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5E0B1527-674F-4288-AE78-47AC626AB857}" xr6:coauthVersionLast="47" xr6:coauthVersionMax="47" xr10:uidLastSave="{00000000-0000-0000-0000-000000000000}"/>
  <bookViews>
    <workbookView xWindow="-110" yWindow="-110" windowWidth="19420" windowHeight="10560" tabRatio="665" firstSheet="14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" i="22" l="1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<sst xmlns="http://schemas.openxmlformats.org/spreadsheetml/2006/main" count="15740" uniqueCount="3311">
  <si>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</si>
  <si>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</si>
  <si>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</si>
  <si>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</si>
  <si>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</si>
  <si>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</si>
  <si>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</si>
  <si>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</si>
  <si>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</si>
  <si>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</si>
  <si>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</si>
  <si>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</si>
  <si>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</si>
  <si>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</si>
  <si>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</si>
  <si>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</si>
  <si>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</si>
  <si>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</si>
  <si>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</si>
  <si>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</si>
  <si>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</si>
  <si>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</si>
  <si>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</si>
  <si>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</si>
  <si>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</si>
  <si>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</si>
  <si>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</si>
  <si>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</si>
  <si>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</si>
  <si>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</si>
  <si>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</si>
  <si>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</si>
  <si>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</si>
  <si>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</si>
  <si>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</si>
  <si>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</si>
  <si>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</si>
  <si>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</si>
  <si>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</si>
  <si>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</si>
  <si>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</si>
  <si>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</si>
  <si>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</si>
  <si>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</si>
  <si>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</si>
  <si>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</si>
  <si>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</si>
  <si>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</si>
  <si>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</si>
  <si>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</si>
  <si>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</si>
  <si>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</si>
  <si>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</si>
  <si>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</si>
  <si>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</si>
  <si>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</si>
  <si>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</si>
  <si>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</si>
  <si>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</si>
  <si>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</si>
  <si>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</si>
  <si>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</si>
  <si>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</si>
  <si>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</si>
  <si>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</si>
  <si>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</si>
  <si>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</si>
  <si>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</si>
  <si>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</si>
  <si>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</si>
  <si>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</si>
  <si>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</si>
  <si>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</si>
  <si>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</si>
  <si>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</si>
  <si>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</si>
  <si>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</si>
  <si>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</si>
  <si>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</si>
  <si>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</si>
  <si>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</si>
  <si>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</si>
  <si>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</si>
  <si>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</si>
  <si>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</si>
  <si>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</si>
  <si>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</si>
  <si>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</si>
  <si>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</si>
  <si>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</si>
  <si>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</si>
  <si>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</si>
  <si>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</si>
  <si>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</si>
  <si>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</si>
  <si>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</si>
  <si>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</si>
  <si>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</si>
  <si>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</si>
  <si>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</si>
  <si>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</si>
  <si>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</si>
  <si>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</si>
  <si>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</si>
  <si>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</si>
  <si>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</si>
  <si>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</si>
  <si>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</si>
  <si>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</si>
  <si>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</si>
  <si>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</si>
  <si>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</si>
  <si>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</si>
  <si>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</si>
  <si>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</si>
  <si>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</si>
  <si>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</si>
  <si>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</si>
  <si>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</si>
  <si>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</si>
  <si>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</si>
  <si>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</si>
  <si>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</si>
  <si>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</si>
  <si>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</si>
  <si>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</si>
  <si>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</si>
  <si>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</si>
  <si>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</si>
  <si>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</si>
  <si>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</si>
  <si>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</si>
  <si>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</si>
  <si>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</si>
  <si>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</si>
  <si>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</si>
  <si>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</si>
  <si>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</si>
  <si>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</si>
  <si>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</si>
  <si>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</si>
  <si>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</si>
  <si>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</si>
  <si>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</si>
  <si>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</si>
  <si>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</si>
  <si>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</si>
  <si>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</si>
  <si>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</si>
  <si>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</si>
  <si>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</si>
  <si>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</si>
  <si>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</si>
  <si>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</si>
  <si>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</si>
  <si>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</si>
  <si>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</si>
  <si>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</si>
  <si>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</si>
  <si>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</si>
  <si>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</si>
  <si>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</si>
  <si>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</si>
  <si>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</si>
  <si>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</si>
  <si>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</si>
  <si>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</si>
  <si>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</si>
  <si>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</si>
  <si>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</si>
  <si>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</si>
  <si>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</si>
  <si>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</si>
  <si>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</si>
  <si>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</si>
  <si>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</si>
  <si>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</si>
  <si>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</si>
  <si>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</si>
  <si>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</si>
  <si>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</si>
  <si>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</si>
  <si>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</si>
  <si>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</si>
  <si>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</si>
  <si>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</si>
  <si>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</si>
  <si>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</si>
  <si>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</si>
  <si>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</si>
  <si>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</si>
  <si>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</si>
  <si>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</si>
  <si>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</si>
  <si>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</si>
  <si>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</si>
  <si>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</si>
  <si>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</si>
  <si>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</si>
  <si>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</si>
  <si>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</si>
  <si>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</si>
  <si>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</si>
  <si>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</si>
  <si>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</si>
  <si>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</si>
  <si>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</si>
  <si>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</si>
  <si>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</si>
  <si>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</si>
  <si>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</si>
  <si>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</si>
  <si>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</si>
  <si>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</si>
  <si>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</si>
  <si>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</si>
  <si>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</si>
  <si>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</si>
  <si>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</si>
  <si>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</si>
  <si>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</si>
  <si>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</si>
  <si>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</si>
  <si>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</si>
  <si>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</si>
  <si>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</si>
  <si>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</si>
  <si>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</si>
  <si>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</si>
  <si>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</si>
  <si>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</si>
  <si>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</si>
  <si>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</si>
  <si>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</si>
  <si>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</si>
  <si>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</si>
  <si>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</si>
  <si>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</si>
  <si>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</si>
  <si>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</si>
  <si>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</si>
  <si>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</si>
  <si>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</si>
  <si>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</si>
  <si>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</si>
  <si>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</si>
  <si>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</si>
  <si>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</si>
  <si>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</si>
  <si>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</si>
  <si>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</si>
  <si>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</si>
  <si>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</si>
  <si>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</si>
  <si>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</si>
  <si>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</si>
  <si>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</si>
  <si>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</si>
  <si>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</si>
  <si>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</si>
  <si>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</si>
  <si>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</si>
  <si>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</si>
  <si>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</si>
  <si>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</si>
  <si>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</si>
  <si>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</si>
  <si>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</si>
  <si>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</si>
  <si>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</si>
  <si>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</si>
  <si>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</si>
  <si>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</si>
  <si>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</si>
  <si>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</si>
  <si>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</si>
  <si>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</si>
  <si>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</si>
  <si>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</si>
  <si>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</si>
  <si>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</si>
  <si>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</si>
  <si>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</si>
  <si>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</si>
  <si>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</si>
  <si>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</si>
  <si>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</si>
  <si>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</si>
  <si>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</si>
  <si>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</si>
  <si>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</si>
  <si>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</si>
  <si>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</si>
  <si>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</si>
  <si>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</si>
  <si>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</si>
  <si>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</si>
  <si>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</si>
  <si>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</si>
  <si>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</si>
  <si>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</si>
  <si>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</si>
  <si>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</si>
  <si>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</si>
  <si>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</si>
  <si>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</si>
  <si>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</si>
  <si>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</si>
  <si>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</si>
  <si>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</si>
  <si>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</si>
  <si>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</si>
  <si>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</si>
  <si>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</si>
  <si>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</si>
  <si>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</si>
  <si>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</si>
  <si>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</si>
  <si>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</si>
  <si>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</si>
  <si>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</si>
  <si>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</si>
  <si>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</si>
  <si>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</si>
  <si>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</si>
  <si>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</si>
  <si>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</si>
  <si>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</si>
  <si>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</si>
  <si>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</si>
  <si>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</si>
  <si>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</si>
  <si>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</si>
  <si>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</si>
  <si>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</si>
  <si>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</si>
  <si>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</si>
  <si>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</si>
  <si>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</si>
  <si>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</si>
  <si>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</si>
  <si>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</si>
  <si>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</si>
  <si>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</si>
  <si>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</si>
  <si>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</si>
  <si>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</si>
  <si>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</si>
  <si>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</si>
  <si>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</si>
  <si>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</si>
  <si>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</si>
  <si>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</si>
  <si>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</si>
  <si>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</si>
  <si>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</si>
  <si>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</si>
  <si>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</si>
  <si>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</si>
  <si>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</si>
  <si>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</si>
  <si>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</si>
  <si>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</si>
  <si>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</si>
  <si>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</si>
  <si>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</si>
  <si>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</si>
  <si>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</si>
  <si>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</si>
  <si>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</si>
  <si>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</si>
  <si>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</si>
  <si>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</si>
  <si>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</si>
  <si>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</si>
  <si>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</si>
  <si>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</si>
  <si>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</si>
  <si>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</si>
  <si>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</si>
  <si>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</si>
  <si>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</si>
  <si>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</si>
  <si>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</si>
  <si>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</si>
  <si>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</si>
  <si>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</si>
  <si>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</si>
  <si>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</si>
  <si>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</si>
  <si>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</si>
  <si>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</si>
  <si>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</si>
  <si>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</si>
  <si>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</si>
  <si>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</si>
  <si>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</si>
  <si>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</si>
  <si>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</si>
  <si>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</si>
  <si>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</si>
  <si>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</si>
  <si>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</si>
  <si>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</si>
  <si>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</si>
  <si>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</si>
  <si>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</si>
  <si>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</si>
  <si>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</si>
  <si>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</si>
  <si>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</si>
  <si>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</si>
  <si>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</si>
  <si>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</si>
  <si>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</si>
  <si>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</si>
  <si>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</si>
  <si>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</si>
  <si>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</si>
  <si>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</si>
  <si>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</si>
  <si>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</si>
  <si>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</si>
  <si>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</si>
  <si>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</si>
  <si>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</si>
  <si>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</si>
  <si>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</si>
  <si>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</si>
  <si>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</si>
  <si>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</si>
  <si>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</si>
  <si>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</si>
  <si>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</si>
  <si>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</si>
  <si>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</si>
  <si>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</si>
  <si>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</si>
  <si>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</si>
  <si>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</si>
  <si>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</si>
  <si>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</si>
  <si>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</si>
  <si>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</si>
  <si>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</si>
  <si>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</si>
  <si>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</si>
  <si>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</si>
  <si>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</si>
  <si>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</si>
  <si>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</si>
  <si>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</si>
  <si>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</si>
  <si>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</si>
  <si>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</si>
  <si>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</si>
  <si>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</si>
  <si>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</si>
  <si>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</si>
  <si>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</si>
  <si>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</si>
  <si>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</si>
  <si>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</si>
  <si>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</si>
  <si>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</si>
  <si>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</si>
  <si>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</si>
  <si>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</si>
  <si>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</si>
  <si>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</si>
  <si>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</si>
  <si>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</si>
  <si>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</si>
  <si>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</si>
  <si>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</si>
  <si>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</si>
  <si>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</si>
  <si>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</si>
  <si>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</si>
  <si>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</si>
  <si>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</si>
  <si>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</si>
  <si>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</si>
  <si>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</si>
  <si>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</si>
  <si>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</si>
  <si>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</si>
  <si>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</si>
  <si>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</si>
  <si>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</si>
  <si>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</si>
  <si>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</si>
  <si>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</si>
  <si>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</si>
  <si>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</si>
  <si>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</si>
  <si>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</si>
  <si>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</si>
  <si>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</si>
  <si>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</si>
  <si>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</si>
  <si>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</si>
  <si>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</si>
  <si>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</si>
  <si>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</si>
  <si>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</si>
  <si>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</si>
  <si>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</si>
  <si>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</si>
  <si>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</si>
  <si>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</si>
  <si>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</si>
  <si>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</si>
  <si>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</si>
  <si>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</si>
  <si>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</si>
  <si>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</si>
  <si>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</si>
  <si>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</si>
  <si>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</si>
  <si>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</si>
  <si>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</si>
  <si>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</si>
  <si>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</si>
  <si>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</si>
  <si>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</si>
  <si>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</si>
  <si>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</si>
  <si>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</si>
  <si>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</si>
  <si>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</si>
  <si>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</si>
  <si>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</si>
  <si>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</si>
  <si>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</si>
  <si>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</si>
  <si>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</si>
  <si>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</si>
  <si>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</si>
  <si>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</si>
  <si>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</si>
  <si>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</si>
  <si>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</si>
  <si>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</si>
  <si>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</si>
  <si>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</si>
  <si>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</si>
  <si>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</si>
  <si>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</si>
  <si>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</si>
  <si>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</si>
  <si>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</si>
  <si>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</si>
  <si>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</si>
  <si>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</si>
  <si>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</si>
  <si>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</si>
  <si>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</si>
  <si>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</si>
  <si>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</si>
  <si>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</si>
  <si>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</si>
  <si>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</si>
  <si>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</si>
  <si>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</si>
  <si>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</si>
  <si>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</si>
  <si>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</si>
  <si>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</si>
  <si>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</si>
  <si>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</si>
  <si>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</si>
  <si>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</si>
  <si>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</si>
  <si>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</si>
  <si>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</si>
  <si>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</si>
  <si>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</si>
  <si>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</si>
  <si>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</si>
  <si>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</si>
  <si>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</si>
  <si>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</si>
  <si>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</si>
  <si>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</si>
  <si>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</si>
  <si>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</si>
  <si>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</si>
  <si>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</si>
  <si>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</si>
  <si>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</si>
  <si>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</si>
  <si>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</si>
  <si>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</si>
  <si>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</si>
  <si>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</si>
  <si>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</si>
  <si>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</si>
  <si>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</si>
  <si>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</si>
  <si>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</si>
  <si>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</si>
  <si>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</si>
  <si>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</si>
  <si>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</si>
  <si>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</si>
  <si>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</si>
  <si>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</si>
  <si>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</si>
  <si>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</si>
  <si>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</si>
  <si>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</si>
  <si>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</si>
  <si>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</si>
  <si>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</si>
  <si>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</si>
  <si>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</si>
  <si>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</si>
  <si>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</si>
  <si>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</si>
  <si>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</si>
  <si>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</si>
  <si>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</si>
  <si>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</si>
  <si>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</si>
  <si>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</si>
  <si>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</si>
  <si>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</si>
  <si>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</si>
  <si>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</si>
  <si>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</si>
  <si>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</si>
  <si>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</si>
  <si>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</si>
  <si>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</si>
  <si>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</si>
  <si>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</si>
  <si>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</si>
  <si>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</si>
  <si>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</si>
  <si>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</si>
  <si>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</si>
  <si>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</si>
  <si>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</si>
  <si>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</si>
  <si>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</si>
  <si>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</si>
  <si>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</si>
  <si>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</si>
  <si>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</si>
  <si>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</si>
  <si>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</si>
  <si>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</si>
  <si>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</si>
  <si>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</si>
  <si>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</si>
  <si>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</si>
  <si>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</si>
  <si>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</si>
  <si>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</si>
  <si>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</si>
  <si>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</si>
  <si>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</si>
  <si>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</si>
  <si>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</si>
  <si>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</si>
  <si>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</si>
  <si>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</si>
  <si>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</si>
  <si>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</si>
  <si>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</si>
  <si>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</si>
  <si>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</si>
  <si>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</si>
  <si>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</si>
  <si>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</si>
  <si>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</si>
  <si>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</si>
  <si>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</si>
  <si>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</si>
  <si>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</si>
  <si>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</si>
  <si>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</si>
  <si>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</si>
  <si>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</si>
  <si>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</si>
  <si>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</si>
  <si>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</si>
  <si>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</si>
  <si>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</si>
  <si>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</si>
  <si>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</si>
  <si>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</si>
  <si>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</si>
  <si>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</si>
  <si>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</si>
  <si>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</si>
  <si>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</si>
  <si>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</si>
  <si>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</si>
  <si>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</si>
  <si>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</si>
  <si>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</si>
  <si>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</si>
  <si>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</si>
  <si>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</si>
  <si>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</si>
  <si>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</si>
  <si>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</si>
  <si>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</si>
  <si>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</si>
  <si>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</si>
  <si>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</si>
  <si>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</si>
  <si>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</si>
  <si>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</si>
  <si>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</si>
  <si>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</si>
  <si>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</si>
  <si>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</si>
  <si>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</si>
  <si>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</si>
  <si>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</si>
  <si>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</si>
  <si>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</si>
  <si>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</si>
  <si>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</si>
  <si>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</si>
  <si>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</si>
  <si>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</si>
  <si>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</si>
  <si>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</si>
  <si>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</si>
  <si>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</si>
  <si>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</si>
  <si>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</si>
  <si>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</si>
  <si>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</si>
  <si>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</si>
  <si>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</si>
  <si>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</si>
  <si>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</si>
  <si>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</si>
  <si>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</si>
  <si>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</si>
  <si>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</si>
  <si>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</si>
  <si>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</si>
  <si>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</si>
  <si>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</si>
  <si>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</si>
  <si>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</si>
  <si>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</si>
  <si>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</si>
  <si>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</si>
  <si>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</si>
  <si>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</si>
  <si>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</si>
  <si>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</si>
  <si>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</si>
  <si>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</si>
  <si>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</si>
  <si>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</si>
  <si>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</si>
  <si>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</si>
  <si>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</si>
  <si>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</si>
  <si>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</si>
  <si>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</si>
  <si>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</si>
  <si>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</si>
  <si>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</si>
  <si>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</si>
  <si>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</si>
  <si>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</si>
  <si>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</si>
  <si>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</si>
  <si>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</si>
  <si>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</si>
  <si>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</si>
  <si>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</si>
  <si>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</si>
  <si>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</si>
  <si>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</si>
  <si>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</si>
  <si>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</si>
  <si>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</si>
  <si>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</si>
  <si>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</si>
  <si>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</si>
  <si>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</si>
  <si>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</si>
  <si>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</si>
  <si>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</si>
  <si>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</si>
  <si>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</si>
  <si>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</si>
  <si>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</si>
  <si>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</si>
  <si>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</si>
  <si>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</si>
  <si>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</si>
  <si>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</si>
  <si>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</si>
  <si>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</si>
  <si>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</si>
  <si>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</si>
  <si>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</si>
  <si>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</si>
  <si>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</si>
  <si>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</si>
  <si>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</si>
  <si>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</si>
  <si>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</si>
  <si>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</si>
  <si>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</si>
  <si>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</si>
  <si>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</si>
  <si>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</si>
  <si>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</si>
  <si>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</si>
  <si>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</si>
  <si>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</si>
  <si>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</si>
  <si>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</si>
  <si>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</si>
  <si>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</si>
  <si>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</si>
  <si>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</si>
  <si>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</si>
  <si>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</si>
  <si>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</si>
  <si>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</si>
  <si>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</si>
  <si>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</si>
  <si>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</si>
  <si>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</si>
  <si>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</si>
  <si>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</si>
  <si>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</si>
  <si>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</si>
  <si>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</si>
  <si>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</si>
  <si>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</si>
  <si>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</si>
  <si>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</si>
  <si>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</si>
  <si>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</si>
  <si>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</si>
  <si>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</si>
  <si>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</si>
  <si>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</si>
  <si>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</si>
  <si>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</si>
  <si>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</si>
  <si>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</si>
  <si>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</si>
  <si>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</si>
  <si>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</si>
  <si>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</si>
  <si>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</si>
  <si>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</si>
  <si>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</si>
  <si>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</si>
  <si>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</si>
  <si>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</si>
  <si>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</si>
  <si>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</si>
  <si>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</si>
  <si>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</si>
  <si>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</si>
  <si>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</si>
  <si>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</si>
  <si>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</si>
  <si>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</si>
  <si>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</si>
  <si>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</si>
  <si>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</si>
  <si>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</si>
  <si>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</si>
  <si>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</si>
  <si>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</si>
  <si>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</si>
  <si>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</si>
  <si>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</si>
  <si>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</si>
  <si>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</si>
  <si>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</si>
  <si>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</si>
  <si>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</si>
  <si>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</si>
  <si>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</si>
  <si>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</si>
  <si>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</si>
  <si>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</si>
  <si>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</si>
  <si>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</si>
  <si>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</si>
  <si>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</si>
  <si>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</si>
  <si>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</si>
  <si>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</si>
  <si>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</si>
  <si>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</si>
  <si>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</si>
  <si>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</si>
  <si>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</si>
  <si>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</si>
  <si>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</si>
  <si>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</si>
  <si>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</si>
  <si>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</si>
  <si>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</si>
  <si>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</si>
  <si>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</si>
  <si>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</si>
  <si>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</si>
  <si>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</si>
  <si>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</si>
  <si>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</si>
  <si>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</si>
  <si>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</si>
  <si>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</si>
  <si>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</si>
  <si>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</si>
  <si>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</si>
  <si>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</si>
  <si>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</si>
  <si>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</si>
  <si>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</si>
  <si>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</si>
  <si>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</si>
  <si>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</si>
  <si>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</si>
  <si>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</si>
  <si>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</si>
  <si>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</si>
  <si>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</si>
  <si>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</si>
  <si>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</si>
  <si>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</si>
  <si>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</si>
  <si>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</si>
  <si>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</si>
  <si>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</si>
  <si>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</si>
  <si>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</si>
  <si>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</si>
  <si>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</si>
  <si>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</si>
  <si>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</si>
  <si>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</si>
  <si>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</si>
  <si>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</si>
  <si>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</si>
  <si>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</si>
  <si>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</si>
  <si>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</si>
  <si>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</si>
  <si>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</si>
  <si>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</si>
  <si>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</si>
  <si>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</si>
  <si>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</si>
  <si>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</si>
  <si>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</si>
  <si>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</si>
  <si>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</si>
  <si>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</si>
  <si>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</si>
  <si>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</si>
  <si>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</si>
  <si>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</si>
  <si>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</si>
  <si>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</si>
  <si>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</si>
  <si>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</si>
  <si>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</si>
  <si>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</si>
  <si>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</si>
  <si>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</si>
  <si>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</si>
  <si>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</si>
  <si>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</si>
  <si>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</si>
  <si>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</si>
  <si>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</si>
  <si>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</si>
  <si>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</si>
  <si>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</si>
  <si>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</si>
  <si>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</si>
  <si>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</si>
  <si>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</si>
  <si>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</si>
  <si>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</si>
  <si>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</si>
  <si>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</si>
  <si>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</si>
  <si>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</si>
  <si>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</si>
  <si>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</si>
  <si>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</si>
  <si>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</si>
  <si>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</si>
  <si>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</si>
  <si>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</si>
  <si>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</si>
  <si>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</si>
  <si>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</si>
  <si>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</si>
  <si>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</si>
  <si>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</si>
  <si>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</si>
  <si>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</si>
  <si>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</si>
  <si>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</si>
  <si>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</si>
  <si>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</si>
  <si>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</si>
  <si>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</si>
  <si>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</si>
  <si>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</si>
  <si>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</si>
  <si>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</si>
  <si>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</si>
  <si>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</si>
  <si>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</si>
  <si>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</si>
  <si>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</si>
  <si>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</si>
  <si>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</si>
  <si>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</si>
  <si>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</si>
  <si>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</si>
  <si>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</si>
  <si>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</si>
  <si>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</si>
  <si>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</si>
  <si>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</si>
  <si>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</si>
  <si>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</si>
  <si>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</si>
  <si>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</si>
  <si>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</si>
  <si>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</si>
  <si>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</si>
  <si>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</si>
  <si>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</si>
  <si>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</si>
  <si>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</si>
  <si>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</si>
  <si>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</si>
  <si>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</si>
  <si>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</si>
  <si>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</si>
  <si>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</si>
  <si>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</si>
  <si>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</si>
  <si>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</si>
  <si>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</si>
  <si>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</si>
  <si>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</si>
  <si>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</si>
  <si>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</si>
  <si>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</si>
  <si>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</si>
  <si>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</si>
  <si>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</si>
  <si>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</si>
  <si>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</si>
  <si>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</si>
  <si>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</si>
  <si>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</si>
  <si>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</si>
  <si>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</si>
  <si>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</si>
  <si>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</si>
  <si>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</si>
  <si>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</si>
  <si>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</si>
  <si>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</si>
  <si>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</si>
  <si>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</si>
  <si>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</si>
  <si>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</si>
  <si>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</si>
  <si>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</si>
  <si>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</si>
  <si>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</si>
  <si>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</si>
  <si>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</si>
  <si>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</si>
  <si>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</si>
  <si>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</si>
  <si>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</si>
  <si>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</si>
  <si>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</si>
  <si>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</si>
  <si>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</si>
  <si>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</si>
  <si>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</si>
  <si>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</si>
  <si>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</si>
  <si>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</si>
  <si>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</si>
  <si>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</si>
  <si>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</si>
  <si>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</si>
  <si>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</si>
  <si>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</si>
  <si>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</si>
  <si>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</si>
  <si>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</si>
  <si>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</si>
  <si>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</si>
  <si>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</si>
  <si>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</si>
  <si>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</si>
  <si>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</si>
  <si>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</si>
  <si>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</si>
  <si>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</si>
  <si>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</si>
  <si>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</si>
  <si>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</si>
  <si>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</si>
  <si>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</si>
  <si>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</si>
  <si>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</si>
  <si>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</si>
  <si>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</si>
  <si>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</si>
  <si>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</si>
  <si>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</si>
  <si>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</si>
  <si>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</si>
  <si>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</si>
  <si>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</si>
  <si>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</si>
  <si>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</si>
  <si>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</si>
  <si>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</si>
  <si>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</si>
  <si>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</si>
  <si>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</si>
  <si>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</si>
  <si>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</si>
  <si>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</si>
  <si>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</si>
  <si>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</si>
  <si>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</si>
  <si>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</si>
  <si>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</si>
  <si>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</si>
  <si>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</si>
  <si>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</si>
  <si>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</si>
  <si>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</si>
  <si>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</si>
  <si>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</si>
  <si>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</si>
  <si>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</si>
  <si>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</si>
  <si>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</si>
  <si>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</si>
  <si>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</si>
  <si>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</si>
  <si>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</si>
  <si>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</si>
  <si>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</si>
  <si>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</si>
  <si>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</si>
  <si>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</si>
  <si>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</si>
  <si>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</si>
  <si>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</si>
  <si>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</si>
  <si>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</si>
  <si>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</si>
  <si>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</si>
  <si>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</si>
  <si>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</si>
  <si>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</si>
  <si>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</si>
  <si>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</si>
  <si>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</si>
  <si>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</si>
  <si>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</si>
  <si>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</si>
  <si>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</si>
  <si>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</si>
  <si>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</si>
  <si>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</si>
  <si>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</si>
  <si>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</si>
  <si>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</si>
  <si>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</si>
  <si>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</si>
  <si>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</si>
  <si>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</si>
  <si>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</si>
  <si>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</si>
  <si>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</si>
  <si>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</si>
  <si>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</si>
  <si>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</si>
  <si>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</si>
  <si>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</si>
  <si>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</si>
  <si>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</si>
  <si>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</si>
  <si>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</si>
  <si>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</si>
  <si>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</si>
  <si>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</si>
  <si>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</si>
  <si>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</si>
  <si>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</si>
  <si>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</si>
  <si>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</si>
  <si>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</si>
  <si>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</si>
  <si>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</si>
  <si>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</si>
  <si>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</si>
  <si>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</si>
  <si>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</si>
  <si>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</si>
  <si>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</si>
  <si>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</si>
  <si>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</si>
  <si>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</si>
  <si>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</si>
  <si>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</si>
  <si>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</si>
  <si>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</si>
  <si>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</si>
  <si>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</si>
  <si>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</si>
  <si>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</si>
  <si>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</si>
  <si>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</si>
  <si>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</si>
  <si>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</si>
  <si>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</si>
  <si>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</si>
  <si>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</si>
  <si>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</si>
  <si>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</si>
  <si>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</si>
  <si>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</si>
  <si>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</si>
  <si>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</si>
  <si>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</si>
  <si>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</si>
  <si>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</si>
  <si>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</si>
  <si>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</si>
  <si>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</si>
  <si>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</si>
  <si>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</si>
  <si>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</si>
  <si>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</si>
  <si>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</si>
  <si>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</si>
  <si>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</si>
  <si>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</si>
  <si>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</si>
  <si>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</si>
  <si>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</si>
  <si>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</si>
  <si>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</si>
  <si>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</si>
  <si>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</si>
  <si>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</si>
  <si>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</si>
  <si>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</si>
  <si>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</si>
  <si>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</si>
  <si>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</si>
  <si>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</si>
  <si>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</si>
  <si>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</si>
  <si>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</si>
  <si>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</si>
  <si>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</si>
  <si>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</si>
  <si>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</si>
  <si>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</si>
  <si>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</si>
  <si>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</si>
  <si>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</si>
  <si>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</si>
  <si>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</si>
  <si>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</si>
  <si>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</si>
  <si>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</si>
  <si>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</si>
  <si>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</si>
  <si>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</si>
  <si>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</si>
  <si>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</si>
  <si>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</si>
  <si>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</si>
  <si>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</si>
  <si>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</si>
  <si>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</si>
  <si>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</si>
  <si>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</si>
  <si>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</si>
  <si>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</si>
  <si>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</si>
  <si>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</si>
  <si>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</si>
  <si>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</si>
  <si>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</si>
  <si>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</si>
  <si>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</si>
  <si>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</si>
  <si>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</si>
  <si>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</si>
  <si>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</si>
  <si>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</si>
  <si>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</si>
  <si>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</si>
  <si>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</si>
  <si>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</si>
  <si>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</si>
  <si>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</si>
  <si>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</si>
  <si>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</si>
  <si>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</si>
  <si>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</si>
  <si>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</si>
  <si>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</si>
  <si>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</si>
  <si>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</si>
  <si>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</si>
  <si>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</si>
  <si>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</si>
  <si>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</si>
  <si>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</si>
  <si>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</si>
  <si>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</si>
  <si>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</si>
  <si>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</si>
  <si>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</si>
  <si>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</si>
  <si>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</si>
  <si>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</si>
  <si>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</si>
  <si>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</si>
  <si>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</si>
  <si>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</si>
  <si>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</si>
  <si>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</si>
  <si>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</si>
  <si>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</si>
  <si>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</si>
  <si>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</si>
  <si>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</si>
  <si>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</si>
  <si>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</si>
  <si>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</si>
  <si>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</si>
  <si>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</si>
  <si>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</si>
  <si>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</si>
  <si>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</si>
  <si>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</si>
  <si>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</si>
  <si>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</si>
  <si>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</si>
  <si>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</si>
  <si>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</si>
  <si>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</si>
  <si>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</si>
  <si>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</si>
  <si>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</si>
  <si>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</si>
  <si>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</si>
  <si>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</si>
  <si>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</si>
  <si>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</si>
  <si>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</si>
  <si>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</si>
  <si>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</si>
  <si>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</si>
  <si>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</si>
  <si>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</si>
  <si>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</si>
  <si>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</si>
  <si>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</si>
  <si>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</si>
  <si>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</si>
  <si>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</si>
  <si>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</si>
  <si>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</si>
  <si>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</si>
  <si>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</si>
  <si>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</si>
  <si>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</si>
  <si>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</si>
  <si>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</si>
  <si>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</si>
  <si>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</si>
  <si>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</si>
  <si>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</si>
  <si>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</si>
  <si>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</si>
  <si>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</si>
  <si>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</si>
  <si>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</si>
  <si>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</si>
  <si>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</si>
  <si>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</si>
  <si>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</si>
  <si>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</si>
  <si>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</si>
  <si>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</si>
  <si>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</si>
  <si>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</si>
  <si>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</si>
  <si>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</si>
  <si>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</si>
  <si>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</si>
  <si>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</si>
  <si>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</si>
  <si>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</si>
  <si>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</si>
  <si>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</si>
  <si>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</si>
  <si>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</si>
  <si>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</si>
  <si>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</si>
  <si>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</si>
  <si>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</si>
  <si>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</si>
  <si>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</si>
  <si>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</si>
  <si>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</si>
  <si>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</si>
  <si>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</si>
  <si>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</si>
  <si>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</si>
  <si>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</si>
  <si>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</si>
  <si>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</si>
  <si>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</si>
  <si>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</si>
  <si>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</si>
  <si>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</si>
  <si>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</si>
  <si>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</si>
  <si>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</si>
  <si>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</si>
  <si>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</si>
  <si>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</si>
  <si>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</si>
  <si>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</si>
  <si>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</si>
  <si>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</si>
  <si>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</si>
  <si>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</si>
  <si>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</si>
  <si>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</si>
  <si>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</si>
  <si>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</si>
  <si>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</si>
  <si>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</si>
  <si>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</si>
  <si>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</si>
  <si>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</si>
  <si>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</si>
  <si>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</si>
  <si>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</si>
  <si>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</si>
  <si>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</si>
  <si>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</si>
  <si>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</si>
  <si>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</si>
  <si>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</si>
  <si>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</si>
  <si>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</si>
  <si>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</si>
  <si>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</si>
  <si>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</si>
  <si>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</si>
  <si>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</si>
  <si>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</si>
  <si>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</si>
  <si>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</si>
  <si>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</si>
  <si>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</si>
  <si>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</si>
  <si>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</si>
  <si>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</si>
  <si>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</si>
  <si>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</si>
  <si>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</si>
  <si>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</si>
  <si>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</si>
  <si>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</si>
  <si>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</si>
  <si>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</si>
  <si>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</si>
  <si>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</si>
  <si>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</si>
  <si>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</si>
  <si>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</si>
  <si>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</si>
  <si>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</si>
  <si>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</si>
  <si>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</si>
  <si>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</si>
  <si>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</si>
  <si>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</si>
  <si>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</si>
  <si>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</si>
  <si>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</si>
  <si>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</si>
  <si>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</si>
  <si>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</si>
  <si>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</si>
  <si>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</si>
  <si>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</si>
  <si>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</si>
  <si>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</si>
  <si>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</si>
  <si>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</si>
  <si>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</si>
  <si>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</si>
  <si>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</si>
  <si>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</si>
  <si>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</si>
  <si>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</si>
  <si>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</si>
  <si>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</si>
  <si>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</si>
  <si>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</si>
  <si>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</si>
  <si>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</si>
  <si>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</si>
  <si>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</si>
  <si>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</si>
  <si>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</si>
  <si>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</si>
  <si>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</si>
  <si>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</si>
  <si>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</si>
  <si>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</si>
  <si>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</si>
  <si>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</si>
  <si>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</si>
  <si>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</si>
  <si>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</si>
  <si>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</si>
  <si>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</si>
  <si>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</si>
  <si>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</si>
  <si>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</si>
  <si>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</si>
  <si>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</si>
  <si>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</si>
  <si>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</si>
  <si>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</si>
  <si>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</si>
  <si>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</si>
  <si>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</si>
  <si>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</si>
  <si>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</si>
  <si>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</si>
  <si>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</si>
  <si>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</si>
  <si>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</si>
  <si>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</si>
  <si>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</si>
  <si>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</si>
  <si>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</si>
  <si>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</si>
  <si>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</si>
  <si>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</si>
  <si>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</si>
  <si>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</si>
  <si>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</si>
  <si>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</si>
  <si>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</si>
  <si>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</si>
  <si>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</si>
  <si>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</si>
  <si>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</si>
  <si>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</si>
  <si>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</si>
  <si>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</si>
  <si>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</si>
  <si>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</si>
  <si>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</si>
  <si>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</si>
  <si>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</si>
  <si>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</si>
  <si>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</si>
  <si>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</si>
  <si>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</si>
  <si>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</si>
  <si>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</si>
  <si>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</si>
  <si>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</si>
  <si>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</si>
  <si>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</si>
  <si>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</si>
  <si>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</si>
  <si>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</si>
  <si>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</si>
  <si>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</si>
  <si>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</si>
  <si>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</si>
  <si>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</si>
  <si>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</si>
  <si>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</si>
  <si>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</si>
  <si>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</si>
  <si>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</si>
  <si>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</si>
  <si>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</si>
  <si>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</si>
  <si>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</si>
  <si>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</si>
  <si>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</si>
  <si>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</si>
  <si>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</si>
  <si>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</si>
  <si>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</si>
  <si>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</si>
  <si>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</si>
  <si>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</si>
  <si>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</si>
  <si>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</si>
  <si>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</si>
  <si>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</si>
  <si>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</si>
  <si>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</si>
  <si>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</si>
  <si>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</si>
  <si>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</si>
  <si>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</si>
  <si>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</si>
  <si>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</si>
  <si>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</si>
  <si>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</si>
  <si>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</si>
  <si>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</si>
  <si>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</si>
  <si>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</si>
  <si>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</si>
  <si>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</si>
  <si>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</si>
  <si>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</si>
  <si>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</si>
  <si>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</si>
  <si>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</si>
  <si>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</si>
  <si>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</si>
  <si>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</si>
  <si>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</si>
  <si>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</si>
  <si>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</si>
  <si>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</si>
  <si>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</si>
  <si>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</si>
  <si>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</si>
  <si>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</si>
  <si>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</si>
  <si>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</si>
  <si>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</si>
  <si>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</si>
  <si>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</si>
  <si>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</si>
  <si>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</si>
  <si>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</si>
  <si>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</si>
  <si>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</si>
  <si>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</si>
  <si>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</si>
  <si>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</si>
  <si>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</si>
  <si>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</si>
  <si>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</si>
  <si>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</si>
  <si>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</si>
  <si>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</si>
  <si>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</si>
  <si>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</si>
  <si>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</si>
  <si>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</si>
  <si>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</si>
  <si>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</si>
  <si>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</si>
  <si>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</si>
  <si>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</si>
  <si>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</si>
  <si>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</si>
  <si>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</si>
  <si>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</si>
  <si>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</si>
  <si>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</si>
  <si>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</si>
  <si>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</si>
  <si>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</si>
  <si>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</si>
  <si>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</si>
  <si>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</si>
  <si>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</si>
  <si>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</si>
  <si>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</si>
  <si>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</si>
  <si>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</si>
  <si>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</si>
  <si>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</si>
  <si>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</si>
  <si>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</si>
  <si>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</si>
  <si>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</si>
  <si>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</si>
  <si>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</si>
  <si>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</si>
  <si>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</si>
  <si>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</si>
  <si>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</si>
  <si>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</si>
  <si>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</si>
  <si>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</si>
  <si>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</si>
  <si>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</si>
  <si>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</si>
  <si>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</si>
  <si>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</si>
  <si>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</si>
  <si>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</si>
  <si>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</si>
  <si>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</si>
  <si>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</si>
  <si>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</si>
  <si>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</si>
  <si>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</si>
  <si>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</si>
  <si>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</si>
  <si>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</si>
  <si>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</si>
  <si>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</si>
  <si>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</si>
  <si>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</si>
  <si>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</si>
  <si>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</si>
  <si>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</si>
  <si>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</si>
  <si>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</si>
  <si>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</si>
  <si>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</si>
  <si>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</si>
  <si>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</si>
  <si>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</si>
  <si>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</si>
  <si>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</si>
  <si>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</si>
  <si>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</si>
  <si>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</si>
  <si>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</si>
  <si>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</si>
  <si>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</si>
  <si>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</si>
  <si>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</si>
  <si>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</si>
  <si>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</si>
  <si>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</si>
  <si>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</si>
  <si>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</si>
  <si>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</si>
  <si>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</si>
  <si>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</si>
  <si>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</si>
  <si>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</si>
  <si>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</si>
  <si>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</si>
  <si>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</si>
  <si>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</si>
  <si>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</si>
  <si>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</si>
  <si>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</si>
  <si>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</si>
  <si>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</si>
  <si>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</si>
  <si>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</si>
  <si>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</si>
  <si>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</si>
  <si>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</si>
  <si>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</si>
  <si>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</si>
  <si>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</si>
  <si>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</si>
  <si>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</si>
  <si>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</si>
  <si>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</si>
  <si>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</si>
  <si>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</si>
  <si>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</si>
  <si>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</si>
  <si>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</si>
  <si>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</si>
  <si>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</si>
  <si>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</si>
  <si>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</si>
  <si>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</si>
  <si>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</si>
  <si>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</si>
  <si>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</si>
  <si>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</si>
  <si>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</si>
  <si>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</si>
  <si>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</si>
  <si>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</si>
  <si>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</si>
  <si>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</si>
  <si>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</si>
  <si>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</si>
  <si>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</si>
  <si>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</si>
  <si>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</si>
  <si>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</si>
  <si>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</si>
  <si>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</si>
  <si>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</si>
  <si>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</si>
  <si>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</si>
  <si>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</si>
  <si>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</si>
  <si>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</si>
  <si>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</si>
  <si>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</si>
  <si>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</si>
  <si>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</si>
  <si>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</si>
  <si>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</si>
  <si>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</si>
  <si>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</si>
  <si>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</si>
  <si>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</si>
  <si>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</si>
  <si>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</si>
  <si>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</si>
  <si>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</si>
  <si>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</si>
  <si>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</si>
  <si>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</si>
  <si>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</si>
  <si>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</si>
  <si>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</si>
  <si>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</si>
  <si>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</si>
  <si>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</si>
  <si>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</si>
  <si>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</si>
  <si>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</si>
  <si>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</si>
  <si>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</si>
  <si>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</si>
  <si>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</si>
  <si>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</si>
  <si>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</si>
  <si>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</si>
  <si>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</si>
  <si>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</si>
  <si>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</si>
  <si>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</si>
  <si>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</si>
  <si>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</si>
  <si>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</si>
  <si>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</si>
  <si>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</si>
  <si>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</si>
  <si>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</si>
  <si>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</si>
  <si>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</si>
  <si>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</si>
  <si>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</si>
  <si>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</si>
  <si>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</si>
  <si>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</si>
  <si>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</si>
  <si>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</si>
  <si>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</si>
  <si>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</si>
  <si>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</si>
  <si>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</si>
  <si>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</si>
  <si>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</si>
  <si>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</si>
  <si>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</si>
  <si>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</si>
  <si>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</si>
  <si>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</si>
  <si>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</si>
  <si>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</si>
  <si>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</si>
  <si>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</si>
  <si>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</si>
  <si>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</si>
  <si>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</si>
  <si>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</si>
  <si>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</si>
  <si>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</si>
  <si>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</si>
  <si>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</si>
  <si>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</si>
  <si>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</si>
  <si>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</si>
  <si>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</si>
  <si>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</si>
  <si>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</si>
  <si>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</si>
  <si>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</si>
  <si>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</si>
  <si>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</si>
  <si>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</si>
  <si>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</si>
  <si>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</si>
  <si>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</si>
  <si>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</si>
  <si>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</si>
  <si>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</si>
  <si>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</si>
  <si>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</si>
  <si>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</si>
  <si>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</si>
  <si>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</si>
  <si>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</si>
  <si>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</si>
  <si>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</si>
  <si>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</si>
  <si>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</si>
  <si>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</si>
  <si>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</si>
  <si>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</si>
  <si>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</si>
  <si>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</si>
  <si>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</si>
  <si>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</si>
  <si>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</si>
  <si>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</si>
  <si>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</si>
  <si>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</si>
  <si>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</si>
  <si>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</si>
  <si>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</si>
  <si>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</si>
  <si>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</si>
  <si>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</si>
  <si>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</si>
  <si>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</si>
  <si>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</si>
  <si>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</si>
  <si>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</si>
  <si>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</si>
  <si>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</si>
  <si>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</si>
  <si>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</si>
  <si>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</si>
  <si>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</si>
  <si>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</si>
  <si>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</si>
  <si>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</si>
  <si>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</si>
  <si>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</si>
  <si>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</si>
  <si>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</si>
  <si>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</si>
  <si>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</si>
  <si>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</si>
  <si>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</si>
  <si>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</si>
  <si>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</si>
  <si>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</si>
  <si>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</si>
  <si>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</si>
  <si>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</si>
  <si>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</si>
  <si>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</si>
  <si>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</si>
  <si>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</si>
  <si>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</si>
  <si>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</si>
  <si>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</si>
  <si>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</si>
  <si>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</si>
  <si>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</si>
  <si>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</si>
  <si>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</si>
  <si>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</si>
  <si>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</si>
  <si>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</si>
  <si>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</si>
  <si>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</si>
  <si>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</si>
  <si>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</si>
  <si>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</si>
  <si>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</si>
  <si>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</si>
  <si>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</si>
  <si>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</si>
  <si>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</si>
  <si>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</si>
  <si>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</si>
  <si>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</si>
  <si>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</si>
  <si>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</si>
  <si>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</si>
  <si>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</si>
  <si>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</si>
  <si>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</si>
  <si>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</si>
  <si>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</si>
  <si>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</si>
  <si>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</si>
  <si>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</si>
  <si>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</si>
  <si>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</si>
  <si>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</si>
  <si>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</si>
  <si>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</si>
  <si>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</si>
  <si>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</si>
  <si>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</si>
  <si>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</si>
  <si>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</si>
  <si>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</si>
  <si>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</si>
  <si>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</si>
  <si>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</si>
  <si>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</si>
  <si>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</si>
  <si>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</si>
  <si>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</si>
  <si>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</si>
  <si>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</si>
  <si>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</si>
  <si>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</si>
  <si>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</si>
  <si>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</si>
  <si>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</si>
  <si>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</si>
  <si>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</si>
  <si>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</si>
  <si>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</si>
  <si>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</si>
  <si>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</si>
  <si>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</si>
  <si>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</si>
  <si>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</si>
  <si>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</si>
  <si>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</si>
  <si>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</si>
  <si>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</si>
  <si>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</si>
  <si>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</si>
  <si>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</si>
  <si>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</si>
  <si>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</si>
  <si>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</si>
  <si>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</si>
  <si>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</si>
  <si>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</si>
  <si>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</si>
  <si>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</si>
  <si>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</si>
  <si>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</si>
  <si>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</si>
  <si>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</si>
  <si>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</si>
  <si>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</si>
  <si>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</si>
  <si>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</si>
  <si>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</si>
  <si>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</si>
  <si>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</si>
  <si>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</si>
  <si>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</si>
  <si>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</si>
  <si>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</si>
  <si>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</si>
  <si>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</si>
  <si>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</si>
  <si>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</si>
  <si>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</si>
  <si>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</si>
  <si>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</si>
  <si>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</si>
  <si>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</si>
  <si>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</si>
  <si>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</si>
  <si>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</si>
  <si>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</si>
  <si>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</si>
  <si>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</si>
  <si>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</si>
  <si>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</si>
  <si>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</si>
  <si>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</si>
  <si>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</si>
  <si>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</si>
  <si>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</si>
  <si>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</si>
  <si>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</si>
  <si>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</si>
  <si>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</si>
  <si>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</si>
  <si>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</si>
  <si>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</si>
  <si>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</si>
  <si>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</si>
  <si>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</si>
  <si>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</si>
  <si>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</si>
  <si>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</si>
  <si>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</si>
  <si>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</si>
  <si>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</si>
  <si>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</si>
  <si>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</si>
  <si>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</si>
  <si>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</si>
  <si>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</si>
  <si>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</si>
  <si>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</si>
  <si>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</si>
  <si>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</si>
  <si>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</si>
  <si>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</si>
  <si>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</si>
  <si>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</si>
  <si>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</si>
  <si>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</si>
  <si>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</si>
  <si>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</si>
  <si>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</si>
  <si>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</si>
  <si>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</si>
  <si>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</si>
  <si>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</si>
  <si>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</si>
  <si>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</si>
  <si>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</si>
  <si>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</si>
  <si>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</si>
  <si>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</si>
  <si>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</si>
  <si>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</si>
  <si>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</si>
  <si>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</si>
  <si>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</si>
  <si>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</si>
  <si>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</si>
  <si>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</si>
  <si>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</si>
  <si>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</si>
  <si>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</si>
  <si>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</si>
  <si>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</si>
  <si>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</si>
  <si>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</si>
  <si>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</si>
  <si>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</si>
  <si>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</si>
  <si>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</si>
  <si>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</si>
  <si>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</si>
  <si>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</si>
  <si>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</si>
  <si>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</si>
  <si>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</si>
  <si>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</si>
  <si>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</si>
  <si>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</si>
  <si>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</si>
  <si>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</si>
  <si>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</si>
  <si>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</si>
  <si>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</si>
  <si>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</si>
  <si>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</si>
  <si>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</si>
  <si>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</si>
  <si>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</si>
  <si>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</si>
  <si>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</si>
  <si>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</si>
  <si>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</si>
  <si>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</si>
  <si>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</si>
  <si>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</si>
  <si>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</si>
  <si>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</si>
  <si>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</si>
  <si>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</si>
  <si>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</si>
  <si>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</si>
  <si>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</si>
  <si>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</si>
  <si>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</si>
  <si>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</si>
  <si>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</si>
  <si>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</si>
  <si>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</si>
  <si>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</si>
  <si>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</si>
  <si>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</si>
  <si>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</si>
  <si>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</si>
  <si>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</si>
  <si>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</si>
  <si>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</si>
  <si>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</si>
  <si>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</si>
  <si>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</si>
  <si>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</si>
  <si>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</si>
  <si>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</si>
  <si>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</si>
  <si>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</si>
  <si>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</si>
  <si>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</si>
  <si>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</si>
  <si>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</si>
  <si>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</si>
  <si>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</si>
  <si>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</si>
  <si>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</si>
  <si>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</si>
  <si>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</si>
  <si>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</si>
  <si>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</si>
  <si>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</si>
  <si>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</si>
  <si>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</si>
  <si>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</si>
  <si>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</si>
  <si>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</si>
  <si>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</si>
  <si>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</si>
  <si>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</si>
  <si>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</si>
  <si>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</si>
  <si>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</si>
  <si>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</si>
  <si>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</si>
  <si>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</si>
  <si>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</si>
  <si>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</si>
  <si>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</si>
  <si>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</si>
  <si>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</si>
  <si>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</si>
  <si>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</si>
  <si>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</si>
  <si>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</si>
  <si>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</si>
  <si>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</si>
  <si>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</si>
  <si>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</si>
  <si>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</si>
  <si>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</si>
  <si>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</si>
  <si>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</si>
  <si>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</si>
  <si>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</si>
  <si>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</si>
  <si>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</si>
  <si>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</si>
  <si>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</si>
  <si>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</si>
  <si>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</si>
  <si>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</si>
  <si>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</si>
  <si>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</si>
  <si>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</si>
  <si>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</si>
  <si>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</si>
  <si>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</si>
  <si>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</si>
  <si>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</si>
  <si>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</si>
  <si>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</si>
  <si>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</si>
  <si>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</si>
  <si>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</si>
  <si>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</si>
  <si>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</si>
  <si>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</si>
  <si>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</si>
  <si>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</si>
  <si>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</si>
  <si>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</si>
  <si>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</si>
  <si>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</si>
  <si>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</si>
  <si>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</si>
  <si>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</si>
  <si>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</si>
  <si>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</si>
  <si>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</si>
  <si>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</si>
  <si>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</si>
  <si>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</si>
  <si>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</si>
  <si>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</si>
  <si>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</si>
  <si>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</si>
  <si>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</si>
  <si>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</si>
  <si>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</si>
  <si>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</si>
  <si>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</si>
  <si>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</si>
  <si>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</si>
  <si>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</si>
  <si>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</si>
  <si>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</si>
  <si>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</si>
  <si>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</si>
  <si>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</si>
  <si>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</si>
  <si>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</si>
  <si>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</si>
  <si>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</si>
  <si>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</si>
  <si>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</si>
  <si>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</si>
  <si>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</si>
  <si>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</si>
  <si>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</si>
  <si>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</si>
  <si>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</si>
  <si>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</si>
  <si>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</si>
  <si>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</si>
  <si>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</si>
  <si>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</si>
  <si>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</si>
  <si>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</si>
  <si>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</si>
  <si>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</si>
  <si>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</si>
  <si>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</si>
  <si>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</si>
  <si>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</si>
  <si>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</si>
  <si>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</si>
  <si>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</si>
  <si>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</si>
  <si>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</si>
  <si>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</si>
  <si>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</si>
  <si>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</si>
  <si>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</si>
  <si>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</si>
  <si>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</si>
  <si>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</si>
  <si>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</si>
  <si>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</si>
  <si>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</si>
  <si>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</si>
  <si>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</si>
  <si>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</si>
  <si>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</si>
  <si>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</si>
  <si>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</si>
  <si>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</si>
  <si>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</si>
  <si>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</si>
  <si>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</si>
  <si>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</si>
  <si>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</si>
  <si>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</si>
  <si>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</si>
  <si>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</si>
  <si>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</si>
  <si>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</si>
  <si>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</si>
  <si>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</si>
  <si>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</si>
  <si>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</si>
  <si>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</si>
  <si>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</si>
  <si>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</si>
  <si>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</si>
  <si>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</si>
  <si>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</si>
  <si>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</si>
  <si>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</si>
  <si>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</si>
  <si>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</si>
  <si>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</si>
  <si>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</si>
  <si>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</si>
  <si>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</si>
  <si>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</si>
  <si>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</si>
  <si>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</si>
  <si>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</si>
  <si>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</si>
  <si>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</si>
  <si>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</si>
  <si>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</si>
  <si>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</si>
  <si>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</si>
  <si>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</si>
  <si>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</si>
  <si>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</si>
  <si>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</si>
  <si>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</si>
  <si>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</si>
  <si>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</si>
  <si>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</si>
  <si>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</si>
  <si>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</si>
  <si>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</si>
  <si>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</si>
  <si>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</si>
  <si>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</si>
  <si>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</si>
  <si>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</si>
  <si>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</si>
  <si>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</si>
  <si>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</si>
  <si>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</si>
  <si>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</si>
  <si>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</si>
  <si>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</si>
  <si>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</si>
  <si>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</si>
  <si>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</si>
  <si>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</si>
  <si>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</si>
  <si>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</si>
  <si>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</si>
  <si>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</si>
  <si>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</si>
  <si>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</si>
  <si>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</si>
  <si>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</si>
  <si>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</si>
  <si>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</si>
  <si>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</si>
  <si>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</si>
  <si>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</si>
  <si>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</si>
  <si>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</si>
  <si>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</si>
  <si>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</si>
  <si>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</si>
  <si>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</si>
  <si>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</si>
  <si>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</si>
  <si>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</si>
  <si>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</si>
  <si>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</si>
  <si>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</si>
  <si>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</si>
  <si>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</si>
  <si>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</si>
  <si>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</si>
  <si>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</si>
  <si>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</si>
  <si>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</si>
  <si>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</si>
  <si>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</si>
  <si>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</si>
  <si>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</si>
  <si>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</si>
  <si>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</si>
  <si>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</si>
  <si>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</si>
  <si>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</si>
  <si>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</si>
  <si>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</si>
  <si>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</si>
  <si>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</si>
  <si>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</si>
  <si>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</si>
  <si>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</si>
  <si>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</si>
  <si>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</si>
  <si>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</si>
  <si>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</si>
  <si>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</si>
  <si>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</si>
  <si>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</si>
  <si>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</si>
  <si>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</si>
  <si>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</si>
  <si>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</si>
  <si>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</si>
  <si>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</si>
  <si>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</si>
  <si>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</si>
  <si>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</si>
  <si>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</si>
  <si>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</si>
  <si>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</si>
  <si>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</si>
  <si>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</si>
  <si>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</si>
  <si>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</si>
  <si>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</si>
  <si>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</si>
  <si>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</si>
  <si>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</si>
  <si>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</si>
  <si>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</si>
  <si>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</si>
  <si>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</si>
  <si>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</si>
  <si>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</si>
  <si>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</si>
  <si>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</si>
  <si>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</si>
  <si>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</si>
  <si>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</si>
  <si>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</si>
  <si>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</si>
  <si>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</si>
  <si>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</si>
  <si>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</si>
  <si>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</si>
  <si>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</si>
  <si>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</si>
  <si>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</si>
  <si>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</si>
  <si>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</si>
  <si>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</si>
  <si>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</si>
  <si>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</si>
  <si>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</si>
  <si>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</si>
  <si>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</si>
  <si>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</si>
  <si>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</si>
  <si>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</si>
  <si>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</si>
  <si>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</si>
  <si>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</si>
  <si>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</si>
  <si>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</si>
  <si>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</si>
  <si>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</si>
  <si>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</si>
  <si>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</si>
  <si>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</si>
  <si>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</si>
  <si>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</si>
  <si>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</si>
  <si>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</si>
  <si>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</si>
  <si>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</si>
  <si>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</si>
  <si>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</si>
  <si>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</si>
  <si>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</si>
  <si>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</si>
  <si>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</si>
  <si>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</si>
  <si>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</si>
  <si>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</si>
  <si>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</si>
  <si>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</si>
  <si>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</si>
  <si>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</si>
  <si>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</si>
  <si>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</si>
  <si>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</si>
  <si>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</si>
  <si>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</si>
  <si>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</si>
  <si>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</si>
  <si>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</si>
  <si>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</si>
  <si>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</si>
  <si>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</si>
  <si>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</si>
  <si>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</si>
  <si>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</si>
  <si>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</si>
  <si>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</si>
  <si>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</si>
  <si>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</si>
  <si>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</si>
  <si>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</si>
  <si>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</si>
  <si>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</si>
  <si>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</si>
  <si>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</si>
  <si>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</si>
  <si>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</si>
  <si>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</si>
  <si>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</si>
  <si>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</si>
  <si>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</si>
  <si>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</si>
  <si>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</si>
  <si>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</si>
  <si>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</si>
  <si>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</si>
  <si>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</si>
  <si>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</si>
  <si>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</si>
  <si>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</si>
  <si>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</si>
  <si>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</si>
  <si>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</si>
  <si>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</si>
  <si>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</si>
  <si>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</si>
  <si>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</si>
  <si>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</si>
  <si>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</si>
  <si>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</si>
  <si>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</si>
  <si>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</si>
  <si>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</si>
  <si>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</si>
  <si>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</si>
  <si>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</si>
  <si>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</si>
  <si>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</si>
  <si>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</si>
  <si>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</si>
  <si>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</si>
  <si>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</si>
  <si>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</si>
  <si>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</si>
  <si>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</si>
  <si>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</si>
  <si>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</si>
  <si>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</si>
  <si>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</si>
  <si>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</si>
  <si>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</si>
  <si>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</si>
  <si>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</si>
  <si>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</si>
  <si>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</si>
  <si>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</si>
  <si>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</si>
  <si>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</si>
  <si>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</si>
  <si>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</si>
  <si>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</si>
  <si>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</si>
  <si>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</si>
  <si>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</si>
  <si>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</si>
  <si>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</si>
  <si>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</si>
  <si>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</si>
  <si>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</si>
  <si>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</si>
  <si>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</si>
  <si>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</si>
  <si>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</si>
  <si>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</si>
  <si>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</si>
  <si>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</si>
  <si>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</si>
  <si>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</si>
  <si>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</si>
  <si>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</si>
  <si>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</si>
  <si>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</si>
  <si>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</si>
  <si>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</si>
  <si>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</si>
  <si>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</si>
  <si>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</si>
  <si>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</si>
  <si>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</si>
  <si>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</si>
  <si>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</si>
  <si>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</si>
  <si>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</si>
  <si>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</si>
  <si>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</si>
  <si>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</si>
  <si>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</si>
  <si>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</si>
  <si>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</si>
  <si>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</si>
  <si>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</si>
  <si>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</si>
  <si>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</si>
  <si>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</si>
  <si>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</si>
  <si>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</si>
  <si>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</si>
  <si>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</si>
  <si>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</si>
  <si>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</si>
  <si>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</si>
  <si>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</si>
  <si>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</si>
  <si>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</si>
  <si>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</si>
  <si>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</si>
  <si>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</si>
  <si>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</si>
  <si>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</si>
  <si>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</si>
  <si>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</si>
  <si>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</si>
  <si>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</si>
  <si>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</si>
  <si>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</si>
  <si>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</si>
  <si>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</si>
  <si>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</si>
  <si>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</si>
  <si>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</si>
  <si>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</si>
  <si>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</si>
  <si>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</si>
  <si>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</si>
  <si>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</si>
  <si>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</si>
  <si>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</si>
  <si>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</si>
  <si>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</si>
  <si>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</si>
  <si>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</si>
  <si>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</si>
  <si>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</si>
  <si>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</si>
  <si>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</si>
  <si>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</si>
  <si>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</si>
  <si>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</si>
  <si>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</si>
  <si>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</si>
  <si>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</si>
  <si>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</si>
  <si>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</si>
  <si>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</si>
  <si>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</si>
  <si>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</si>
  <si>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</si>
  <si>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</si>
  <si>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</si>
  <si>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</si>
  <si>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</si>
  <si>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</si>
  <si>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</si>
  <si>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</si>
  <si>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</si>
  <si>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</si>
  <si>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</si>
  <si>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</si>
  <si>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</si>
  <si>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</si>
  <si>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</si>
  <si>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</si>
  <si>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</si>
  <si>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</si>
  <si>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</si>
  <si>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</si>
  <si>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</si>
  <si>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</si>
  <si>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</si>
  <si>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</si>
  <si>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</si>
  <si>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</si>
  <si>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</si>
  <si>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</si>
  <si>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</si>
  <si>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</si>
  <si>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</si>
  <si>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</si>
  <si>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</si>
  <si>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</si>
  <si>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</si>
  <si>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</si>
  <si>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</si>
  <si>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</si>
  <si>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</si>
  <si>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</si>
  <si>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</si>
  <si>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</si>
  <si>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</si>
  <si>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</si>
  <si>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</si>
  <si>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</si>
  <si>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</si>
  <si>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</si>
  <si>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</si>
  <si>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</si>
  <si>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</si>
  <si>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</si>
  <si>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</si>
  <si>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</si>
  <si>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</si>
  <si>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</si>
  <si>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</si>
  <si>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</si>
  <si>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</si>
  <si>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</si>
  <si>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</si>
  <si>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</si>
  <si>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</si>
  <si>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</si>
  <si>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</si>
  <si>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</si>
  <si>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</si>
  <si>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</si>
  <si>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</si>
  <si>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</si>
  <si>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</si>
  <si>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</si>
  <si>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</si>
  <si>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</si>
  <si>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</si>
  <si>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</si>
  <si>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</si>
  <si>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</si>
  <si>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</si>
  <si>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</si>
  <si>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</si>
  <si>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</si>
  <si>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</si>
  <si>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</si>
  <si>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</si>
  <si>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</si>
  <si>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</si>
  <si>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</si>
  <si>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</si>
  <si>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</si>
  <si>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</si>
  <si>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</si>
  <si>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</si>
  <si>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</si>
  <si>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</si>
  <si>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</si>
  <si>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</si>
  <si>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</si>
  <si>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</si>
  <si>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</si>
  <si>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</si>
  <si>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</si>
  <si>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</si>
  <si>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</si>
  <si>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</si>
  <si>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</si>
  <si>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</si>
  <si>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</si>
  <si>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</si>
  <si>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</si>
  <si>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</si>
  <si>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</si>
  <si>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</si>
  <si>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</si>
  <si>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</si>
  <si>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</si>
  <si>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</si>
  <si>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</si>
  <si>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</si>
  <si>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</si>
  <si>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</si>
  <si>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</si>
  <si>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</si>
  <si>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</si>
  <si>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</si>
  <si>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</si>
  <si>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</si>
  <si>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</si>
  <si>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</si>
  <si>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</si>
  <si>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</si>
  <si>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</si>
  <si>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</si>
  <si>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</si>
  <si>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</si>
  <si>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</si>
  <si>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</si>
  <si>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</si>
  <si>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</si>
  <si>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</si>
  <si>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</si>
  <si>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</si>
  <si>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</si>
  <si>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</si>
  <si>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</si>
  <si>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</si>
  <si>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</si>
  <si>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</si>
  <si>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</si>
  <si>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</si>
  <si>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</si>
  <si>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</si>
  <si>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</si>
  <si>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</si>
  <si>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</si>
  <si>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</si>
  <si>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</si>
  <si>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</si>
  <si>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</si>
  <si>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</si>
  <si>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</si>
  <si>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</si>
  <si>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</si>
  <si>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</si>
  <si>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</si>
  <si>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</si>
  <si>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</si>
  <si>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</si>
  <si>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</si>
  <si>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</si>
  <si>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</si>
  <si>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</si>
  <si>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</si>
  <si>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</si>
  <si>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</si>
  <si>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</si>
  <si>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</si>
  <si>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</si>
  <si>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</si>
  <si>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</si>
  <si>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</si>
  <si>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</si>
  <si>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</si>
  <si>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</si>
  <si>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</si>
  <si>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</si>
  <si>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</si>
  <si>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</si>
  <si>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</si>
  <si>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</si>
  <si>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</si>
  <si>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</si>
  <si>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</si>
  <si>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</si>
  <si>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</si>
  <si>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</si>
  <si>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</si>
  <si>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</si>
  <si>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</si>
  <si>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</si>
  <si>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</si>
  <si>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</si>
  <si>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</si>
  <si>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</si>
  <si>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</si>
  <si>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</si>
  <si>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</si>
  <si>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</si>
  <si>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</si>
  <si>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</si>
  <si>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</si>
  <si>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</si>
  <si>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</si>
  <si>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</si>
  <si>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</si>
  <si>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</si>
  <si>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</si>
  <si>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</si>
  <si>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</si>
  <si>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</si>
  <si>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</si>
  <si>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</si>
  <si>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</si>
  <si>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</si>
  <si>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</si>
  <si>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</si>
  <si>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</si>
  <si>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</si>
  <si>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</si>
  <si>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</si>
  <si>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</si>
  <si>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</si>
  <si>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</si>
  <si>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</si>
  <si>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</si>
  <si>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</si>
  <si>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</si>
  <si>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</si>
  <si>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</si>
  <si>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</si>
  <si>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</si>
  <si>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</si>
  <si>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</si>
  <si>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</si>
  <si>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</si>
  <si>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</si>
  <si>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</si>
  <si>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</si>
  <si>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</si>
  <si>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</si>
  <si>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</si>
  <si>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</si>
  <si>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</si>
  <si>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</si>
  <si>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</si>
  <si>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</si>
  <si>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</si>
  <si>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</si>
  <si>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</si>
  <si>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</si>
  <si>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</si>
  <si>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</si>
  <si>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</si>
  <si>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</si>
  <si>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</si>
  <si>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</si>
  <si>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</si>
  <si>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</si>
  <si>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</si>
  <si>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</si>
  <si>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</si>
  <si>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</si>
  <si>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</si>
  <si>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</si>
  <si>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</si>
  <si>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</si>
  <si>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</si>
  <si>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</si>
  <si>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</si>
  <si>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</si>
  <si>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</si>
  <si>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</si>
  <si>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</si>
  <si>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</si>
  <si>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</si>
  <si>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</si>
  <si>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</si>
  <si>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</si>
  <si>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</si>
  <si>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</si>
  <si>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</si>
  <si>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</si>
  <si>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</si>
  <si>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</si>
  <si>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</si>
  <si>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</si>
  <si>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</si>
  <si>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</si>
  <si>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</si>
  <si>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</si>
  <si>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</si>
  <si>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</si>
  <si>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</si>
  <si>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</si>
  <si>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</si>
  <si>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</si>
  <si>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</si>
  <si>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</si>
  <si>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</si>
  <si>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</si>
  <si>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</si>
  <si>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</si>
  <si>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</si>
  <si>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</si>
  <si>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</si>
  <si>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</si>
  <si>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</si>
  <si>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</si>
  <si>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</si>
  <si>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</si>
  <si>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</si>
  <si>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</si>
  <si>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</si>
  <si>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</si>
  <si>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</si>
  <si>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</si>
  <si>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</si>
  <si>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</si>
  <si>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</si>
  <si>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</si>
  <si>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</si>
  <si>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</si>
  <si>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</si>
  <si>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</si>
  <si>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</si>
  <si>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</si>
  <si>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</si>
  <si>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</si>
  <si>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</si>
  <si>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</si>
  <si>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</si>
  <si>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</si>
  <si>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</si>
  <si>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</si>
  <si>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</si>
  <si>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</si>
  <si>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</si>
  <si>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</si>
  <si>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</si>
  <si>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</si>
  <si>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</si>
  <si>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</si>
  <si>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</si>
  <si>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</si>
  <si>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</si>
  <si>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</si>
  <si>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</si>
  <si>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</si>
  <si>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</si>
  <si>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</si>
  <si>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</si>
  <si>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</si>
  <si>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</si>
  <si>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</si>
  <si>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</si>
  <si>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</si>
  <si>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</si>
  <si>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</si>
  <si>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</si>
  <si>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</si>
  <si>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</si>
  <si>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</si>
  <si>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</si>
  <si>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</si>
  <si>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</si>
  <si>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</si>
  <si>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</si>
  <si>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</si>
  <si>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</si>
  <si>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</si>
  <si>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</si>
  <si>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</si>
  <si>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</si>
  <si>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</si>
  <si>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</si>
  <si>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</si>
  <si>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</si>
  <si>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</si>
  <si>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</si>
  <si>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</si>
  <si>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</si>
  <si>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</si>
  <si>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</si>
  <si>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</si>
  <si>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</si>
  <si>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</si>
  <si>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</si>
  <si>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</si>
  <si>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</si>
  <si>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</si>
  <si>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</si>
  <si>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</si>
  <si>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</si>
  <si>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</si>
  <si>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</si>
  <si>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</si>
  <si>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</si>
  <si>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</si>
  <si>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</si>
  <si>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</si>
  <si>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</si>
  <si>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</si>
  <si>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</si>
  <si>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</si>
  <si>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</si>
  <si>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</si>
  <si>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</si>
  <si>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</si>
  <si>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</si>
  <si>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</si>
  <si>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</si>
  <si>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</si>
  <si>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</si>
  <si>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</si>
  <si>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</si>
  <si>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</si>
  <si>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</si>
  <si>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</si>
  <si>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</si>
  <si>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</si>
  <si>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</si>
  <si>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</si>
  <si>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</si>
  <si>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</si>
  <si>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</si>
  <si>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</si>
  <si>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</si>
  <si>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</si>
  <si>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</si>
  <si>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</si>
  <si>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</si>
  <si>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</si>
  <si>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</si>
  <si>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</si>
  <si>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</si>
  <si>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</si>
  <si>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</si>
  <si>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</si>
  <si>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</si>
  <si>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</si>
  <si>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</si>
  <si>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</si>
  <si>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</si>
  <si>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</si>
  <si>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</si>
  <si>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</si>
  <si>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</si>
  <si>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</si>
  <si>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</si>
  <si>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</si>
  <si>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</si>
  <si>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</si>
  <si>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</si>
  <si>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</si>
  <si>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</si>
  <si>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</si>
  <si>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</si>
  <si>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</si>
  <si>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</si>
  <si>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</si>
  <si>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</si>
  <si>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</si>
  <si>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</si>
  <si>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</si>
  <si>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</si>
  <si>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</si>
  <si>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</si>
  <si>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</si>
  <si>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</si>
  <si>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</si>
  <si>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</si>
  <si>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</si>
  <si>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</si>
  <si>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</si>
  <si>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</si>
  <si>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</si>
  <si>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取消交易，更名為L6088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</si>
  <si>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</si>
  <si>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</si>
  <si>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</si>
  <si>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</si>
  <si>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</si>
  <si>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</si>
  <si>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</si>
  <si>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</si>
  <si>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</si>
  <si>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</si>
  <si>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</si>
  <si>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</si>
  <si>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</si>
  <si>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</si>
  <si>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</si>
  <si>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</si>
  <si>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</si>
  <si>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</si>
  <si>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</si>
  <si>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</si>
  <si>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</si>
  <si>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</si>
  <si>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</si>
  <si>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</si>
  <si>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</si>
  <si>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</si>
  <si>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</si>
  <si>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</si>
  <si>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</si>
  <si>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</si>
  <si>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</si>
  <si>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</si>
  <si>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</si>
  <si>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</si>
  <si>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</si>
  <si>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</si>
  <si>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</si>
  <si>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</si>
  <si>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</si>
  <si>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</si>
  <si>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</si>
  <si>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</si>
  <si>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</si>
  <si>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</si>
  <si>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</si>
  <si>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</si>
  <si>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</si>
  <si>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</si>
  <si>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</si>
  <si>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</si>
  <si>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</si>
  <si>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</si>
  <si>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</si>
  <si>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</si>
  <si>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</si>
  <si>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</si>
  <si>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</si>
  <si>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</si>
  <si>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</si>
  <si>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</si>
  <si>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</si>
  <si>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程式(L6101 業務關帳作業)已按新規格撰寫(付款摘要欄規格待確認),待新壽提供FTP Address
2021/12/23 email提醒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</si>
  <si>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</si>
  <si>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</si>
  <si>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</si>
  <si>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</si>
  <si>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</si>
  <si>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</si>
  <si>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</si>
  <si>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</si>
  <si>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</si>
  <si>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</si>
  <si>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L2306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</si>
</sst>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6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0" dataDxfId="169">
  <autoFilter ref="A1:AX550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Row],[功能代號]],'[4]20211001'!$A:$J,8,FALSE)</calculatedColumnFormula>
    </tableColumn>
    <tableColumn id="41" xr3:uid="{00000000-0010-0000-0100-000029000000}" name="AS400名稱" dataDxfId="130">
      <calculatedColumnFormula>VLOOKUP(功能_33[[#This Row],[功能代號]],'[4]20211001'!$A:$J,9,FALSE)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欄2" dataDxfId="120">
      <calculatedColumnFormula>IF(OR(COUNTA(M2)=0,COUNTA(Y2)=0),I2,"")</calculatedColumnFormula>
    </tableColumn>
    <tableColumn id="50" xr3:uid="{00000000-0010-0000-0100-000032000000}" name="SIT進度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3257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5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1" t="s">
        <v>3252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9"/>
      <c r="AC6" s="620"/>
      <c r="AD6" s="621" t="s">
        <v>3081</v>
      </c>
      <c r="AE6" s="622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1" t="s">
        <v>3256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5">
        <v>44515</v>
      </c>
      <c r="X7" s="240"/>
      <c r="Y7" s="241"/>
      <c r="AB7" s="623" t="s">
        <v>203</v>
      </c>
      <c r="AC7" s="620"/>
      <c r="AD7" s="397">
        <f>COUNTIF(URS確認!AW:AW,'統計表2.1'!AB7)</f>
        <v>0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40" t="s">
        <v>3253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3" t="s">
        <v>194</v>
      </c>
      <c r="AC8" s="620"/>
      <c r="AD8" s="397">
        <f>COUNTIF(URS確認!AW:AW,'統計表2.1'!AB8)</f>
        <v>0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1" t="s">
        <v>3254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3" t="s">
        <v>314</v>
      </c>
      <c r="AC9" s="620"/>
      <c r="AD9" s="397">
        <f>COUNTIF(URS確認!AW:AW,'統計表2.1'!AB9)</f>
        <v>0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40" t="s">
        <v>3255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3" t="s">
        <v>480</v>
      </c>
      <c r="AC10" s="620"/>
      <c r="AD10" s="397">
        <f>COUNTIF(URS確認!AW:AW,'統計表2.1'!AB10)</f>
        <v>0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3" t="s">
        <v>136</v>
      </c>
      <c r="AC11" s="620"/>
      <c r="AD11" s="397">
        <f>COUNTIF(URS確認!AW:AW,'統計表2.1'!AB11)</f>
        <v>0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3" t="s">
        <v>137</v>
      </c>
      <c r="AC12" s="620"/>
      <c r="AD12" s="397">
        <f>COUNTIF(URS確認!AW:AW,'統計表2.1'!AB12)</f>
        <v>0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9"/>
      <c r="AC13" s="620"/>
      <c r="AD13" s="624">
        <f>SUM(AD7:AD12)</f>
        <v>0</v>
      </c>
      <c r="AE13" s="622"/>
    </row>
    <row r="14" spans="1:31" s="47" customFormat="1" ht="15" customHeight="1" x14ac:dyDescent="0.3">
      <c r="A14" s="235" t="s">
        <v>2748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8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1" t="s">
        <v>2918</v>
      </c>
      <c r="K1" s="681"/>
      <c r="L1" s="681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2" t="s">
        <v>2918</v>
      </c>
      <c r="K1" s="682"/>
      <c r="L1" s="682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COUNTIF(URS確認!AQ$2:AQ$563,LEFT(B5,3))</f>
        <v>11</v>
      </c>
      <c r="X5" s="45">
        <f>COUNTIF(URS確認!AR$2:AR$564,LEFT(B5,3))</f>
        <v>0</v>
      </c>
      <c r="Y5" s="544">
        <f>COUNTIF(URS確認!AS$2:AS$563,LEFT(B5,3))</f>
        <v>0</v>
      </c>
      <c r="Z5" s="597">
        <f>COUNTIF(URS確認!AT$2:AT$563,LEFT(B5,3))</f>
        <v>0</v>
      </c>
      <c r="AA5" s="551">
        <f>COUNTIF(URS確認!AU$2:AU$563,LEFT(B5,3))</f>
        <v>0</v>
      </c>
      <c r="AB5" s="562">
        <f>COUNTIF(URS確認!AV$2:AV$564,LEFT(B5,3))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COUNTIF(URS確認!AQ$2:AQ$563,LEFT(B6,3))</f>
        <v>2</v>
      </c>
      <c r="X6" s="45">
        <f>COUNTIF(URS確認!AR$2:AR$564,LEFT(B6,3))</f>
        <v>0</v>
      </c>
      <c r="Y6" s="544">
        <f>COUNTIF(URS確認!AS$2:AS$563,LEFT(B6,3))</f>
        <v>0</v>
      </c>
      <c r="Z6" s="597">
        <f>COUNTIF(URS確認!AT$2:AT$563,LEFT(B6,3))</f>
        <v>0</v>
      </c>
      <c r="AA6" s="551">
        <f>COUNTIF(URS確認!AU$2:AU$563,LEFT(B6,3))</f>
        <v>0</v>
      </c>
      <c r="AB6" s="562">
        <f>COUNTIF(URS確認!AV$2:AV$564,LEFT(B6,3))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COUNTIF(URS確認!AQ$2:AQ$563,LEFT(B7,3))</f>
        <v>2</v>
      </c>
      <c r="X7" s="45">
        <f>COUNTIF(URS確認!AR$2:AR$564,LEFT(B7,3))</f>
        <v>0</v>
      </c>
      <c r="Y7" s="544">
        <f>COUNTIF(URS確認!AS$2:AS$563,LEFT(B7,3))</f>
        <v>0</v>
      </c>
      <c r="Z7" s="597">
        <f>COUNTIF(URS確認!AT$2:AT$563,LEFT(B7,3))</f>
        <v>0</v>
      </c>
      <c r="AA7" s="551">
        <f>COUNTIF(URS確認!AU$2:AU$563,LEFT(B7,3))</f>
        <v>0</v>
      </c>
      <c r="AB7" s="562">
        <f>COUNTIF(URS確認!AV$2:AV$564,LEFT(B7,3))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COUNTIF(URS確認!AQ$2:AQ$563,LEFT(B8,3))</f>
        <v>1</v>
      </c>
      <c r="X8" s="45">
        <f>COUNTIF(URS確認!AR$2:AR$564,LEFT(B8,3))</f>
        <v>0</v>
      </c>
      <c r="Y8" s="544">
        <f>COUNTIF(URS確認!AS$2:AS$563,LEFT(B8,3))</f>
        <v>0</v>
      </c>
      <c r="Z8" s="597">
        <f>COUNTIF(URS確認!AT$2:AT$563,LEFT(B8,3))</f>
        <v>0</v>
      </c>
      <c r="AA8" s="551">
        <f>COUNTIF(URS確認!AU$2:AU$563,LEFT(B8,3))</f>
        <v>0</v>
      </c>
      <c r="AB8" s="562">
        <f>COUNTIF(URS確認!AV$2:AV$564,LEFT(B8,3))</f>
        <v>0</v>
      </c>
      <c r="AC8" s="4">
        <f t="shared" si="5"/>
        <v>1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COUNTIF(URS確認!AQ$2:AQ$563,LEFT(B10,3))</f>
        <v>2</v>
      </c>
      <c r="X10" s="45">
        <f>COUNTIF(URS確認!AR$2:AR$564,LEFT(B10,3))</f>
        <v>0</v>
      </c>
      <c r="Y10" s="544">
        <f>COUNTIF(URS確認!AS$2:AS$563,LEFT(B10,3))</f>
        <v>0</v>
      </c>
      <c r="Z10" s="597">
        <f>COUNTIF(URS確認!AT$2:AT$563,LEFT(B10,3))</f>
        <v>0</v>
      </c>
      <c r="AA10" s="551">
        <f>COUNTIF(URS確認!AU$2:AU$563,LEFT(B10,3))</f>
        <v>0</v>
      </c>
      <c r="AB10" s="562">
        <f>COUNTIF(URS確認!AV$2:AV$564,LEFT(B10,3))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COUNTIF(URS確認!AQ$2:AQ$563,LEFT(B11,3))</f>
        <v>20</v>
      </c>
      <c r="X11" s="45">
        <f>COUNTIF(URS確認!AR$2:AR$564,LEFT(B11,3))</f>
        <v>0</v>
      </c>
      <c r="Y11" s="544">
        <f>COUNTIF(URS確認!AS$2:AS$563,LEFT(B11,3))</f>
        <v>0</v>
      </c>
      <c r="Z11" s="597">
        <f>COUNTIF(URS確認!AT$2:AT$563,LEFT(B11,3))</f>
        <v>0</v>
      </c>
      <c r="AA11" s="551">
        <f>COUNTIF(URS確認!AU$2:AU$563,LEFT(B11,3))</f>
        <v>0</v>
      </c>
      <c r="AB11" s="562">
        <f>COUNTIF(URS確認!AV$2:AV$564,LEFT(B11,3))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COUNTIF(URS確認!AQ$2:AQ$563,LEFT(B12,3))</f>
        <v>10</v>
      </c>
      <c r="X12" s="45">
        <f>COUNTIF(URS確認!AR$2:AR$564,LEFT(B12,3))</f>
        <v>0</v>
      </c>
      <c r="Y12" s="544">
        <f>COUNTIF(URS確認!AS$2:AS$563,LEFT(B12,3))</f>
        <v>0</v>
      </c>
      <c r="Z12" s="597">
        <f>COUNTIF(URS確認!AT$2:AT$563,LEFT(B12,3))</f>
        <v>0</v>
      </c>
      <c r="AA12" s="551">
        <f>COUNTIF(URS確認!AU$2:AU$563,LEFT(B12,3))</f>
        <v>0</v>
      </c>
      <c r="AB12" s="562">
        <f>COUNTIF(URS確認!AV$2:AV$564,LEFT(B12,3))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COUNTIF(URS確認!AQ$2:AQ$563,LEFT(B13,3))</f>
        <v>20</v>
      </c>
      <c r="X13" s="45">
        <f>COUNTIF(URS確認!AR$2:AR$564,LEFT(B13,3))</f>
        <v>0</v>
      </c>
      <c r="Y13" s="544">
        <f>COUNTIF(URS確認!AS$2:AS$563,LEFT(B13,3))</f>
        <v>0</v>
      </c>
      <c r="Z13" s="597">
        <f>COUNTIF(URS確認!AT$2:AT$563,LEFT(B13,3))</f>
        <v>0</v>
      </c>
      <c r="AA13" s="551">
        <f>COUNTIF(URS確認!AU$2:AU$563,LEFT(B13,3))</f>
        <v>0</v>
      </c>
      <c r="AB13" s="562">
        <f>COUNTIF(URS確認!AV$2:AV$564,LEFT(B13,3))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COUNTIF(URS確認!AQ$2:AQ$563,LEFT(B14,3))</f>
        <v>9</v>
      </c>
      <c r="X14" s="45">
        <f>COUNTIF(URS確認!AR$2:AR$564,LEFT(B14,3))</f>
        <v>0</v>
      </c>
      <c r="Y14" s="544">
        <f>COUNTIF(URS確認!AS$2:AS$563,LEFT(B14,3))</f>
        <v>0</v>
      </c>
      <c r="Z14" s="597">
        <f>COUNTIF(URS確認!AT$2:AT$563,LEFT(B14,3))</f>
        <v>0</v>
      </c>
      <c r="AA14" s="551">
        <f>COUNTIF(URS確認!AU$2:AU$563,LEFT(B14,3))</f>
        <v>0</v>
      </c>
      <c r="AB14" s="562">
        <f>COUNTIF(URS確認!AV$2:AV$564,LEFT(B14,3))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COUNTIF(URS確認!AQ$2:AQ$563,LEFT(B15,3))</f>
        <v>6</v>
      </c>
      <c r="X15" s="45">
        <f>COUNTIF(URS確認!AR$2:AR$564,LEFT(B15,3))</f>
        <v>0</v>
      </c>
      <c r="Y15" s="544">
        <f>COUNTIF(URS確認!AS$2:AS$563,LEFT(B15,3))</f>
        <v>0</v>
      </c>
      <c r="Z15" s="597">
        <f>COUNTIF(URS確認!AT$2:AT$563,LEFT(B15,3))</f>
        <v>0</v>
      </c>
      <c r="AA15" s="551">
        <f>COUNTIF(URS確認!AU$2:AU$563,LEFT(B15,3))</f>
        <v>0</v>
      </c>
      <c r="AB15" s="562">
        <f>COUNTIF(URS確認!AV$2:AV$564,LEFT(B15,3))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4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COUNTIF(URS確認!AQ$2:AQ$563,LEFT(B16,3))</f>
        <v>12</v>
      </c>
      <c r="X16" s="45">
        <f>COUNTIF(URS確認!AR$2:AR$564,LEFT(B16,3))</f>
        <v>0</v>
      </c>
      <c r="Y16" s="544">
        <f>COUNTIF(URS確認!AS$2:AS$563,LEFT(B16,3))</f>
        <v>0</v>
      </c>
      <c r="Z16" s="597">
        <f>COUNTIF(URS確認!AT$2:AT$563,LEFT(B16,3))</f>
        <v>0</v>
      </c>
      <c r="AA16" s="551">
        <f>COUNTIF(URS確認!AU$2:AU$563,LEFT(B16,3))</f>
        <v>0</v>
      </c>
      <c r="AB16" s="562">
        <f>COUNTIF(URS確認!AV$2:AV$564,LEFT(B16,3))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COUNTIF(URS確認!AQ$2:AQ$563,LEFT(B18,3))</f>
        <v>7</v>
      </c>
      <c r="X18" s="45">
        <f>COUNTIF(URS確認!AR$2:AR$564,LEFT(B18,3))</f>
        <v>0</v>
      </c>
      <c r="Y18" s="544">
        <f>COUNTIF(URS確認!AS$2:AS$563,LEFT(B18,3))</f>
        <v>0</v>
      </c>
      <c r="Z18" s="597">
        <f>COUNTIF(URS確認!AT$2:AT$563,LEFT(B18,3))</f>
        <v>0</v>
      </c>
      <c r="AA18" s="551">
        <f>COUNTIF(URS確認!AU$2:AU$563,LEFT(B18,3))</f>
        <v>0</v>
      </c>
      <c r="AB18" s="562">
        <f>COUNTIF(URS確認!AV$2:AV$564,LEFT(B18,3))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COUNTIF(URS確認!AQ$2:AQ$563,LEFT(B19,3))</f>
        <v>9</v>
      </c>
      <c r="X19" s="45">
        <f>COUNTIF(URS確認!AR$2:AR$564,LEFT(B19,3))</f>
        <v>0</v>
      </c>
      <c r="Y19" s="544">
        <f>COUNTIF(URS確認!AS$2:AS$563,LEFT(B19,3))</f>
        <v>0</v>
      </c>
      <c r="Z19" s="597">
        <f>COUNTIF(URS確認!AT$2:AT$563,LEFT(B19,3))</f>
        <v>0</v>
      </c>
      <c r="AA19" s="551">
        <f>COUNTIF(URS確認!AU$2:AU$563,LEFT(B19,3))</f>
        <v>0</v>
      </c>
      <c r="AB19" s="562">
        <f>COUNTIF(URS確認!AV$2:AV$564,LEFT(B19,3))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COUNTIF(URS確認!AQ$2:AQ$563,LEFT(B20,3))</f>
        <v>16</v>
      </c>
      <c r="X20" s="45">
        <f>COUNTIF(URS確認!AR$2:AR$564,LEFT(B20,3))</f>
        <v>0</v>
      </c>
      <c r="Y20" s="544">
        <f>COUNTIF(URS確認!AS$2:AS$563,LEFT(B20,3))</f>
        <v>0</v>
      </c>
      <c r="Z20" s="597">
        <f>COUNTIF(URS確認!AT$2:AT$563,LEFT(B20,3))</f>
        <v>0</v>
      </c>
      <c r="AA20" s="551">
        <f>COUNTIF(URS確認!AU$2:AU$563,LEFT(B20,3))</f>
        <v>0</v>
      </c>
      <c r="AB20" s="562">
        <f>COUNTIF(URS確認!AV$2:AV$564,LEFT(B20,3))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COUNTIF(URS確認!AQ$2:AQ$563,LEFT(B21,3))</f>
        <v>3</v>
      </c>
      <c r="X21" s="45">
        <f>COUNTIF(URS確認!AR$2:AR$564,LEFT(B21,3))</f>
        <v>0</v>
      </c>
      <c r="Y21" s="544">
        <f>COUNTIF(URS確認!AS$2:AS$563,LEFT(B21,3))</f>
        <v>0</v>
      </c>
      <c r="Z21" s="597">
        <f>COUNTIF(URS確認!AT$2:AT$563,LEFT(B21,3))</f>
        <v>0</v>
      </c>
      <c r="AA21" s="551">
        <f>COUNTIF(URS確認!AU$2:AU$563,LEFT(B21,3))</f>
        <v>0</v>
      </c>
      <c r="AB21" s="562">
        <f>COUNTIF(URS確認!AV$2:AV$564,LEFT(B21,3))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COUNTIF(URS確認!AQ$2:AQ$563,LEFT(B22,3))</f>
        <v>3</v>
      </c>
      <c r="X22" s="45">
        <f>COUNTIF(URS確認!AR$2:AR$564,LEFT(B22,3))</f>
        <v>0</v>
      </c>
      <c r="Y22" s="544">
        <f>COUNTIF(URS確認!AS$2:AS$563,LEFT(B22,3))</f>
        <v>0</v>
      </c>
      <c r="Z22" s="597">
        <f>COUNTIF(URS確認!AT$2:AT$563,LEFT(B22,3))</f>
        <v>0</v>
      </c>
      <c r="AA22" s="551">
        <f>COUNTIF(URS確認!AU$2:AU$563,LEFT(B22,3))</f>
        <v>0</v>
      </c>
      <c r="AB22" s="562">
        <f>COUNTIF(URS確認!AV$2:AV$564,LEFT(B22,3))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COUNTIF(URS確認!AQ$2:AQ$563,LEFT(B24,3))</f>
        <v>5</v>
      </c>
      <c r="X24" s="45">
        <f>COUNTIF(URS確認!AR$2:AR$564,LEFT(B24,3))</f>
        <v>0</v>
      </c>
      <c r="Y24" s="544">
        <f>COUNTIF(URS確認!AS$2:AS$563,LEFT(B24,3))</f>
        <v>0</v>
      </c>
      <c r="Z24" s="597">
        <f>COUNTIF(URS確認!AT$2:AT$563,LEFT(B24,3))</f>
        <v>0</v>
      </c>
      <c r="AA24" s="551">
        <f>COUNTIF(URS確認!AU$2:AU$563,LEFT(B24,3))</f>
        <v>0</v>
      </c>
      <c r="AB24" s="562">
        <f>COUNTIF(URS確認!AV$2:AV$564,LEFT(B24,3))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4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COUNTIF(URS確認!AQ$2:AQ$563,LEFT(B25,3))</f>
        <v>17</v>
      </c>
      <c r="X25" s="45">
        <f>COUNTIF(URS確認!AR$2:AR$564,LEFT(B25,3))</f>
        <v>0</v>
      </c>
      <c r="Y25" s="544">
        <f>COUNTIF(URS確認!AS$2:AS$563,LEFT(B25,3))</f>
        <v>0</v>
      </c>
      <c r="Z25" s="597">
        <f>COUNTIF(URS確認!AT$2:AT$563,LEFT(B25,3))</f>
        <v>0</v>
      </c>
      <c r="AA25" s="551">
        <f>COUNTIF(URS確認!AU$2:AU$563,LEFT(B25,3))</f>
        <v>0</v>
      </c>
      <c r="AB25" s="562">
        <f>COUNTIF(URS確認!AV$2:AV$564,LEFT(B25,3))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4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COUNTIF(URS確認!AQ$2:AQ$563,LEFT(B26,3))</f>
        <v>8</v>
      </c>
      <c r="X26" s="45">
        <f>COUNTIF(URS確認!AR$2:AR$564,LEFT(B26,3))</f>
        <v>0</v>
      </c>
      <c r="Y26" s="544">
        <f>COUNTIF(URS確認!AS$2:AS$563,LEFT(B26,3))</f>
        <v>0</v>
      </c>
      <c r="Z26" s="597">
        <f>COUNTIF(URS確認!AT$2:AT$563,LEFT(B26,3))</f>
        <v>0</v>
      </c>
      <c r="AA26" s="551">
        <f>COUNTIF(URS確認!AU$2:AU$563,LEFT(B26,3))</f>
        <v>0</v>
      </c>
      <c r="AB26" s="562">
        <f>COUNTIF(URS確認!AV$2:AV$564,LEFT(B26,3))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4" t="s">
        <v>378</v>
      </c>
      <c r="C27" s="655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COUNTIF(URS確認!AQ$2:AQ$563,LEFT(B27,3))</f>
        <v>17</v>
      </c>
      <c r="X27" s="45">
        <f>COUNTIF(URS確認!AR$2:AR$564,LEFT(B27,3))</f>
        <v>0</v>
      </c>
      <c r="Y27" s="544">
        <f>COUNTIF(URS確認!AS$2:AS$563,LEFT(B27,3))</f>
        <v>0</v>
      </c>
      <c r="Z27" s="597">
        <f>COUNTIF(URS確認!AT$2:AT$563,LEFT(B27,3))</f>
        <v>0</v>
      </c>
      <c r="AA27" s="551">
        <f>COUNTIF(URS確認!AU$2:AU$563,LEFT(B27,3))</f>
        <v>0</v>
      </c>
      <c r="AB27" s="562">
        <f>COUNTIF(URS確認!AV$2:AV$564,LEFT(B27,3))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4" t="s">
        <v>2948</v>
      </c>
      <c r="C28" s="655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COUNTIF(URS確認!AQ$2:AQ$563,LEFT(B28,3))</f>
        <v>8</v>
      </c>
      <c r="X28" s="45">
        <f>COUNTIF(URS確認!AR$2:AR$564,LEFT(B28,3))</f>
        <v>0</v>
      </c>
      <c r="Y28" s="544">
        <f>COUNTIF(URS確認!AS$2:AS$563,LEFT(B28,3))</f>
        <v>0</v>
      </c>
      <c r="Z28" s="597">
        <f>COUNTIF(URS確認!AT$2:AT$563,LEFT(B28,3))</f>
        <v>0</v>
      </c>
      <c r="AA28" s="551">
        <f>COUNTIF(URS確認!AU$2:AU$563,LEFT(B28,3))</f>
        <v>0</v>
      </c>
      <c r="AB28" s="562">
        <f>COUNTIF(URS確認!AV$2:AV$564,LEFT(B28,3))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4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COUNTIF(URS確認!AQ$2:AQ$563,LEFT(B29,3))</f>
        <v>17</v>
      </c>
      <c r="X29" s="45">
        <f>COUNTIF(URS確認!AR$2:AR$564,LEFT(B29,3))</f>
        <v>0</v>
      </c>
      <c r="Y29" s="544">
        <f>COUNTIF(URS確認!AS$2:AS$563,LEFT(B29,3))</f>
        <v>0</v>
      </c>
      <c r="Z29" s="597">
        <f>COUNTIF(URS確認!AT$2:AT$563,LEFT(B29,3))</f>
        <v>0</v>
      </c>
      <c r="AA29" s="551">
        <f>COUNTIF(URS確認!AU$2:AU$563,LEFT(B29,3))</f>
        <v>0</v>
      </c>
      <c r="AB29" s="562">
        <f>COUNTIF(URS確認!AV$2:AV$564,LEFT(B29,3))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4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COUNTIF(URS確認!AQ$2:AQ$563,LEFT(B30,3))</f>
        <v>3</v>
      </c>
      <c r="X30" s="45">
        <f>COUNTIF(URS確認!AR$2:AR$564,LEFT(B30,3))</f>
        <v>0</v>
      </c>
      <c r="Y30" s="544">
        <f>COUNTIF(URS確認!AS$2:AS$563,LEFT(B30,3))</f>
        <v>0</v>
      </c>
      <c r="Z30" s="597">
        <f>COUNTIF(URS確認!AT$2:AT$563,LEFT(B30,3))</f>
        <v>0</v>
      </c>
      <c r="AA30" s="551">
        <f>COUNTIF(URS確認!AU$2:AU$563,LEFT(B30,3))</f>
        <v>0</v>
      </c>
      <c r="AB30" s="562">
        <f>COUNTIF(URS確認!AV$2:AV$564,LEFT(B30,3))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COUNTIF(URS確認!AQ$2:AQ$563,LEFT(B32,3))</f>
        <v>15</v>
      </c>
      <c r="X32" s="45">
        <f>COUNTIF(URS確認!AR$2:AR$564,LEFT(B32,3))</f>
        <v>0</v>
      </c>
      <c r="Y32" s="544">
        <f>COUNTIF(URS確認!AS$2:AS$563,LEFT(B32,3))</f>
        <v>0</v>
      </c>
      <c r="Z32" s="597">
        <f>COUNTIF(URS確認!AT$2:AT$563,LEFT(B32,3))</f>
        <v>0</v>
      </c>
      <c r="AA32" s="551">
        <f>COUNTIF(URS確認!AU$2:AU$563,LEFT(B32,3))</f>
        <v>0</v>
      </c>
      <c r="AB32" s="562">
        <f>COUNTIF(URS確認!AV$2:AV$564,LEFT(B32,3))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4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COUNTIF(URS確認!AQ$2:AQ$563,LEFT(B33,3))</f>
        <v>12</v>
      </c>
      <c r="X33" s="45">
        <f>COUNTIF(URS確認!AR$2:AR$564,LEFT(B33,3))</f>
        <v>0</v>
      </c>
      <c r="Y33" s="544">
        <f>COUNTIF(URS確認!AS$2:AS$563,LEFT(B33,3))</f>
        <v>0</v>
      </c>
      <c r="Z33" s="597">
        <f>COUNTIF(URS確認!AT$2:AT$563,LEFT(B33,3))</f>
        <v>0</v>
      </c>
      <c r="AA33" s="551">
        <f>COUNTIF(URS確認!AU$2:AU$563,LEFT(B33,3))</f>
        <v>0</v>
      </c>
      <c r="AB33" s="562">
        <f>COUNTIF(URS確認!AV$2:AV$564,LEFT(B33,3))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4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COUNTIF(URS確認!AQ$2:AQ$563,LEFT(B34,3))</f>
        <v>15</v>
      </c>
      <c r="X34" s="45">
        <f>COUNTIF(URS確認!AR$2:AR$564,LEFT(B34,3))</f>
        <v>0</v>
      </c>
      <c r="Y34" s="544">
        <f>COUNTIF(URS確認!AS$2:AS$563,LEFT(B34,3))</f>
        <v>0</v>
      </c>
      <c r="Z34" s="597">
        <f>COUNTIF(URS確認!AT$2:AT$563,LEFT(B34,3))</f>
        <v>0</v>
      </c>
      <c r="AA34" s="551">
        <f>COUNTIF(URS確認!AU$2:AU$563,LEFT(B34,3))</f>
        <v>0</v>
      </c>
      <c r="AB34" s="562">
        <f>COUNTIF(URS確認!AV$2:AV$564,LEFT(B34,3))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COUNTIF(URS確認!AQ$2:AQ$563,LEFT(B35,3))</f>
        <v>15</v>
      </c>
      <c r="X35" s="45">
        <f>COUNTIF(URS確認!AR$2:AR$564,LEFT(B35,3))</f>
        <v>0</v>
      </c>
      <c r="Y35" s="544">
        <f>COUNTIF(URS確認!AS$2:AS$563,LEFT(B35,3))</f>
        <v>0</v>
      </c>
      <c r="Z35" s="597">
        <f>COUNTIF(URS確認!AT$2:AT$563,LEFT(B35,3))</f>
        <v>0</v>
      </c>
      <c r="AA35" s="551">
        <f>COUNTIF(URS確認!AU$2:AU$563,LEFT(B35,3))</f>
        <v>0</v>
      </c>
      <c r="AB35" s="562">
        <f>COUNTIF(URS確認!AV$2:AV$564,LEFT(B35,3))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COUNTIF(URS確認!AQ$2:AQ$563,LEFT(B36,3))</f>
        <v>26</v>
      </c>
      <c r="X36" s="45">
        <f>COUNTIF(URS確認!AR$2:AR$564,LEFT(B36,3))</f>
        <v>0</v>
      </c>
      <c r="Y36" s="544">
        <f>COUNTIF(URS確認!AS$2:AS$563,LEFT(B36,3))</f>
        <v>0</v>
      </c>
      <c r="Z36" s="597">
        <f>COUNTIF(URS確認!AT$2:AT$563,LEFT(B36,3))</f>
        <v>0</v>
      </c>
      <c r="AA36" s="551">
        <f>COUNTIF(URS確認!AU$2:AU$563,LEFT(B36,3))</f>
        <v>0</v>
      </c>
      <c r="AB36" s="562">
        <f>COUNTIF(URS確認!AV$2:AV$564,LEFT(B36,3))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COUNTIF(URS確認!AQ$2:AQ$563,LEFT(B37,3))</f>
        <v>4</v>
      </c>
      <c r="X37" s="45">
        <f>COUNTIF(URS確認!AR$2:AR$564,LEFT(B37,3))</f>
        <v>0</v>
      </c>
      <c r="Y37" s="544">
        <f>COUNTIF(URS確認!AS$2:AS$563,LEFT(B37,3))</f>
        <v>0</v>
      </c>
      <c r="Z37" s="597">
        <f>COUNTIF(URS確認!AT$2:AT$563,LEFT(B37,3))</f>
        <v>0</v>
      </c>
      <c r="AA37" s="551">
        <f>COUNTIF(URS確認!AU$2:AU$563,LEFT(B37,3))</f>
        <v>0</v>
      </c>
      <c r="AB37" s="562">
        <f>COUNTIF(URS確認!AV$2:AV$564,LEFT(B37,3))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4" t="s">
        <v>2867</v>
      </c>
      <c r="C39" s="259">
        <f>COUNTIF(URS確認!$D:$D,B39)</f>
        <v>4</v>
      </c>
      <c r="D39" s="259">
        <v>4</v>
      </c>
      <c r="E39" s="540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COUNTIF(URS確認!AQ$2:AQ$563,LEFT(B39,3))</f>
        <v>4</v>
      </c>
      <c r="X39" s="45">
        <f>COUNTIF(URS確認!AR$2:AR$564,LEFT(B39,3))</f>
        <v>0</v>
      </c>
      <c r="Y39" s="544">
        <f>COUNTIF(URS確認!AS$2:AS$563,LEFT(B39,3))</f>
        <v>0</v>
      </c>
      <c r="Z39" s="597">
        <f>COUNTIF(URS確認!AT$2:AT$563,LEFT(B39,3))</f>
        <v>0</v>
      </c>
      <c r="AA39" s="551">
        <f>COUNTIF(URS確認!AU$2:AU$563,LEFT(B39,3))</f>
        <v>0</v>
      </c>
      <c r="AB39" s="562">
        <f>COUNTIF(URS確認!AV$2:AV$564,LEFT(B39,3))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COUNTIF(URS確認!AQ$2:AQ$563,LEFT(B40,3))</f>
        <v>9</v>
      </c>
      <c r="X40" s="45">
        <f>COUNTIF(URS確認!AR$2:AR$564,LEFT(B40,3))</f>
        <v>0</v>
      </c>
      <c r="Y40" s="544">
        <f>COUNTIF(URS確認!AS$2:AS$563,LEFT(B40,3))</f>
        <v>0</v>
      </c>
      <c r="Z40" s="597">
        <f>COUNTIF(URS確認!AT$2:AT$563,LEFT(B40,3))</f>
        <v>0</v>
      </c>
      <c r="AA40" s="551">
        <f>COUNTIF(URS確認!AU$2:AU$563,LEFT(B40,3))</f>
        <v>0</v>
      </c>
      <c r="AB40" s="562">
        <f>COUNTIF(URS確認!AV$2:AV$564,LEFT(B40,3))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COUNTIF(URS確認!AQ$2:AQ$563,LEFT(B41,3))</f>
        <v>6</v>
      </c>
      <c r="X41" s="45">
        <f>COUNTIF(URS確認!AR$2:AR$564,LEFT(B41,3))</f>
        <v>0</v>
      </c>
      <c r="Y41" s="544">
        <f>COUNTIF(URS確認!AS$2:AS$563,LEFT(B41,3))</f>
        <v>0</v>
      </c>
      <c r="Z41" s="597">
        <f>COUNTIF(URS確認!AT$2:AT$563,LEFT(B41,3))</f>
        <v>0</v>
      </c>
      <c r="AA41" s="551">
        <f>COUNTIF(URS確認!AU$2:AU$563,LEFT(B41,3))</f>
        <v>0</v>
      </c>
      <c r="AB41" s="562">
        <f>COUNTIF(URS確認!AV$2:AV$564,LEFT(B41,3))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COUNTIF(URS確認!AQ$2:AQ$563,LEFT(B42,3))</f>
        <v>11</v>
      </c>
      <c r="X42" s="45">
        <f>COUNTIF(URS確認!AR$2:AR$564,LEFT(B42,3))</f>
        <v>0</v>
      </c>
      <c r="Y42" s="544">
        <f>COUNTIF(URS確認!AS$2:AS$563,LEFT(B42,3))</f>
        <v>0</v>
      </c>
      <c r="Z42" s="597">
        <f>COUNTIF(URS確認!AT$2:AT$563,LEFT(B42,3))</f>
        <v>0</v>
      </c>
      <c r="AA42" s="551">
        <f>COUNTIF(URS確認!AU$2:AU$563,LEFT(B42,3))</f>
        <v>0</v>
      </c>
      <c r="AB42" s="562">
        <f>COUNTIF(URS確認!AV$2:AV$564,LEFT(B42,3))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COUNTIF(URS確認!AQ$2:AQ$563,LEFT(B43,3))</f>
        <v>7</v>
      </c>
      <c r="X43" s="45">
        <f>COUNTIF(URS確認!AR$2:AR$564,LEFT(B43,3))</f>
        <v>0</v>
      </c>
      <c r="Y43" s="544">
        <f>COUNTIF(URS確認!AS$2:AS$563,LEFT(B43,3))</f>
        <v>0</v>
      </c>
      <c r="Z43" s="597">
        <f>COUNTIF(URS確認!AT$2:AT$563,LEFT(B43,3))</f>
        <v>0</v>
      </c>
      <c r="AA43" s="551">
        <f>COUNTIF(URS確認!AU$2:AU$563,LEFT(B43,3))</f>
        <v>0</v>
      </c>
      <c r="AB43" s="562">
        <f>COUNTIF(URS確認!AV$2:AV$564,LEFT(B43,3))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4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COUNTIF(URS確認!AQ$2:AQ$563,LEFT(B44,3))</f>
        <v>22</v>
      </c>
      <c r="X44" s="45">
        <f>COUNTIF(URS確認!AR$2:AR$564,LEFT(B44,3))</f>
        <v>0</v>
      </c>
      <c r="Y44" s="544">
        <f>COUNTIF(URS確認!AS$2:AS$563,LEFT(B44,3))</f>
        <v>0</v>
      </c>
      <c r="Z44" s="597">
        <f>COUNTIF(URS確認!AT$2:AT$563,LEFT(B44,3))</f>
        <v>0</v>
      </c>
      <c r="AA44" s="551">
        <f>COUNTIF(URS確認!AU$2:AU$563,LEFT(B44,3))</f>
        <v>0</v>
      </c>
      <c r="AB44" s="562">
        <f>COUNTIF(URS確認!AV$2:AV$564,LEFT(B44,3))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4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COUNTIF(URS確認!AQ$2:AQ$563,LEFT(B45,3))</f>
        <v>30</v>
      </c>
      <c r="X45" s="45">
        <f>COUNTIF(URS確認!AR$2:AR$564,LEFT(B45,3))</f>
        <v>0</v>
      </c>
      <c r="Y45" s="544">
        <f>COUNTIF(URS確認!AS$2:AS$563,LEFT(B45,3))</f>
        <v>0</v>
      </c>
      <c r="Z45" s="597">
        <f>COUNTIF(URS確認!AT$2:AT$563,LEFT(B45,3))</f>
        <v>0</v>
      </c>
      <c r="AA45" s="551">
        <f>COUNTIF(URS確認!AU$2:AU$563,LEFT(B45,3))</f>
        <v>0</v>
      </c>
      <c r="AB45" s="562">
        <f>COUNTIF(URS確認!AV$2:AV$564,LEFT(B45,3))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4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COUNTIF(URS確認!AQ$2:AQ$563,LEFT(B46,3))</f>
        <v>6</v>
      </c>
      <c r="X46" s="45">
        <f>COUNTIF(URS確認!AR$2:AR$564,LEFT(B46,3))</f>
        <v>0</v>
      </c>
      <c r="Y46" s="544">
        <f>COUNTIF(URS確認!AS$2:AS$563,LEFT(B46,3))</f>
        <v>0</v>
      </c>
      <c r="Z46" s="597">
        <f>COUNTIF(URS確認!AT$2:AT$563,LEFT(B46,3))</f>
        <v>0</v>
      </c>
      <c r="AA46" s="551">
        <f>COUNTIF(URS確認!AU$2:AU$563,LEFT(B46,3))</f>
        <v>0</v>
      </c>
      <c r="AB46" s="562">
        <f>COUNTIF(URS確認!AV$2:AV$564,LEFT(B46,3))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COUNTIF(URS確認!AQ$2:AQ$563,LEFT(B48,3))</f>
        <v>1</v>
      </c>
      <c r="X48" s="45">
        <f>COUNTIF(URS確認!AR$2:AR$564,LEFT(B48,3))</f>
        <v>0</v>
      </c>
      <c r="Y48" s="544">
        <f>COUNTIF(URS確認!AS$2:AS$563,LEFT(B48,3))</f>
        <v>0</v>
      </c>
      <c r="Z48" s="597">
        <f>COUNTIF(URS確認!AT$2:AT$563,LEFT(B48,3))</f>
        <v>0</v>
      </c>
      <c r="AA48" s="551">
        <f>COUNTIF(URS確認!AU$2:AU$563,LEFT(B48,3))</f>
        <v>0</v>
      </c>
      <c r="AB48" s="562">
        <f>COUNTIF(URS確認!AV$2:AV$564,LEFT(B48,3))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COUNTIF(URS確認!AQ$2:AQ$563,LEFT(B49,3))</f>
        <v>9</v>
      </c>
      <c r="X49" s="45">
        <f>COUNTIF(URS確認!AR$2:AR$564,LEFT(B49,3))</f>
        <v>0</v>
      </c>
      <c r="Y49" s="544">
        <f>COUNTIF(URS確認!AS$2:AS$563,LEFT(B49,3))</f>
        <v>0</v>
      </c>
      <c r="Z49" s="597">
        <f>COUNTIF(URS確認!AT$2:AT$563,LEFT(B49,3))</f>
        <v>0</v>
      </c>
      <c r="AA49" s="551">
        <f>COUNTIF(URS確認!AU$2:AU$563,LEFT(B49,3))</f>
        <v>0</v>
      </c>
      <c r="AB49" s="562">
        <f>COUNTIF(URS確認!AV$2:AV$564,LEFT(B49,3))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COUNTIF(URS確認!AQ$2:AQ$563,LEFT(B51,3))</f>
        <v>8</v>
      </c>
      <c r="X51" s="45">
        <f>COUNTIF(URS確認!AR$2:AR$564,LEFT(B51,3))</f>
        <v>0</v>
      </c>
      <c r="Y51" s="544">
        <f>COUNTIF(URS確認!AS$2:AS$563,LEFT(B51,3))</f>
        <v>0</v>
      </c>
      <c r="Z51" s="597">
        <f>COUNTIF(URS確認!AT$2:AT$563,LEFT(B51,3))</f>
        <v>0</v>
      </c>
      <c r="AA51" s="551">
        <f>COUNTIF(URS確認!AU$2:AU$563,LEFT(B51,3))</f>
        <v>0</v>
      </c>
      <c r="AB51" s="562">
        <f>COUNTIF(URS確認!AV$2:AV$564,LEFT(B51,3))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COUNTIF(URS確認!AQ$2:AQ$563,LEFT(B52,3))</f>
        <v>10</v>
      </c>
      <c r="X52" s="45">
        <f>COUNTIF(URS確認!AR$2:AR$564,LEFT(B52,3))</f>
        <v>0</v>
      </c>
      <c r="Y52" s="544">
        <f>COUNTIF(URS確認!AS$2:AS$563,LEFT(B52,3))</f>
        <v>0</v>
      </c>
      <c r="Z52" s="597">
        <f>COUNTIF(URS確認!AT$2:AT$563,LEFT(B52,3))</f>
        <v>0</v>
      </c>
      <c r="AA52" s="551">
        <f>COUNTIF(URS確認!AU$2:AU$563,LEFT(B52,3))</f>
        <v>0</v>
      </c>
      <c r="AB52" s="562">
        <f>COUNTIF(URS確認!AV$2:AV$564,LEFT(B52,3))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COUNTIF(URS確認!AQ$2:AQ$563,LEFT(B53,3))</f>
        <v>112</v>
      </c>
      <c r="X53" s="45">
        <f>COUNTIF(URS確認!AR$2:AR$564,LEFT(B53,3))</f>
        <v>0</v>
      </c>
      <c r="Y53" s="544">
        <f>COUNTIF(URS確認!AS$2:AS$563,LEFT(B53,3))</f>
        <v>0</v>
      </c>
      <c r="Z53" s="597">
        <f>COUNTIF(URS確認!AT$2:AT$563,LEFT(B53,3))</f>
        <v>0</v>
      </c>
      <c r="AA53" s="551">
        <f>COUNTIF(URS確認!AU$2:AU$563,LEFT(B53,3))</f>
        <v>0</v>
      </c>
      <c r="AB53" s="562">
        <f>COUNTIF(URS確認!AV$2:AV$564,LEFT(B53,3))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COUNTIF(URS確認!AQ$2:AQ$563,LEFT(B54,3))</f>
        <v>2</v>
      </c>
      <c r="X54" s="45">
        <f>COUNTIF(URS確認!AR$2:AR$564,LEFT(B54,3))</f>
        <v>0</v>
      </c>
      <c r="Y54" s="544">
        <f>COUNTIF(URS確認!AS$2:AS$563,LEFT(B54,3))</f>
        <v>0</v>
      </c>
      <c r="Z54" s="597">
        <f>COUNTIF(URS確認!AT$2:AT$563,LEFT(B54,3))</f>
        <v>0</v>
      </c>
      <c r="AA54" s="551">
        <f>COUNTIF(URS確認!AU$2:AU$563,LEFT(B54,3))</f>
        <v>0</v>
      </c>
      <c r="AB54" s="562">
        <f>COUNTIF(URS確認!AV$2:AV$564,LEFT(B54,3))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COUNTIF(URS確認!AQ$2:AQ$563,LEFT(B55,3))</f>
        <v>3</v>
      </c>
      <c r="X55" s="45">
        <f>COUNTIF(URS確認!AR$2:AR$564,LEFT(B55,3))</f>
        <v>0</v>
      </c>
      <c r="Y55" s="544">
        <f>COUNTIF(URS確認!AS$2:AS$563,LEFT(B55,3))</f>
        <v>0</v>
      </c>
      <c r="Z55" s="597">
        <f>COUNTIF(URS確認!AT$2:AT$563,LEFT(B55,3))</f>
        <v>0</v>
      </c>
      <c r="AA55" s="551">
        <f>COUNTIF(URS確認!AU$2:AU$563,LEFT(B55,3))</f>
        <v>0</v>
      </c>
      <c r="AB55" s="562">
        <f>COUNTIF(URS確認!AV$2:AV$564,LEFT(B55,3))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COUNTIF(URS確認!AQ$2:AQ$563,LEFT(B56,3))</f>
        <v>1</v>
      </c>
      <c r="X56" s="45">
        <f>COUNTIF(URS確認!AR$2:AR$564,LEFT(B56,3))</f>
        <v>0</v>
      </c>
      <c r="Y56" s="544">
        <f>COUNTIF(URS確認!AS$2:AS$563,LEFT(B56,3))</f>
        <v>0</v>
      </c>
      <c r="Z56" s="597">
        <f>COUNTIF(URS確認!AT$2:AT$563,LEFT(B56,3))</f>
        <v>0</v>
      </c>
      <c r="AA56" s="551">
        <f>COUNTIF(URS確認!AU$2:AU$563,LEFT(B56,3))</f>
        <v>0</v>
      </c>
      <c r="AB56" s="562">
        <f>COUNTIF(URS確認!AV$2:AV$564,LEFT(B56,3))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COUNTIF(URS確認!AQ$2:AQ$563,LEFT(B58,3))</f>
        <v>1</v>
      </c>
      <c r="X58" s="45">
        <f>COUNTIF(URS確認!AR$2:AR$564,LEFT(B58,3))</f>
        <v>0</v>
      </c>
      <c r="Y58" s="544">
        <f>COUNTIF(URS確認!AS$2:AS$563,LEFT(B58,3))</f>
        <v>0</v>
      </c>
      <c r="Z58" s="597">
        <f>COUNTIF(URS確認!AT$2:AT$563,LEFT(B58,3))</f>
        <v>0</v>
      </c>
      <c r="AA58" s="551">
        <f>COUNTIF(URS確認!AU$2:AU$563,LEFT(B58,3))</f>
        <v>0</v>
      </c>
      <c r="AB58" s="562">
        <f>COUNTIF(URS確認!AV$2:AV$564,LEFT(B58,3))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COUNTIF(URS確認!AQ$2:AQ$563,LEFT(B60,3))</f>
        <v>12</v>
      </c>
      <c r="X60" s="45">
        <f>COUNTIF(URS確認!AR$2:AR$564,LEFT(B60,3))</f>
        <v>0</v>
      </c>
      <c r="Y60" s="544">
        <f>COUNTIF(URS確認!AS$2:AS$563,LEFT(B60,3))</f>
        <v>0</v>
      </c>
      <c r="Z60" s="597">
        <f>COUNTIF(URS確認!AT$2:AT$563,LEFT(B60,3))</f>
        <v>0</v>
      </c>
      <c r="AA60" s="551">
        <f>COUNTIF(URS確認!AU$2:AU$563,LEFT(B60,3))</f>
        <v>0</v>
      </c>
      <c r="AB60" s="562">
        <f>COUNTIF(URS確認!AV$2:AV$564,LEFT(B60,3))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8" t="s">
        <v>2912</v>
      </c>
      <c r="C62" s="560">
        <f>C4+C9+C17+C23+C31+C38+C47+C50+C57+C59</f>
        <v>549</v>
      </c>
      <c r="D62" s="258"/>
      <c r="E62" s="258"/>
      <c r="F62" s="545">
        <f>SUM(F5:F60)</f>
        <v>547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950</v>
      </c>
      <c r="V62" s="550"/>
      <c r="W62" s="544">
        <f>SUM(W5:W60)</f>
        <v>549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549</v>
      </c>
      <c r="AD62" s="571">
        <f t="shared" si="23"/>
        <v>0</v>
      </c>
    </row>
    <row r="63" spans="1:32" x14ac:dyDescent="0.35">
      <c r="A63" s="563"/>
      <c r="B63" s="639" t="s">
        <v>2916</v>
      </c>
      <c r="C63" s="564"/>
      <c r="F63" s="552">
        <f t="shared" ref="F63:L63" si="24">F62/$C$62</f>
        <v>0.99635701275045541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0.27868852459016391</v>
      </c>
      <c r="M63" s="552"/>
      <c r="N63" s="552"/>
      <c r="O63" s="552"/>
      <c r="P63" s="552"/>
      <c r="Q63" s="553"/>
      <c r="R63" s="554">
        <f>R62/C62</f>
        <v>0.45537340619307831</v>
      </c>
      <c r="S63" s="555">
        <f>S62/$C$62</f>
        <v>0.16211293260473589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tabSelected="1" zoomScaleNormal="100" workbookViewId="0">
      <pane xSplit="6" ySplit="1" topLeftCell="AP281" activePane="bottomRight" state="frozen"/>
      <selection pane="topRight" activeCell="H1" sqref="H1"/>
      <selection pane="bottomLeft" activeCell="A2" sqref="A2"/>
      <selection pane="bottomRight" activeCell="AS290" sqref="AS290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617" t="s">
        <v>3246</v>
      </c>
      <c r="AX1" s="284" t="s">
        <v>3247</v>
      </c>
    </row>
    <row r="2" spans="1:50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7" si="0">IF(COUNTA(AC2)=1,LEFT(D2,3),"")</f>
        <v>1-1</v>
      </c>
      <c r="AR2" s="576" t="str">
        <f t="shared" ref="AR2:AR67" si="1">IF(AND(COUNTA(L2)=1,COUNTA(M2)=1,COUNTA(Y2)=1,COUNTA(AB2)=1,COUNTA(AC2)=0),LEFT(D2,3),"")</f>
        <v/>
      </c>
      <c r="AS2" s="578" t="str">
        <f t="shared" ref="AS2:AS67" si="2">IF(AND(COUNTA(L2)=1,COUNTA(M2)=1,COUNTA(Y2)=1,COUNTA(AB2)=0,COUNTA(AC2)=0),LEFT(D2,3),"")</f>
        <v/>
      </c>
      <c r="AT2" s="580" t="str">
        <f t="shared" ref="AT2:AT33" si="3">IF(AND(COUNTA(M2)=0,COUNTA(Y2)=1),LEFT(D2,3),"")</f>
        <v/>
      </c>
      <c r="AU2" s="582" t="str">
        <f t="shared" ref="AU2:AU33" si="4">IF(AND(COUNTA(M2)=1,COUNTA(Y2)=0),LEFT(D2,3),"")</f>
        <v/>
      </c>
      <c r="AV2" s="584" t="str">
        <f t="shared" ref="AV2:AV33" si="5">IF(AND(COUNTA(M2)=0,COUNTA(Y2)=0),LEFT(D2,3),"")</f>
        <v/>
      </c>
      <c r="AW2" s="608" t="str">
        <f>IF(OR(COUNTA(M2)=0,COUNTA(Y2)=0),I2,"")</f>
        <v/>
      </c>
      <c r="AX2" s="663" t="s">
        <v>134</v>
      </c>
    </row>
    <row r="3" spans="1:50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08" t="str">
        <f t="shared" ref="AW3:AW66" si="6">IF(OR(COUNTA(M3)=0,COUNTA(Y3)=0),I3,"")</f>
        <v/>
      </c>
      <c r="AX3" s="663" t="s">
        <v>140</v>
      </c>
    </row>
    <row r="4" spans="1:50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08" t="str">
        <f t="shared" si="6"/>
        <v/>
      </c>
      <c r="AX4" s="663" t="s">
        <v>144</v>
      </c>
    </row>
    <row r="5" spans="1:50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08" t="str">
        <f t="shared" si="6"/>
        <v/>
      </c>
      <c r="AX5" s="663" t="s">
        <v>147</v>
      </c>
    </row>
    <row r="6" spans="1:50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08" t="str">
        <f t="shared" si="6"/>
        <v/>
      </c>
      <c r="AX6" s="663" t="s">
        <v>151</v>
      </c>
    </row>
    <row r="7" spans="1:50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08" t="str">
        <f t="shared" si="6"/>
        <v/>
      </c>
      <c r="AX7" s="663" t="s">
        <v>153</v>
      </c>
    </row>
    <row r="8" spans="1:50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08" t="str">
        <f t="shared" si="6"/>
        <v/>
      </c>
      <c r="AX8" s="663" t="s">
        <v>157</v>
      </c>
    </row>
    <row r="9" spans="1:50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08" t="str">
        <f t="shared" si="6"/>
        <v/>
      </c>
      <c r="AX9" s="663" t="s">
        <v>161</v>
      </c>
    </row>
    <row r="10" spans="1:50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08" t="str">
        <f t="shared" si="6"/>
        <v/>
      </c>
      <c r="AX10" s="663" t="s">
        <v>164</v>
      </c>
    </row>
    <row r="11" spans="1:50" x14ac:dyDescent="0.3">
      <c r="B11" s="292">
        <v>1</v>
      </c>
      <c r="C11" s="292" t="s">
        <v>90</v>
      </c>
      <c r="D11" s="292" t="s">
        <v>2849</v>
      </c>
      <c r="E11" s="291" t="s">
        <v>2846</v>
      </c>
      <c r="F11" s="292" t="s">
        <v>167</v>
      </c>
      <c r="G11" s="292" t="s">
        <v>3237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4" t="str">
        <f t="shared" si="0"/>
        <v>1-4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08" t="str">
        <f t="shared" si="6"/>
        <v/>
      </c>
      <c r="AX11" s="663" t="s">
        <v>166</v>
      </c>
    </row>
    <row r="12" spans="1:50" x14ac:dyDescent="0.3">
      <c r="B12" s="292">
        <v>1</v>
      </c>
      <c r="C12" s="292" t="s">
        <v>90</v>
      </c>
      <c r="D12" s="292" t="s">
        <v>2807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08" t="str">
        <f t="shared" si="6"/>
        <v/>
      </c>
      <c r="AX12" s="663" t="s">
        <v>170</v>
      </c>
    </row>
    <row r="13" spans="1:50" x14ac:dyDescent="0.3">
      <c r="B13" s="292">
        <v>1</v>
      </c>
      <c r="C13" s="292" t="s">
        <v>90</v>
      </c>
      <c r="D13" s="292" t="s">
        <v>2807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4" t="str">
        <f t="shared" si="0"/>
        <v>1-3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08" t="str">
        <f t="shared" si="6"/>
        <v/>
      </c>
      <c r="AX13" s="663" t="s">
        <v>175</v>
      </c>
    </row>
    <row r="14" spans="1:50" x14ac:dyDescent="0.3">
      <c r="B14" s="292">
        <v>1</v>
      </c>
      <c r="C14" s="292" t="s">
        <v>90</v>
      </c>
      <c r="D14" s="292" t="s">
        <v>2806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4" t="str">
        <f t="shared" si="0"/>
        <v>1-1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08" t="str">
        <f t="shared" si="6"/>
        <v/>
      </c>
      <c r="AX14" s="663" t="s">
        <v>177</v>
      </c>
    </row>
    <row r="15" spans="1:50" x14ac:dyDescent="0.3">
      <c r="B15" s="292">
        <v>1</v>
      </c>
      <c r="C15" s="292" t="s">
        <v>90</v>
      </c>
      <c r="D15" s="292" t="s">
        <v>2808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08" t="str">
        <f t="shared" si="6"/>
        <v/>
      </c>
      <c r="AX15" s="663" t="s">
        <v>179</v>
      </c>
    </row>
    <row r="16" spans="1:50" x14ac:dyDescent="0.3">
      <c r="B16" s="292">
        <v>1</v>
      </c>
      <c r="C16" s="292" t="s">
        <v>90</v>
      </c>
      <c r="D16" s="292" t="s">
        <v>2808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4" t="str">
        <f t="shared" si="0"/>
        <v>1-2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08" t="str">
        <f t="shared" si="6"/>
        <v/>
      </c>
      <c r="AX16" s="663" t="s">
        <v>184</v>
      </c>
    </row>
    <row r="17" spans="2:50" x14ac:dyDescent="0.3">
      <c r="B17" s="292">
        <v>1</v>
      </c>
      <c r="C17" s="292" t="s">
        <v>90</v>
      </c>
      <c r="D17" s="292" t="s">
        <v>2806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4" t="str">
        <f t="shared" si="0"/>
        <v>1-1</v>
      </c>
      <c r="AR17" s="576" t="str">
        <f t="shared" si="1"/>
        <v/>
      </c>
      <c r="AS17" s="578" t="str">
        <f t="shared" si="2"/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08" t="str">
        <f t="shared" si="6"/>
        <v/>
      </c>
      <c r="AX17" s="663" t="s">
        <v>187</v>
      </c>
    </row>
    <row r="18" spans="2:50" ht="13.5" x14ac:dyDescent="0.3">
      <c r="C18" s="292" t="s">
        <v>91</v>
      </c>
      <c r="D18" s="292" t="s">
        <v>2804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>IF(AND(COUNTA(L18)=1,COUNTA(M18)=1,COUNTA(Y18)=1,COUNTA(AB18)=0,COUNTA(AC18)=0),LEFT(D18,3),"")</f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08" t="str">
        <f t="shared" si="6"/>
        <v/>
      </c>
      <c r="AX18" s="663" t="s">
        <v>191</v>
      </c>
    </row>
    <row r="19" spans="2:50" ht="13.5" x14ac:dyDescent="0.3">
      <c r="C19" s="292" t="s">
        <v>91</v>
      </c>
      <c r="D19" s="292" t="s">
        <v>2804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2955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4" t="str">
        <f t="shared" si="0"/>
        <v>2-1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08" t="str">
        <f t="shared" si="6"/>
        <v/>
      </c>
      <c r="AX19" s="663" t="s">
        <v>199</v>
      </c>
    </row>
    <row r="20" spans="2:50" ht="13.5" x14ac:dyDescent="0.3">
      <c r="C20" s="292" t="s">
        <v>91</v>
      </c>
      <c r="D20" s="292" t="s">
        <v>2843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08" t="str">
        <f t="shared" si="6"/>
        <v/>
      </c>
      <c r="AX20" s="663" t="s">
        <v>201</v>
      </c>
    </row>
    <row r="21" spans="2:50" ht="13.5" x14ac:dyDescent="0.3">
      <c r="C21" s="292" t="s">
        <v>91</v>
      </c>
      <c r="D21" s="226" t="s">
        <v>2805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3132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08" t="str">
        <f t="shared" si="6"/>
        <v/>
      </c>
      <c r="AX21" s="663" t="s">
        <v>205</v>
      </c>
    </row>
    <row r="22" spans="2:50" ht="13.5" x14ac:dyDescent="0.3">
      <c r="C22" s="292" t="s">
        <v>91</v>
      </c>
      <c r="D22" s="226" t="s">
        <v>2805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3132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08" t="str">
        <f t="shared" si="6"/>
        <v/>
      </c>
      <c r="AX22" s="663" t="s">
        <v>207</v>
      </c>
    </row>
    <row r="23" spans="2:50" ht="13.5" x14ac:dyDescent="0.3">
      <c r="C23" s="292" t="s">
        <v>91</v>
      </c>
      <c r="D23" s="226" t="s">
        <v>2805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3132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08" t="str">
        <f t="shared" si="6"/>
        <v/>
      </c>
      <c r="AX23" s="663" t="s">
        <v>209</v>
      </c>
    </row>
    <row r="24" spans="2:50" ht="13.5" x14ac:dyDescent="0.3">
      <c r="C24" s="292" t="s">
        <v>91</v>
      </c>
      <c r="D24" s="226" t="s">
        <v>2805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3132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08" t="str">
        <f t="shared" si="6"/>
        <v/>
      </c>
      <c r="AX24" s="663" t="s">
        <v>212</v>
      </c>
    </row>
    <row r="25" spans="2:50" ht="13.5" x14ac:dyDescent="0.3">
      <c r="C25" s="292" t="s">
        <v>91</v>
      </c>
      <c r="D25" s="226" t="s">
        <v>2805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08" t="str">
        <f t="shared" si="6"/>
        <v/>
      </c>
      <c r="AX25" s="663" t="s">
        <v>215</v>
      </c>
    </row>
    <row r="26" spans="2:50" ht="13.5" x14ac:dyDescent="0.3">
      <c r="C26" s="292" t="s">
        <v>91</v>
      </c>
      <c r="D26" s="226" t="s">
        <v>2805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08" t="str">
        <f t="shared" si="6"/>
        <v/>
      </c>
      <c r="AX26" s="663" t="s">
        <v>218</v>
      </c>
    </row>
    <row r="27" spans="2:50" ht="13.5" x14ac:dyDescent="0.3">
      <c r="C27" s="292" t="s">
        <v>91</v>
      </c>
      <c r="D27" s="226" t="s">
        <v>2805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3132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4" t="str">
        <f t="shared" si="0"/>
        <v>2-2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08" t="str">
        <f t="shared" si="6"/>
        <v/>
      </c>
      <c r="AX27" s="663" t="s">
        <v>221</v>
      </c>
    </row>
    <row r="28" spans="2:50" ht="13.5" x14ac:dyDescent="0.3">
      <c r="C28" s="292" t="s">
        <v>91</v>
      </c>
      <c r="D28" s="292" t="s">
        <v>2839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08" t="str">
        <f t="shared" si="6"/>
        <v/>
      </c>
      <c r="AX28" s="663" t="s">
        <v>224</v>
      </c>
    </row>
    <row r="29" spans="2:50" ht="13.5" x14ac:dyDescent="0.3">
      <c r="C29" s="292" t="s">
        <v>91</v>
      </c>
      <c r="D29" s="292" t="s">
        <v>2839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08" t="str">
        <f t="shared" si="6"/>
        <v/>
      </c>
      <c r="AX29" s="663" t="s">
        <v>228</v>
      </c>
    </row>
    <row r="30" spans="2:50" ht="13.5" x14ac:dyDescent="0.3">
      <c r="C30" s="292" t="s">
        <v>91</v>
      </c>
      <c r="D30" s="292" t="s">
        <v>2839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2955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4" t="str">
        <f t="shared" si="0"/>
        <v>2-3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08" t="str">
        <f t="shared" si="6"/>
        <v/>
      </c>
      <c r="AX30" s="663" t="s">
        <v>230</v>
      </c>
    </row>
    <row r="31" spans="2:50" ht="13.5" x14ac:dyDescent="0.3">
      <c r="C31" s="292" t="s">
        <v>95</v>
      </c>
      <c r="D31" s="292" t="s">
        <v>2840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3235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08" t="str">
        <f t="shared" si="6"/>
        <v/>
      </c>
      <c r="AX31" s="663" t="s">
        <v>233</v>
      </c>
    </row>
    <row r="32" spans="2:50" ht="13.5" x14ac:dyDescent="0.3">
      <c r="C32" s="292" t="s">
        <v>95</v>
      </c>
      <c r="D32" s="292" t="s">
        <v>2840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3235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4" t="str">
        <f t="shared" si="0"/>
        <v>6-6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08" t="str">
        <f t="shared" si="6"/>
        <v/>
      </c>
      <c r="AX32" s="663" t="s">
        <v>236</v>
      </c>
    </row>
    <row r="33" spans="3:50" ht="13.5" x14ac:dyDescent="0.3">
      <c r="C33" s="292" t="s">
        <v>91</v>
      </c>
      <c r="D33" s="226" t="s">
        <v>2805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si="3"/>
        <v/>
      </c>
      <c r="AU33" s="582" t="str">
        <f t="shared" si="4"/>
        <v/>
      </c>
      <c r="AV33" s="584" t="str">
        <f t="shared" si="5"/>
        <v/>
      </c>
      <c r="AW33" s="608" t="str">
        <f t="shared" si="6"/>
        <v/>
      </c>
      <c r="AX33" s="663" t="s">
        <v>238</v>
      </c>
    </row>
    <row r="34" spans="3:50" ht="13.5" x14ac:dyDescent="0.3">
      <c r="C34" s="292" t="s">
        <v>91</v>
      </c>
      <c r="D34" s="226" t="s">
        <v>2805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3132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ref="AT34:AT67" si="7">IF(AND(COUNTA(M34)=0,COUNTA(Y34)=1),LEFT(D34,3),"")</f>
        <v/>
      </c>
      <c r="AU34" s="582" t="str">
        <f t="shared" ref="AU34:AU67" si="8">IF(AND(COUNTA(M34)=1,COUNTA(Y34)=0),LEFT(D34,3),"")</f>
        <v/>
      </c>
      <c r="AV34" s="584" t="str">
        <f t="shared" ref="AV34:AV67" si="9">IF(AND(COUNTA(M34)=0,COUNTA(Y34)=0),LEFT(D34,3),"")</f>
        <v/>
      </c>
      <c r="AW34" s="608" t="str">
        <f t="shared" si="6"/>
        <v/>
      </c>
      <c r="AX34" s="663" t="s">
        <v>241</v>
      </c>
    </row>
    <row r="35" spans="3:50" ht="13.5" x14ac:dyDescent="0.3">
      <c r="C35" s="292" t="s">
        <v>91</v>
      </c>
      <c r="D35" s="226" t="s">
        <v>2805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7"/>
        <v/>
      </c>
      <c r="AU35" s="582" t="str">
        <f t="shared" si="8"/>
        <v/>
      </c>
      <c r="AV35" s="584" t="str">
        <f t="shared" si="9"/>
        <v/>
      </c>
      <c r="AW35" s="608" t="str">
        <f t="shared" si="6"/>
        <v/>
      </c>
      <c r="AX35" s="663" t="e">
        <v>#N/A</v>
      </c>
    </row>
    <row r="36" spans="3:50" ht="13.5" x14ac:dyDescent="0.3">
      <c r="C36" s="292" t="s">
        <v>91</v>
      </c>
      <c r="D36" s="226" t="s">
        <v>2805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7"/>
        <v/>
      </c>
      <c r="AU36" s="582" t="str">
        <f t="shared" si="8"/>
        <v/>
      </c>
      <c r="AV36" s="584" t="str">
        <f t="shared" si="9"/>
        <v/>
      </c>
      <c r="AW36" s="608" t="str">
        <f t="shared" si="6"/>
        <v/>
      </c>
      <c r="AX36" s="663" t="e">
        <v>#N/A</v>
      </c>
    </row>
    <row r="37" spans="3:50" ht="13.5" x14ac:dyDescent="0.3">
      <c r="C37" s="292" t="s">
        <v>91</v>
      </c>
      <c r="D37" s="226" t="s">
        <v>2805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7"/>
        <v/>
      </c>
      <c r="AU37" s="582" t="str">
        <f t="shared" si="8"/>
        <v/>
      </c>
      <c r="AV37" s="584" t="str">
        <f t="shared" si="9"/>
        <v/>
      </c>
      <c r="AW37" s="608" t="str">
        <f t="shared" si="6"/>
        <v/>
      </c>
      <c r="AX37" s="663" t="e">
        <v>#N/A</v>
      </c>
    </row>
    <row r="38" spans="3:50" ht="13.5" x14ac:dyDescent="0.3">
      <c r="C38" s="292" t="s">
        <v>91</v>
      </c>
      <c r="D38" s="226" t="s">
        <v>2805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7"/>
        <v/>
      </c>
      <c r="AU38" s="582" t="str">
        <f t="shared" si="8"/>
        <v/>
      </c>
      <c r="AV38" s="584" t="str">
        <f t="shared" si="9"/>
        <v/>
      </c>
      <c r="AW38" s="608" t="str">
        <f t="shared" si="6"/>
        <v/>
      </c>
      <c r="AX38" s="663" t="e">
        <v>#N/A</v>
      </c>
    </row>
    <row r="39" spans="3:50" ht="13.5" x14ac:dyDescent="0.3">
      <c r="C39" s="292" t="s">
        <v>91</v>
      </c>
      <c r="D39" s="226" t="s">
        <v>2805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7"/>
        <v/>
      </c>
      <c r="AU39" s="582" t="str">
        <f t="shared" si="8"/>
        <v/>
      </c>
      <c r="AV39" s="584" t="str">
        <f t="shared" si="9"/>
        <v/>
      </c>
      <c r="AW39" s="608" t="str">
        <f t="shared" si="6"/>
        <v/>
      </c>
      <c r="AX39" s="663" t="e">
        <v>#N/A</v>
      </c>
    </row>
    <row r="40" spans="3:50" ht="13.5" x14ac:dyDescent="0.3">
      <c r="C40" s="292" t="s">
        <v>91</v>
      </c>
      <c r="D40" s="226" t="s">
        <v>2805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3132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2-2</v>
      </c>
      <c r="AR40" s="576" t="str">
        <f t="shared" si="1"/>
        <v/>
      </c>
      <c r="AS40" s="578" t="str">
        <f t="shared" si="2"/>
        <v/>
      </c>
      <c r="AT40" s="580" t="str">
        <f t="shared" si="7"/>
        <v/>
      </c>
      <c r="AU40" s="582" t="str">
        <f t="shared" si="8"/>
        <v/>
      </c>
      <c r="AV40" s="584" t="str">
        <f t="shared" si="9"/>
        <v/>
      </c>
      <c r="AW40" s="608" t="str">
        <f t="shared" si="6"/>
        <v/>
      </c>
      <c r="AX40" s="663" t="e">
        <v>#N/A</v>
      </c>
    </row>
    <row r="41" spans="3:50" ht="13.5" x14ac:dyDescent="0.3">
      <c r="C41" s="292" t="s">
        <v>91</v>
      </c>
      <c r="D41" s="292" t="s">
        <v>2839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7"/>
        <v/>
      </c>
      <c r="AU41" s="582" t="str">
        <f t="shared" si="8"/>
        <v/>
      </c>
      <c r="AV41" s="584" t="str">
        <f t="shared" si="9"/>
        <v/>
      </c>
      <c r="AW41" s="608" t="str">
        <f t="shared" si="6"/>
        <v/>
      </c>
      <c r="AX41" s="663" t="s">
        <v>256</v>
      </c>
    </row>
    <row r="42" spans="3:50" ht="13.5" x14ac:dyDescent="0.3">
      <c r="C42" s="292" t="s">
        <v>91</v>
      </c>
      <c r="D42" s="292" t="s">
        <v>2839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2955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4" t="str">
        <f t="shared" si="0"/>
        <v>2-3</v>
      </c>
      <c r="AR42" s="576" t="str">
        <f t="shared" si="1"/>
        <v/>
      </c>
      <c r="AS42" s="578" t="str">
        <f t="shared" si="2"/>
        <v/>
      </c>
      <c r="AT42" s="580" t="str">
        <f t="shared" si="7"/>
        <v/>
      </c>
      <c r="AU42" s="582" t="str">
        <f t="shared" si="8"/>
        <v/>
      </c>
      <c r="AV42" s="584" t="str">
        <f t="shared" si="9"/>
        <v/>
      </c>
      <c r="AW42" s="608" t="str">
        <f t="shared" si="6"/>
        <v/>
      </c>
      <c r="AX42" s="663" t="s">
        <v>258</v>
      </c>
    </row>
    <row r="43" spans="3:50" ht="13.5" x14ac:dyDescent="0.3">
      <c r="C43" s="292" t="s">
        <v>91</v>
      </c>
      <c r="D43" s="292" t="s">
        <v>2829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3132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7"/>
        <v/>
      </c>
      <c r="AU43" s="582" t="str">
        <f t="shared" si="8"/>
        <v/>
      </c>
      <c r="AV43" s="584" t="str">
        <f t="shared" si="9"/>
        <v/>
      </c>
      <c r="AW43" s="608" t="str">
        <f t="shared" si="6"/>
        <v/>
      </c>
      <c r="AX43" s="663" t="s">
        <v>261</v>
      </c>
    </row>
    <row r="44" spans="3:50" ht="13.5" x14ac:dyDescent="0.3">
      <c r="C44" s="292" t="s">
        <v>91</v>
      </c>
      <c r="D44" s="292" t="s">
        <v>2829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7"/>
        <v/>
      </c>
      <c r="AU44" s="582" t="str">
        <f t="shared" si="8"/>
        <v/>
      </c>
      <c r="AV44" s="584" t="str">
        <f t="shared" si="9"/>
        <v/>
      </c>
      <c r="AW44" s="608" t="str">
        <f t="shared" si="6"/>
        <v/>
      </c>
      <c r="AX44" s="663" t="s">
        <v>263</v>
      </c>
    </row>
    <row r="45" spans="3:50" ht="13.5" x14ac:dyDescent="0.3">
      <c r="C45" s="292" t="s">
        <v>91</v>
      </c>
      <c r="D45" s="292" t="s">
        <v>2829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7"/>
        <v/>
      </c>
      <c r="AU45" s="582" t="str">
        <f t="shared" si="8"/>
        <v/>
      </c>
      <c r="AV45" s="584" t="str">
        <f t="shared" si="9"/>
        <v/>
      </c>
      <c r="AW45" s="608" t="str">
        <f t="shared" si="6"/>
        <v/>
      </c>
      <c r="AX45" s="663" t="s">
        <v>268</v>
      </c>
    </row>
    <row r="46" spans="3:50" ht="13.5" x14ac:dyDescent="0.3">
      <c r="C46" s="292" t="s">
        <v>91</v>
      </c>
      <c r="D46" s="292" t="s">
        <v>2829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7"/>
        <v/>
      </c>
      <c r="AU46" s="582" t="str">
        <f t="shared" si="8"/>
        <v/>
      </c>
      <c r="AV46" s="584" t="str">
        <f t="shared" si="9"/>
        <v/>
      </c>
      <c r="AW46" s="608" t="str">
        <f t="shared" si="6"/>
        <v/>
      </c>
      <c r="AX46" s="663" t="s">
        <v>271</v>
      </c>
    </row>
    <row r="47" spans="3:50" ht="13.5" x14ac:dyDescent="0.3">
      <c r="C47" s="292" t="s">
        <v>91</v>
      </c>
      <c r="D47" s="292" t="s">
        <v>2829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7"/>
        <v/>
      </c>
      <c r="AU47" s="582" t="str">
        <f t="shared" si="8"/>
        <v/>
      </c>
      <c r="AV47" s="584" t="str">
        <f t="shared" si="9"/>
        <v/>
      </c>
      <c r="AW47" s="608" t="str">
        <f t="shared" si="6"/>
        <v/>
      </c>
      <c r="AX47" s="663" t="s">
        <v>273</v>
      </c>
    </row>
    <row r="48" spans="3:50" ht="13.5" x14ac:dyDescent="0.3">
      <c r="C48" s="292" t="s">
        <v>91</v>
      </c>
      <c r="D48" s="292" t="s">
        <v>2829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7"/>
        <v/>
      </c>
      <c r="AU48" s="582" t="str">
        <f t="shared" si="8"/>
        <v/>
      </c>
      <c r="AV48" s="584" t="str">
        <f t="shared" si="9"/>
        <v/>
      </c>
      <c r="AW48" s="608" t="str">
        <f t="shared" si="6"/>
        <v/>
      </c>
      <c r="AX48" s="663" t="s">
        <v>275</v>
      </c>
    </row>
    <row r="49" spans="2:50" ht="13.5" x14ac:dyDescent="0.3">
      <c r="C49" s="292" t="s">
        <v>91</v>
      </c>
      <c r="D49" s="292" t="s">
        <v>2829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3132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7"/>
        <v/>
      </c>
      <c r="AU49" s="582" t="str">
        <f t="shared" si="8"/>
        <v/>
      </c>
      <c r="AV49" s="584" t="str">
        <f t="shared" si="9"/>
        <v/>
      </c>
      <c r="AW49" s="608" t="str">
        <f t="shared" si="6"/>
        <v/>
      </c>
      <c r="AX49" s="663" t="s">
        <v>278</v>
      </c>
    </row>
    <row r="50" spans="2:50" ht="13.5" x14ac:dyDescent="0.3">
      <c r="C50" s="292" t="s">
        <v>91</v>
      </c>
      <c r="D50" s="292" t="s">
        <v>2829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7"/>
        <v/>
      </c>
      <c r="AU50" s="582" t="str">
        <f t="shared" si="8"/>
        <v/>
      </c>
      <c r="AV50" s="584" t="str">
        <f t="shared" si="9"/>
        <v/>
      </c>
      <c r="AW50" s="608" t="str">
        <f t="shared" si="6"/>
        <v/>
      </c>
      <c r="AX50" s="663" t="s">
        <v>280</v>
      </c>
    </row>
    <row r="51" spans="2:50" ht="13.5" x14ac:dyDescent="0.3">
      <c r="C51" s="292" t="s">
        <v>91</v>
      </c>
      <c r="D51" s="292" t="s">
        <v>2829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3132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4" t="str">
        <f t="shared" si="0"/>
        <v>2-4</v>
      </c>
      <c r="AR51" s="576" t="str">
        <f t="shared" si="1"/>
        <v/>
      </c>
      <c r="AS51" s="578" t="str">
        <f t="shared" si="2"/>
        <v/>
      </c>
      <c r="AT51" s="580" t="str">
        <f t="shared" si="7"/>
        <v/>
      </c>
      <c r="AU51" s="582" t="str">
        <f t="shared" si="8"/>
        <v/>
      </c>
      <c r="AV51" s="584" t="str">
        <f t="shared" si="9"/>
        <v/>
      </c>
      <c r="AW51" s="608" t="str">
        <f t="shared" si="6"/>
        <v/>
      </c>
      <c r="AX51" s="663" t="s">
        <v>282</v>
      </c>
    </row>
    <row r="52" spans="2:50" ht="13.5" x14ac:dyDescent="0.3">
      <c r="C52" s="292" t="s">
        <v>95</v>
      </c>
      <c r="D52" s="292" t="s">
        <v>2815</v>
      </c>
      <c r="E52" s="291" t="s">
        <v>3060</v>
      </c>
      <c r="F52" s="292" t="s">
        <v>3063</v>
      </c>
      <c r="G52" s="292" t="s">
        <v>3064</v>
      </c>
      <c r="H52" s="291" t="s">
        <v>193</v>
      </c>
      <c r="I52" s="291" t="s">
        <v>194</v>
      </c>
      <c r="J52" s="225" t="s">
        <v>3235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7"/>
        <v/>
      </c>
      <c r="AU52" s="582" t="str">
        <f t="shared" si="8"/>
        <v/>
      </c>
      <c r="AV52" s="584" t="str">
        <f t="shared" si="9"/>
        <v/>
      </c>
      <c r="AW52" s="608" t="str">
        <f t="shared" si="6"/>
        <v/>
      </c>
      <c r="AX52" s="663" t="s">
        <v>3305</v>
      </c>
    </row>
    <row r="53" spans="2:50" ht="13.5" x14ac:dyDescent="0.3">
      <c r="C53" s="292" t="s">
        <v>95</v>
      </c>
      <c r="D53" s="292" t="s">
        <v>2815</v>
      </c>
      <c r="E53" s="291" t="s">
        <v>3061</v>
      </c>
      <c r="F53" s="292" t="s">
        <v>3062</v>
      </c>
      <c r="G53" s="292" t="s">
        <v>3064</v>
      </c>
      <c r="H53" s="291" t="s">
        <v>193</v>
      </c>
      <c r="I53" s="291" t="s">
        <v>194</v>
      </c>
      <c r="J53" s="225" t="s">
        <v>3235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4" t="str">
        <f t="shared" si="0"/>
        <v>6-6</v>
      </c>
      <c r="AR53" s="576" t="str">
        <f t="shared" si="1"/>
        <v/>
      </c>
      <c r="AS53" s="578" t="str">
        <f t="shared" si="2"/>
        <v/>
      </c>
      <c r="AT53" s="580" t="str">
        <f t="shared" si="7"/>
        <v/>
      </c>
      <c r="AU53" s="582" t="str">
        <f t="shared" si="8"/>
        <v/>
      </c>
      <c r="AV53" s="584" t="str">
        <f t="shared" si="9"/>
        <v/>
      </c>
      <c r="AW53" s="608" t="str">
        <f t="shared" si="6"/>
        <v/>
      </c>
      <c r="AX53" s="663" t="s">
        <v>3306</v>
      </c>
    </row>
    <row r="54" spans="2:50" ht="13.5" x14ac:dyDescent="0.3">
      <c r="C54" s="292" t="s">
        <v>91</v>
      </c>
      <c r="D54" s="292" t="s">
        <v>2829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7"/>
        <v/>
      </c>
      <c r="AU54" s="614" t="str">
        <f t="shared" si="8"/>
        <v/>
      </c>
      <c r="AV54" s="263" t="str">
        <f t="shared" si="9"/>
        <v/>
      </c>
      <c r="AW54" s="608" t="str">
        <f t="shared" si="6"/>
        <v/>
      </c>
      <c r="AX54" s="663" t="s">
        <v>284</v>
      </c>
    </row>
    <row r="55" spans="2:50" ht="13.5" x14ac:dyDescent="0.3">
      <c r="C55" s="292" t="s">
        <v>91</v>
      </c>
      <c r="D55" s="292" t="s">
        <v>2829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3132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VLOOKUP([3]!功能_33[[#This Row],[功能代號]],[3]需二審tmp!A:A,1,FALSE)</f>
        <v>#REF!</v>
      </c>
      <c r="AO55" s="356">
        <v>44523</v>
      </c>
      <c r="AQ55" s="574" t="str">
        <f t="shared" si="0"/>
        <v>2-4</v>
      </c>
      <c r="AR55" s="575" t="str">
        <f t="shared" si="1"/>
        <v/>
      </c>
      <c r="AS55" s="577" t="str">
        <f t="shared" si="2"/>
        <v/>
      </c>
      <c r="AT55" s="613" t="str">
        <f t="shared" si="7"/>
        <v/>
      </c>
      <c r="AU55" s="614" t="str">
        <f t="shared" si="8"/>
        <v/>
      </c>
      <c r="AV55" s="263" t="str">
        <f t="shared" si="9"/>
        <v/>
      </c>
      <c r="AW55" s="608" t="str">
        <f t="shared" si="6"/>
        <v/>
      </c>
      <c r="AX55" s="663" t="s">
        <v>286</v>
      </c>
    </row>
    <row r="56" spans="2:50" ht="13.5" x14ac:dyDescent="0.3">
      <c r="C56" s="292" t="s">
        <v>91</v>
      </c>
      <c r="D56" s="292" t="s">
        <v>2829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7"/>
        <v/>
      </c>
      <c r="AU56" s="582" t="str">
        <f t="shared" si="8"/>
        <v/>
      </c>
      <c r="AV56" s="584" t="str">
        <f t="shared" si="9"/>
        <v/>
      </c>
      <c r="AW56" s="608" t="str">
        <f t="shared" si="6"/>
        <v/>
      </c>
      <c r="AX56" s="663" t="s">
        <v>288</v>
      </c>
    </row>
    <row r="57" spans="2:50" ht="13.5" x14ac:dyDescent="0.3">
      <c r="C57" s="292" t="s">
        <v>91</v>
      </c>
      <c r="D57" s="292" t="s">
        <v>2829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3132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7"/>
        <v/>
      </c>
      <c r="AU57" s="582" t="str">
        <f t="shared" si="8"/>
        <v/>
      </c>
      <c r="AV57" s="584" t="str">
        <f t="shared" si="9"/>
        <v/>
      </c>
      <c r="AW57" s="608" t="str">
        <f t="shared" si="6"/>
        <v/>
      </c>
      <c r="AX57" s="663" t="s">
        <v>290</v>
      </c>
    </row>
    <row r="58" spans="2:50" ht="13.5" x14ac:dyDescent="0.3">
      <c r="C58" s="292" t="s">
        <v>91</v>
      </c>
      <c r="D58" s="292" t="s">
        <v>2829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7"/>
        <v/>
      </c>
      <c r="AU58" s="582" t="str">
        <f t="shared" si="8"/>
        <v/>
      </c>
      <c r="AV58" s="584" t="str">
        <f t="shared" si="9"/>
        <v/>
      </c>
      <c r="AW58" s="608" t="str">
        <f t="shared" si="6"/>
        <v/>
      </c>
      <c r="AX58" s="663" t="s">
        <v>292</v>
      </c>
    </row>
    <row r="59" spans="2:50" ht="13.5" x14ac:dyDescent="0.3">
      <c r="C59" s="292" t="s">
        <v>91</v>
      </c>
      <c r="D59" s="292" t="s">
        <v>2829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7"/>
        <v/>
      </c>
      <c r="AU59" s="582" t="str">
        <f t="shared" si="8"/>
        <v/>
      </c>
      <c r="AV59" s="584" t="str">
        <f t="shared" si="9"/>
        <v/>
      </c>
      <c r="AW59" s="608" t="str">
        <f t="shared" si="6"/>
        <v/>
      </c>
      <c r="AX59" s="663" t="s">
        <v>295</v>
      </c>
    </row>
    <row r="60" spans="2:50" ht="13.5" x14ac:dyDescent="0.3">
      <c r="C60" s="292" t="s">
        <v>91</v>
      </c>
      <c r="D60" s="292" t="s">
        <v>2829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7"/>
        <v/>
      </c>
      <c r="AU60" s="582" t="str">
        <f t="shared" si="8"/>
        <v/>
      </c>
      <c r="AV60" s="584" t="str">
        <f t="shared" si="9"/>
        <v/>
      </c>
      <c r="AW60" s="608" t="str">
        <f t="shared" si="6"/>
        <v/>
      </c>
      <c r="AX60" s="663" t="s">
        <v>297</v>
      </c>
    </row>
    <row r="61" spans="2:50" ht="13.5" x14ac:dyDescent="0.3">
      <c r="C61" s="292" t="s">
        <v>91</v>
      </c>
      <c r="D61" s="292" t="s">
        <v>2829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3132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4" t="str">
        <f t="shared" si="0"/>
        <v>2-4</v>
      </c>
      <c r="AR61" s="576" t="str">
        <f t="shared" si="1"/>
        <v/>
      </c>
      <c r="AS61" s="578" t="str">
        <f t="shared" si="2"/>
        <v/>
      </c>
      <c r="AT61" s="580" t="str">
        <f t="shared" si="7"/>
        <v/>
      </c>
      <c r="AU61" s="582" t="str">
        <f t="shared" si="8"/>
        <v/>
      </c>
      <c r="AV61" s="584" t="str">
        <f t="shared" si="9"/>
        <v/>
      </c>
      <c r="AW61" s="608" t="str">
        <f t="shared" si="6"/>
        <v/>
      </c>
      <c r="AX61" s="663" t="s">
        <v>299</v>
      </c>
    </row>
    <row r="62" spans="2:50" ht="13.5" x14ac:dyDescent="0.3">
      <c r="C62" s="292" t="s">
        <v>91</v>
      </c>
      <c r="D62" s="292" t="s">
        <v>2841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3224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7"/>
        <v/>
      </c>
      <c r="AU62" s="582" t="str">
        <f t="shared" si="8"/>
        <v/>
      </c>
      <c r="AV62" s="584" t="str">
        <f t="shared" si="9"/>
        <v/>
      </c>
      <c r="AW62" s="608" t="str">
        <f t="shared" si="6"/>
        <v/>
      </c>
      <c r="AX62" s="663" t="s">
        <v>301</v>
      </c>
    </row>
    <row r="63" spans="2:50" ht="13.5" x14ac:dyDescent="0.3">
      <c r="C63" s="292" t="s">
        <v>91</v>
      </c>
      <c r="D63" s="292" t="s">
        <v>2841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3224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4" t="str">
        <f t="shared" si="0"/>
        <v>2-9</v>
      </c>
      <c r="AR63" s="576" t="str">
        <f t="shared" si="1"/>
        <v/>
      </c>
      <c r="AS63" s="578" t="str">
        <f t="shared" si="2"/>
        <v/>
      </c>
      <c r="AT63" s="580" t="str">
        <f t="shared" si="7"/>
        <v/>
      </c>
      <c r="AU63" s="582" t="str">
        <f t="shared" si="8"/>
        <v/>
      </c>
      <c r="AV63" s="584" t="str">
        <f t="shared" si="9"/>
        <v/>
      </c>
      <c r="AW63" s="608" t="str">
        <f t="shared" si="6"/>
        <v/>
      </c>
      <c r="AX63" s="663" t="s">
        <v>305</v>
      </c>
    </row>
    <row r="64" spans="2:50" ht="13.5" x14ac:dyDescent="0.3">
      <c r="B64" s="292">
        <v>1</v>
      </c>
      <c r="C64" s="292" t="s">
        <v>92</v>
      </c>
      <c r="D64" s="292" t="s">
        <v>2832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4" t="str">
        <f t="shared" si="0"/>
        <v>3-1</v>
      </c>
      <c r="AR64" s="576" t="str">
        <f t="shared" si="1"/>
        <v/>
      </c>
      <c r="AS64" s="578" t="str">
        <f t="shared" si="2"/>
        <v/>
      </c>
      <c r="AT64" s="580" t="str">
        <f t="shared" si="7"/>
        <v/>
      </c>
      <c r="AU64" s="582" t="str">
        <f t="shared" si="8"/>
        <v/>
      </c>
      <c r="AV64" s="584" t="str">
        <f t="shared" si="9"/>
        <v/>
      </c>
      <c r="AW64" s="608" t="str">
        <f t="shared" si="6"/>
        <v/>
      </c>
      <c r="AX64" s="663" t="s">
        <v>308</v>
      </c>
    </row>
    <row r="65" spans="2:50" ht="13.5" x14ac:dyDescent="0.3">
      <c r="C65" s="292" t="s">
        <v>98</v>
      </c>
      <c r="D65" s="292" t="s">
        <v>2809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3156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4" t="str">
        <f t="shared" si="0"/>
        <v>9-9</v>
      </c>
      <c r="AR65" s="576" t="str">
        <f t="shared" si="1"/>
        <v/>
      </c>
      <c r="AS65" s="578" t="str">
        <f t="shared" si="2"/>
        <v/>
      </c>
      <c r="AT65" s="580" t="str">
        <f t="shared" si="7"/>
        <v/>
      </c>
      <c r="AU65" s="582" t="str">
        <f t="shared" si="8"/>
        <v/>
      </c>
      <c r="AV65" s="584" t="str">
        <f t="shared" si="9"/>
        <v/>
      </c>
      <c r="AW65" s="608" t="str">
        <f t="shared" si="6"/>
        <v/>
      </c>
      <c r="AX65" s="663" t="s">
        <v>312</v>
      </c>
    </row>
    <row r="66" spans="2:50" ht="13.5" x14ac:dyDescent="0.3">
      <c r="B66" s="292">
        <v>1</v>
      </c>
      <c r="C66" s="292" t="s">
        <v>92</v>
      </c>
      <c r="D66" s="292" t="s">
        <v>2833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7"/>
        <v/>
      </c>
      <c r="AU66" s="582" t="str">
        <f t="shared" si="8"/>
        <v/>
      </c>
      <c r="AV66" s="584" t="str">
        <f t="shared" si="9"/>
        <v/>
      </c>
      <c r="AW66" s="608" t="str">
        <f t="shared" si="6"/>
        <v/>
      </c>
      <c r="AX66" s="663" t="s">
        <v>318</v>
      </c>
    </row>
    <row r="67" spans="2:50" ht="13.5" x14ac:dyDescent="0.3">
      <c r="B67" s="292">
        <v>1</v>
      </c>
      <c r="C67" s="292" t="s">
        <v>92</v>
      </c>
      <c r="D67" s="292" t="s">
        <v>2833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4" t="str">
        <f t="shared" si="0"/>
        <v>3-2</v>
      </c>
      <c r="AR67" s="576" t="str">
        <f t="shared" si="1"/>
        <v/>
      </c>
      <c r="AS67" s="578" t="str">
        <f t="shared" si="2"/>
        <v/>
      </c>
      <c r="AT67" s="580" t="str">
        <f t="shared" si="7"/>
        <v/>
      </c>
      <c r="AU67" s="582" t="str">
        <f t="shared" si="8"/>
        <v/>
      </c>
      <c r="AV67" s="584" t="str">
        <f t="shared" si="9"/>
        <v/>
      </c>
      <c r="AW67" s="608" t="str">
        <f t="shared" ref="AW67:AW130" si="10">IF(OR(COUNTA(M67)=0,COUNTA(Y67)=0),I67,"")</f>
        <v/>
      </c>
      <c r="AX67" s="663" t="s">
        <v>320</v>
      </c>
    </row>
    <row r="68" spans="2:50" ht="13.5" x14ac:dyDescent="0.3">
      <c r="B68" s="292">
        <v>1</v>
      </c>
      <c r="C68" s="292" t="s">
        <v>92</v>
      </c>
      <c r="D68" s="292" t="s">
        <v>2833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4" t="str">
        <f t="shared" ref="AQ68:AQ131" si="11">IF(COUNTA(AC68)=1,LEFT(D68,3),"")</f>
        <v>3-2</v>
      </c>
      <c r="AR68" s="576" t="str">
        <f t="shared" ref="AR68:AR131" si="12">IF(AND(COUNTA(L68)=1,COUNTA(M68)=1,COUNTA(Y68)=1,COUNTA(AB68)=1,COUNTA(AC68)=0),LEFT(D68,3),"")</f>
        <v/>
      </c>
      <c r="AS68" s="578" t="str">
        <f t="shared" ref="AS68:AS131" si="13">IF(AND(COUNTA(L68)=1,COUNTA(M68)=1,COUNTA(Y68)=1,COUNTA(AB68)=0,COUNTA(AC68)=0),LEFT(D68,3),"")</f>
        <v/>
      </c>
      <c r="AT68" s="580" t="str">
        <f t="shared" ref="AT68:AT131" si="14">IF(AND(COUNTA(M68)=0,COUNTA(Y68)=1),LEFT(D68,3),"")</f>
        <v/>
      </c>
      <c r="AU68" s="582" t="str">
        <f t="shared" ref="AU68:AU131" si="15">IF(AND(COUNTA(M68)=1,COUNTA(Y68)=0),LEFT(D68,3),"")</f>
        <v/>
      </c>
      <c r="AV68" s="584" t="str">
        <f t="shared" ref="AV68:AV131" si="16">IF(AND(COUNTA(M68)=0,COUNTA(Y68)=0),LEFT(D68,3),"")</f>
        <v/>
      </c>
      <c r="AW68" s="608" t="str">
        <f t="shared" si="10"/>
        <v/>
      </c>
      <c r="AX68" s="663" t="s">
        <v>322</v>
      </c>
    </row>
    <row r="69" spans="2:50" ht="13.5" x14ac:dyDescent="0.3">
      <c r="C69" s="292" t="s">
        <v>95</v>
      </c>
      <c r="D69" s="292" t="s">
        <v>2837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3235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4" t="str">
        <f t="shared" si="11"/>
        <v>6-8</v>
      </c>
      <c r="AR69" s="576" t="str">
        <f t="shared" si="12"/>
        <v/>
      </c>
      <c r="AS69" s="578" t="str">
        <f t="shared" si="13"/>
        <v/>
      </c>
      <c r="AT69" s="580" t="str">
        <f t="shared" si="14"/>
        <v/>
      </c>
      <c r="AU69" s="582" t="str">
        <f t="shared" si="15"/>
        <v/>
      </c>
      <c r="AV69" s="584" t="str">
        <f t="shared" si="16"/>
        <v/>
      </c>
      <c r="AW69" s="608" t="str">
        <f t="shared" si="10"/>
        <v/>
      </c>
      <c r="AX69" s="663" t="s">
        <v>324</v>
      </c>
    </row>
    <row r="70" spans="2:50" ht="13.5" x14ac:dyDescent="0.3">
      <c r="B70" s="292">
        <v>1</v>
      </c>
      <c r="C70" s="292" t="s">
        <v>92</v>
      </c>
      <c r="D70" s="292" t="s">
        <v>2833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4" t="str">
        <f t="shared" si="11"/>
        <v>3-2</v>
      </c>
      <c r="AR70" s="576" t="str">
        <f t="shared" si="12"/>
        <v/>
      </c>
      <c r="AS70" s="578" t="str">
        <f t="shared" si="13"/>
        <v/>
      </c>
      <c r="AT70" s="580" t="str">
        <f t="shared" si="14"/>
        <v/>
      </c>
      <c r="AU70" s="582" t="str">
        <f t="shared" si="15"/>
        <v/>
      </c>
      <c r="AV70" s="584" t="str">
        <f t="shared" si="16"/>
        <v/>
      </c>
      <c r="AW70" s="608" t="str">
        <f t="shared" si="10"/>
        <v/>
      </c>
      <c r="AX70" s="663" t="s">
        <v>326</v>
      </c>
    </row>
    <row r="71" spans="2:50" ht="13.5" x14ac:dyDescent="0.3">
      <c r="B71" s="292">
        <v>1</v>
      </c>
      <c r="C71" s="292" t="s">
        <v>92</v>
      </c>
      <c r="D71" s="292" t="s">
        <v>2833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4" t="str">
        <f t="shared" si="11"/>
        <v>3-2</v>
      </c>
      <c r="AR71" s="576" t="str">
        <f t="shared" si="12"/>
        <v/>
      </c>
      <c r="AS71" s="578" t="str">
        <f t="shared" si="13"/>
        <v/>
      </c>
      <c r="AT71" s="580" t="str">
        <f t="shared" si="14"/>
        <v/>
      </c>
      <c r="AU71" s="582" t="str">
        <f t="shared" si="15"/>
        <v/>
      </c>
      <c r="AV71" s="584" t="str">
        <f t="shared" si="16"/>
        <v/>
      </c>
      <c r="AW71" s="608" t="str">
        <f t="shared" si="10"/>
        <v/>
      </c>
      <c r="AX71" s="663" t="s">
        <v>330</v>
      </c>
    </row>
    <row r="72" spans="2:50" ht="13.5" x14ac:dyDescent="0.3">
      <c r="B72" s="292">
        <v>1</v>
      </c>
      <c r="C72" s="292" t="s">
        <v>92</v>
      </c>
      <c r="D72" s="292" t="s">
        <v>2833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4" t="str">
        <f t="shared" si="11"/>
        <v>3-2</v>
      </c>
      <c r="AR72" s="576" t="str">
        <f t="shared" si="12"/>
        <v/>
      </c>
      <c r="AS72" s="578" t="str">
        <f t="shared" si="13"/>
        <v/>
      </c>
      <c r="AT72" s="580" t="str">
        <f t="shared" si="14"/>
        <v/>
      </c>
      <c r="AU72" s="582" t="str">
        <f t="shared" si="15"/>
        <v/>
      </c>
      <c r="AV72" s="584" t="str">
        <f t="shared" si="16"/>
        <v/>
      </c>
      <c r="AW72" s="608" t="str">
        <f t="shared" si="10"/>
        <v/>
      </c>
      <c r="AX72" s="663" t="s">
        <v>333</v>
      </c>
    </row>
    <row r="73" spans="2:50" ht="13.5" x14ac:dyDescent="0.3">
      <c r="B73" s="292">
        <v>1</v>
      </c>
      <c r="C73" s="292" t="s">
        <v>92</v>
      </c>
      <c r="D73" s="292" t="s">
        <v>2833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4" t="str">
        <f t="shared" si="11"/>
        <v>3-2</v>
      </c>
      <c r="AR73" s="576" t="str">
        <f t="shared" si="12"/>
        <v/>
      </c>
      <c r="AS73" s="578" t="str">
        <f t="shared" si="13"/>
        <v/>
      </c>
      <c r="AT73" s="580" t="str">
        <f t="shared" si="14"/>
        <v/>
      </c>
      <c r="AU73" s="582" t="str">
        <f t="shared" si="15"/>
        <v/>
      </c>
      <c r="AV73" s="584" t="str">
        <f t="shared" si="16"/>
        <v/>
      </c>
      <c r="AW73" s="608" t="str">
        <f t="shared" si="10"/>
        <v/>
      </c>
      <c r="AX73" s="663" t="s">
        <v>335</v>
      </c>
    </row>
    <row r="74" spans="2:50" ht="13.5" x14ac:dyDescent="0.3">
      <c r="C74" s="292" t="s">
        <v>91</v>
      </c>
      <c r="D74" s="292" t="s">
        <v>2830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3224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4" t="str">
        <f t="shared" si="11"/>
        <v>2-9</v>
      </c>
      <c r="AR74" s="576" t="str">
        <f t="shared" si="12"/>
        <v/>
      </c>
      <c r="AS74" s="578" t="str">
        <f t="shared" si="13"/>
        <v/>
      </c>
      <c r="AT74" s="580" t="str">
        <f t="shared" si="14"/>
        <v/>
      </c>
      <c r="AU74" s="582" t="str">
        <f t="shared" si="15"/>
        <v/>
      </c>
      <c r="AV74" s="584" t="str">
        <f t="shared" si="16"/>
        <v/>
      </c>
      <c r="AW74" s="608" t="str">
        <f t="shared" si="10"/>
        <v/>
      </c>
      <c r="AX74" s="663" t="s">
        <v>337</v>
      </c>
    </row>
    <row r="75" spans="2:50" ht="13.5" x14ac:dyDescent="0.3">
      <c r="C75" s="292" t="s">
        <v>91</v>
      </c>
      <c r="D75" s="292" t="s">
        <v>2830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3224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4" t="str">
        <f t="shared" si="11"/>
        <v>2-9</v>
      </c>
      <c r="AR75" s="576" t="str">
        <f t="shared" si="12"/>
        <v/>
      </c>
      <c r="AS75" s="578" t="str">
        <f t="shared" si="13"/>
        <v/>
      </c>
      <c r="AT75" s="580" t="str">
        <f t="shared" si="14"/>
        <v/>
      </c>
      <c r="AU75" s="582" t="str">
        <f t="shared" si="15"/>
        <v/>
      </c>
      <c r="AV75" s="584" t="str">
        <f t="shared" si="16"/>
        <v/>
      </c>
      <c r="AW75" s="608" t="str">
        <f t="shared" si="10"/>
        <v/>
      </c>
      <c r="AX75" s="663" t="s">
        <v>340</v>
      </c>
    </row>
    <row r="76" spans="2:50" ht="13.5" x14ac:dyDescent="0.3">
      <c r="C76" s="292" t="s">
        <v>91</v>
      </c>
      <c r="D76" s="292" t="s">
        <v>2830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3244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11"/>
        <v>2-9</v>
      </c>
      <c r="AR76" s="576" t="str">
        <f t="shared" si="12"/>
        <v/>
      </c>
      <c r="AS76" s="578" t="str">
        <f t="shared" si="13"/>
        <v/>
      </c>
      <c r="AT76" s="580" t="str">
        <f t="shared" si="14"/>
        <v/>
      </c>
      <c r="AU76" s="582" t="str">
        <f t="shared" si="15"/>
        <v/>
      </c>
      <c r="AV76" s="584" t="str">
        <f t="shared" si="16"/>
        <v/>
      </c>
      <c r="AW76" s="608" t="str">
        <f t="shared" si="10"/>
        <v/>
      </c>
      <c r="AX76" s="663" t="e">
        <v>#N/A</v>
      </c>
    </row>
    <row r="77" spans="2:50" ht="13.5" x14ac:dyDescent="0.3">
      <c r="C77" s="292" t="s">
        <v>91</v>
      </c>
      <c r="D77" s="292" t="s">
        <v>2830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3244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283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4" t="str">
        <f t="shared" si="11"/>
        <v>2-9</v>
      </c>
      <c r="AR77" s="576" t="str">
        <f t="shared" si="12"/>
        <v/>
      </c>
      <c r="AS77" s="578" t="str">
        <f t="shared" si="13"/>
        <v/>
      </c>
      <c r="AT77" s="580" t="str">
        <f t="shared" si="14"/>
        <v/>
      </c>
      <c r="AU77" s="582" t="str">
        <f t="shared" si="15"/>
        <v/>
      </c>
      <c r="AV77" s="584" t="str">
        <f t="shared" si="16"/>
        <v/>
      </c>
      <c r="AW77" s="608" t="str">
        <f t="shared" si="10"/>
        <v/>
      </c>
      <c r="AX77" s="663" t="s">
        <v>347</v>
      </c>
    </row>
    <row r="78" spans="2:50" ht="13.5" x14ac:dyDescent="0.3">
      <c r="C78" s="292" t="s">
        <v>95</v>
      </c>
      <c r="D78" s="292" t="s">
        <v>2838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3235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11"/>
        <v>6-6</v>
      </c>
      <c r="AR78" s="576" t="str">
        <f t="shared" si="12"/>
        <v/>
      </c>
      <c r="AS78" s="578" t="str">
        <f t="shared" si="13"/>
        <v/>
      </c>
      <c r="AT78" s="580" t="str">
        <f t="shared" si="14"/>
        <v/>
      </c>
      <c r="AU78" s="582" t="str">
        <f t="shared" si="15"/>
        <v/>
      </c>
      <c r="AV78" s="584" t="str">
        <f t="shared" si="16"/>
        <v/>
      </c>
      <c r="AW78" s="608" t="str">
        <f t="shared" si="10"/>
        <v/>
      </c>
      <c r="AX78" s="663" t="s">
        <v>349</v>
      </c>
    </row>
    <row r="79" spans="2:50" ht="13.5" x14ac:dyDescent="0.3">
      <c r="C79" s="292" t="s">
        <v>95</v>
      </c>
      <c r="D79" s="292" t="s">
        <v>2838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3235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283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4" t="str">
        <f t="shared" si="11"/>
        <v>6-6</v>
      </c>
      <c r="AR79" s="576" t="str">
        <f t="shared" si="12"/>
        <v/>
      </c>
      <c r="AS79" s="578" t="str">
        <f t="shared" si="13"/>
        <v/>
      </c>
      <c r="AT79" s="580" t="str">
        <f t="shared" si="14"/>
        <v/>
      </c>
      <c r="AU79" s="582" t="str">
        <f t="shared" si="15"/>
        <v/>
      </c>
      <c r="AV79" s="584" t="str">
        <f t="shared" si="16"/>
        <v/>
      </c>
      <c r="AW79" s="608" t="str">
        <f t="shared" si="10"/>
        <v/>
      </c>
      <c r="AX79" s="663" t="s">
        <v>352</v>
      </c>
    </row>
    <row r="80" spans="2:50" ht="13.5" x14ac:dyDescent="0.3">
      <c r="B80" s="292">
        <v>1</v>
      </c>
      <c r="C80" s="292" t="s">
        <v>92</v>
      </c>
      <c r="D80" s="292" t="s">
        <v>2833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4" t="str">
        <f t="shared" si="11"/>
        <v>3-2</v>
      </c>
      <c r="AR80" s="576" t="str">
        <f t="shared" si="12"/>
        <v/>
      </c>
      <c r="AS80" s="578" t="str">
        <f t="shared" si="13"/>
        <v/>
      </c>
      <c r="AT80" s="580" t="str">
        <f t="shared" si="14"/>
        <v/>
      </c>
      <c r="AU80" s="582" t="str">
        <f t="shared" si="15"/>
        <v/>
      </c>
      <c r="AV80" s="584" t="str">
        <f t="shared" si="16"/>
        <v/>
      </c>
      <c r="AW80" s="608" t="str">
        <f t="shared" si="10"/>
        <v/>
      </c>
      <c r="AX80" s="663" t="s">
        <v>354</v>
      </c>
    </row>
    <row r="81" spans="2:50" ht="13.5" x14ac:dyDescent="0.3">
      <c r="B81" s="292">
        <v>1</v>
      </c>
      <c r="C81" s="292" t="s">
        <v>92</v>
      </c>
      <c r="D81" s="292" t="s">
        <v>2833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4" t="str">
        <f t="shared" si="11"/>
        <v>3-2</v>
      </c>
      <c r="AR81" s="576" t="str">
        <f t="shared" si="12"/>
        <v/>
      </c>
      <c r="AS81" s="578" t="str">
        <f t="shared" si="13"/>
        <v/>
      </c>
      <c r="AT81" s="580" t="str">
        <f t="shared" si="14"/>
        <v/>
      </c>
      <c r="AU81" s="582" t="str">
        <f t="shared" si="15"/>
        <v/>
      </c>
      <c r="AV81" s="584" t="str">
        <f t="shared" si="16"/>
        <v/>
      </c>
      <c r="AW81" s="608" t="str">
        <f t="shared" si="10"/>
        <v/>
      </c>
      <c r="AX81" s="663" t="s">
        <v>357</v>
      </c>
    </row>
    <row r="82" spans="2:50" ht="13.5" x14ac:dyDescent="0.3">
      <c r="B82" s="292">
        <v>1</v>
      </c>
      <c r="C82" s="292" t="s">
        <v>92</v>
      </c>
      <c r="D82" s="292" t="s">
        <v>2834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4" t="str">
        <f t="shared" si="11"/>
        <v>3-5</v>
      </c>
      <c r="AR82" s="576" t="str">
        <f t="shared" si="12"/>
        <v/>
      </c>
      <c r="AS82" s="578" t="str">
        <f t="shared" si="13"/>
        <v/>
      </c>
      <c r="AT82" s="580" t="str">
        <f t="shared" si="14"/>
        <v/>
      </c>
      <c r="AU82" s="582" t="str">
        <f t="shared" si="15"/>
        <v/>
      </c>
      <c r="AV82" s="584" t="str">
        <f t="shared" si="16"/>
        <v/>
      </c>
      <c r="AW82" s="608" t="str">
        <f t="shared" si="10"/>
        <v/>
      </c>
      <c r="AX82" s="663" t="s">
        <v>359</v>
      </c>
    </row>
    <row r="83" spans="2:50" ht="13.5" x14ac:dyDescent="0.3">
      <c r="B83" s="292">
        <v>1</v>
      </c>
      <c r="C83" s="292" t="s">
        <v>92</v>
      </c>
      <c r="D83" s="292" t="s">
        <v>2834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4" t="str">
        <f t="shared" si="11"/>
        <v>3-5</v>
      </c>
      <c r="AR83" s="576" t="str">
        <f t="shared" si="12"/>
        <v/>
      </c>
      <c r="AS83" s="578" t="str">
        <f t="shared" si="13"/>
        <v/>
      </c>
      <c r="AT83" s="580" t="str">
        <f t="shared" si="14"/>
        <v/>
      </c>
      <c r="AU83" s="582" t="str">
        <f t="shared" si="15"/>
        <v/>
      </c>
      <c r="AV83" s="584" t="str">
        <f t="shared" si="16"/>
        <v/>
      </c>
      <c r="AW83" s="608" t="str">
        <f t="shared" si="10"/>
        <v/>
      </c>
      <c r="AX83" s="663" t="s">
        <v>362</v>
      </c>
    </row>
    <row r="84" spans="2:50" ht="13.5" x14ac:dyDescent="0.3">
      <c r="B84" s="292">
        <v>1</v>
      </c>
      <c r="C84" s="292" t="s">
        <v>92</v>
      </c>
      <c r="D84" s="292" t="s">
        <v>2834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4" t="str">
        <f t="shared" si="11"/>
        <v>3-5</v>
      </c>
      <c r="AR84" s="576" t="str">
        <f t="shared" si="12"/>
        <v/>
      </c>
      <c r="AS84" s="578" t="str">
        <f t="shared" si="13"/>
        <v/>
      </c>
      <c r="AT84" s="580" t="str">
        <f t="shared" si="14"/>
        <v/>
      </c>
      <c r="AU84" s="582" t="str">
        <f t="shared" si="15"/>
        <v/>
      </c>
      <c r="AV84" s="584" t="str">
        <f t="shared" si="16"/>
        <v/>
      </c>
      <c r="AW84" s="608" t="str">
        <f t="shared" si="10"/>
        <v/>
      </c>
      <c r="AX84" s="663" t="e">
        <v>#N/A</v>
      </c>
    </row>
    <row r="85" spans="2:50" ht="54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1" t="s">
        <v>3033</v>
      </c>
      <c r="AM85" s="219" t="s">
        <v>3034</v>
      </c>
      <c r="AN85" s="292" t="str">
        <f>VLOOKUP(功能_33[[#This Row],[功能代號]],需二審tmp!A:A,1,FALSE)</f>
        <v>L4101</v>
      </c>
      <c r="AO85" s="356">
        <v>44533</v>
      </c>
      <c r="AQ85" s="574" t="str">
        <f t="shared" si="11"/>
        <v>4-1</v>
      </c>
      <c r="AR85" s="576" t="str">
        <f t="shared" si="12"/>
        <v/>
      </c>
      <c r="AS85" s="578" t="str">
        <f t="shared" si="13"/>
        <v/>
      </c>
      <c r="AT85" s="580" t="str">
        <f t="shared" si="14"/>
        <v/>
      </c>
      <c r="AU85" s="582" t="str">
        <f t="shared" si="15"/>
        <v/>
      </c>
      <c r="AV85" s="584" t="str">
        <f t="shared" si="16"/>
        <v/>
      </c>
      <c r="AW85" s="608" t="str">
        <f t="shared" si="10"/>
        <v/>
      </c>
      <c r="AX85" s="663" t="s">
        <v>369</v>
      </c>
    </row>
    <row r="86" spans="2:50" ht="13.5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11"/>
        <v>4-1</v>
      </c>
      <c r="AR86" s="576" t="str">
        <f t="shared" si="12"/>
        <v/>
      </c>
      <c r="AS86" s="578" t="str">
        <f t="shared" si="13"/>
        <v/>
      </c>
      <c r="AT86" s="580" t="str">
        <f t="shared" si="14"/>
        <v/>
      </c>
      <c r="AU86" s="582" t="str">
        <f t="shared" si="15"/>
        <v/>
      </c>
      <c r="AV86" s="584" t="str">
        <f t="shared" si="16"/>
        <v/>
      </c>
      <c r="AW86" s="608" t="str">
        <f t="shared" si="10"/>
        <v/>
      </c>
      <c r="AX86" s="663" t="s">
        <v>371</v>
      </c>
    </row>
    <row r="87" spans="2:50" ht="13.5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2959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3035</v>
      </c>
      <c r="AM87" s="227" t="s">
        <v>3035</v>
      </c>
      <c r="AN87" s="292" t="e">
        <f>VLOOKUP(功能_33[[#This Row],[功能代號]],需二審tmp!A:A,1,FALSE)</f>
        <v>#N/A</v>
      </c>
      <c r="AO87" s="356">
        <v>44523</v>
      </c>
      <c r="AQ87" s="574" t="str">
        <f t="shared" si="11"/>
        <v>4-1</v>
      </c>
      <c r="AR87" s="576" t="str">
        <f t="shared" si="12"/>
        <v/>
      </c>
      <c r="AS87" s="578" t="str">
        <f t="shared" si="13"/>
        <v/>
      </c>
      <c r="AT87" s="580" t="str">
        <f t="shared" si="14"/>
        <v/>
      </c>
      <c r="AU87" s="582" t="str">
        <f t="shared" si="15"/>
        <v/>
      </c>
      <c r="AV87" s="584" t="str">
        <f t="shared" si="16"/>
        <v/>
      </c>
      <c r="AW87" s="608" t="str">
        <f t="shared" si="10"/>
        <v/>
      </c>
      <c r="AX87" s="663" t="s">
        <v>373</v>
      </c>
    </row>
    <row r="88" spans="2:50" ht="13.5" x14ac:dyDescent="0.3">
      <c r="C88" s="292" t="s">
        <v>95</v>
      </c>
      <c r="D88" s="292" t="s">
        <v>2837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3235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4" t="str">
        <f t="shared" si="11"/>
        <v>6-8</v>
      </c>
      <c r="AR88" s="576" t="str">
        <f t="shared" si="12"/>
        <v/>
      </c>
      <c r="AS88" s="578" t="str">
        <f t="shared" si="13"/>
        <v/>
      </c>
      <c r="AT88" s="580" t="str">
        <f t="shared" si="14"/>
        <v/>
      </c>
      <c r="AU88" s="582" t="str">
        <f t="shared" si="15"/>
        <v/>
      </c>
      <c r="AV88" s="584" t="str">
        <f t="shared" si="16"/>
        <v/>
      </c>
      <c r="AW88" s="608" t="str">
        <f t="shared" si="10"/>
        <v/>
      </c>
      <c r="AX88" s="663" t="s">
        <v>375</v>
      </c>
    </row>
    <row r="89" spans="2:50" ht="13.5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3001</v>
      </c>
      <c r="AM89" s="227" t="s">
        <v>3001</v>
      </c>
      <c r="AN89" s="292" t="str">
        <f>VLOOKUP(功能_33[[#This Row],[功能代號]],需二審tmp!A:A,1,FALSE)</f>
        <v>L4042</v>
      </c>
      <c r="AO89" s="356">
        <v>44523</v>
      </c>
      <c r="AQ89" s="574" t="str">
        <f t="shared" si="11"/>
        <v>4-4</v>
      </c>
      <c r="AR89" s="576" t="str">
        <f t="shared" si="12"/>
        <v/>
      </c>
      <c r="AS89" s="578" t="str">
        <f t="shared" si="13"/>
        <v/>
      </c>
      <c r="AT89" s="580" t="str">
        <f t="shared" si="14"/>
        <v/>
      </c>
      <c r="AU89" s="582" t="str">
        <f t="shared" si="15"/>
        <v/>
      </c>
      <c r="AV89" s="584" t="str">
        <f t="shared" si="16"/>
        <v/>
      </c>
      <c r="AW89" s="608" t="str">
        <f t="shared" si="10"/>
        <v/>
      </c>
      <c r="AX89" s="663" t="s">
        <v>379</v>
      </c>
    </row>
    <row r="90" spans="2:50" ht="27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3036</v>
      </c>
      <c r="AM90" s="219" t="s">
        <v>3037</v>
      </c>
      <c r="AN90" s="292" t="str">
        <f>VLOOKUP(功能_33[[#This Row],[功能代號]],需二審tmp!A:A,1,FALSE)</f>
        <v>L4410</v>
      </c>
      <c r="AO90" s="356">
        <v>44523</v>
      </c>
      <c r="AQ90" s="574" t="str">
        <f t="shared" si="11"/>
        <v>4-4</v>
      </c>
      <c r="AR90" s="576" t="str">
        <f t="shared" si="12"/>
        <v/>
      </c>
      <c r="AS90" s="578" t="str">
        <f t="shared" si="13"/>
        <v/>
      </c>
      <c r="AT90" s="580" t="str">
        <f t="shared" si="14"/>
        <v/>
      </c>
      <c r="AU90" s="582" t="str">
        <f t="shared" si="15"/>
        <v/>
      </c>
      <c r="AV90" s="584" t="str">
        <f t="shared" si="16"/>
        <v/>
      </c>
      <c r="AW90" s="608" t="str">
        <f t="shared" si="10"/>
        <v/>
      </c>
      <c r="AX90" s="663" t="s">
        <v>381</v>
      </c>
    </row>
    <row r="91" spans="2:50" ht="40.5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3039</v>
      </c>
      <c r="AM91" s="219" t="s">
        <v>3038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11"/>
        <v>4-4</v>
      </c>
      <c r="AR91" s="576" t="str">
        <f t="shared" si="12"/>
        <v/>
      </c>
      <c r="AS91" s="578" t="str">
        <f t="shared" si="13"/>
        <v/>
      </c>
      <c r="AT91" s="580" t="str">
        <f t="shared" si="14"/>
        <v/>
      </c>
      <c r="AU91" s="582" t="str">
        <f t="shared" si="15"/>
        <v/>
      </c>
      <c r="AV91" s="584" t="str">
        <f t="shared" si="16"/>
        <v/>
      </c>
      <c r="AW91" s="608" t="str">
        <f t="shared" si="10"/>
        <v/>
      </c>
      <c r="AX91" s="663" t="s">
        <v>383</v>
      </c>
    </row>
    <row r="92" spans="2:50" ht="27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1" t="s">
        <v>3045</v>
      </c>
      <c r="AM92" s="219" t="s">
        <v>3044</v>
      </c>
      <c r="AN92" s="292" t="e">
        <f>VLOOKUP(功能_33[[#This Row],[功能代號]],需二審tmp!A:A,1,FALSE)</f>
        <v>#N/A</v>
      </c>
      <c r="AO92" s="356">
        <v>44523</v>
      </c>
      <c r="AQ92" s="574" t="str">
        <f t="shared" si="11"/>
        <v>4-4</v>
      </c>
      <c r="AR92" s="576" t="str">
        <f t="shared" si="12"/>
        <v/>
      </c>
      <c r="AS92" s="578" t="str">
        <f t="shared" si="13"/>
        <v/>
      </c>
      <c r="AT92" s="580" t="str">
        <f t="shared" si="14"/>
        <v/>
      </c>
      <c r="AU92" s="582" t="str">
        <f t="shared" si="15"/>
        <v/>
      </c>
      <c r="AV92" s="584" t="str">
        <f t="shared" si="16"/>
        <v/>
      </c>
      <c r="AW92" s="608" t="str">
        <f t="shared" si="10"/>
        <v/>
      </c>
      <c r="AX92" s="663" t="s">
        <v>385</v>
      </c>
    </row>
    <row r="93" spans="2:50" ht="13.5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L4940</v>
      </c>
      <c r="AO93" s="356">
        <v>44523</v>
      </c>
      <c r="AQ93" s="574" t="str">
        <f t="shared" si="11"/>
        <v>4-4</v>
      </c>
      <c r="AR93" s="576" t="str">
        <f t="shared" si="12"/>
        <v/>
      </c>
      <c r="AS93" s="578" t="str">
        <f t="shared" si="13"/>
        <v/>
      </c>
      <c r="AT93" s="580" t="str">
        <f t="shared" si="14"/>
        <v/>
      </c>
      <c r="AU93" s="582" t="str">
        <f t="shared" si="15"/>
        <v/>
      </c>
      <c r="AV93" s="584" t="str">
        <f t="shared" si="16"/>
        <v/>
      </c>
      <c r="AW93" s="608" t="str">
        <f t="shared" si="10"/>
        <v/>
      </c>
      <c r="AX93" s="663" t="s">
        <v>387</v>
      </c>
    </row>
    <row r="94" spans="2:50" ht="13.5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2959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L4941</v>
      </c>
      <c r="AO94" s="356">
        <v>44523</v>
      </c>
      <c r="AQ94" s="574" t="str">
        <f t="shared" si="11"/>
        <v>4-4</v>
      </c>
      <c r="AR94" s="576" t="str">
        <f t="shared" si="12"/>
        <v/>
      </c>
      <c r="AS94" s="578" t="str">
        <f t="shared" si="13"/>
        <v/>
      </c>
      <c r="AT94" s="580" t="str">
        <f t="shared" si="14"/>
        <v/>
      </c>
      <c r="AU94" s="582" t="str">
        <f t="shared" si="15"/>
        <v/>
      </c>
      <c r="AV94" s="584" t="str">
        <f t="shared" si="16"/>
        <v/>
      </c>
      <c r="AW94" s="608" t="str">
        <f t="shared" si="10"/>
        <v/>
      </c>
      <c r="AX94" s="663" t="s">
        <v>389</v>
      </c>
    </row>
    <row r="95" spans="2:50" ht="13.5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3001</v>
      </c>
      <c r="AM95" s="227" t="s">
        <v>3001</v>
      </c>
      <c r="AN95" s="292" t="str">
        <f>VLOOKUP(功能_33[[#This Row],[功能代號]],需二審tmp!A:A,1,FALSE)</f>
        <v>L4043</v>
      </c>
      <c r="AO95" s="356">
        <v>44523</v>
      </c>
      <c r="AQ95" s="574" t="str">
        <f t="shared" si="11"/>
        <v>4-4</v>
      </c>
      <c r="AR95" s="576" t="str">
        <f t="shared" si="12"/>
        <v/>
      </c>
      <c r="AS95" s="578" t="str">
        <f t="shared" si="13"/>
        <v/>
      </c>
      <c r="AT95" s="580" t="str">
        <f t="shared" si="14"/>
        <v/>
      </c>
      <c r="AU95" s="582" t="str">
        <f t="shared" si="15"/>
        <v/>
      </c>
      <c r="AV95" s="584" t="str">
        <f t="shared" si="16"/>
        <v/>
      </c>
      <c r="AW95" s="608" t="str">
        <f t="shared" si="10"/>
        <v/>
      </c>
      <c r="AX95" s="663" t="s">
        <v>391</v>
      </c>
    </row>
    <row r="96" spans="2:50" ht="27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3040</v>
      </c>
      <c r="AM96" s="219" t="s">
        <v>3041</v>
      </c>
      <c r="AN96" s="292" t="str">
        <f>VLOOKUP(功能_33[[#This Row],[功能代號]],需二審tmp!A:A,1,FALSE)</f>
        <v>L4412</v>
      </c>
      <c r="AO96" s="356">
        <v>44523</v>
      </c>
      <c r="AQ96" s="574" t="str">
        <f t="shared" si="11"/>
        <v>4-4</v>
      </c>
      <c r="AR96" s="576" t="str">
        <f t="shared" si="12"/>
        <v/>
      </c>
      <c r="AS96" s="578" t="str">
        <f t="shared" si="13"/>
        <v/>
      </c>
      <c r="AT96" s="580" t="str">
        <f t="shared" si="14"/>
        <v/>
      </c>
      <c r="AU96" s="582" t="str">
        <f t="shared" si="15"/>
        <v/>
      </c>
      <c r="AV96" s="584" t="str">
        <f t="shared" si="16"/>
        <v/>
      </c>
      <c r="AW96" s="608" t="str">
        <f t="shared" si="10"/>
        <v/>
      </c>
      <c r="AX96" s="663" t="s">
        <v>393</v>
      </c>
    </row>
    <row r="97" spans="2:50" ht="40.5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1" t="s">
        <v>3043</v>
      </c>
      <c r="AM97" s="219" t="s">
        <v>3042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11"/>
        <v>4-4</v>
      </c>
      <c r="AR97" s="576" t="str">
        <f t="shared" si="12"/>
        <v/>
      </c>
      <c r="AS97" s="578" t="str">
        <f t="shared" si="13"/>
        <v/>
      </c>
      <c r="AT97" s="580" t="str">
        <f t="shared" si="14"/>
        <v/>
      </c>
      <c r="AU97" s="582" t="str">
        <f t="shared" si="15"/>
        <v/>
      </c>
      <c r="AV97" s="584" t="str">
        <f t="shared" si="16"/>
        <v/>
      </c>
      <c r="AW97" s="608" t="str">
        <f t="shared" si="10"/>
        <v/>
      </c>
      <c r="AX97" s="663" t="s">
        <v>395</v>
      </c>
    </row>
    <row r="98" spans="2:50" ht="13.5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2959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3001</v>
      </c>
      <c r="AM98" s="227" t="s">
        <v>3001</v>
      </c>
      <c r="AN98" s="292" t="e">
        <f>VLOOKUP(功能_33[[#This Row],[功能代號]],需二審tmp!A:A,1,FALSE)</f>
        <v>#N/A</v>
      </c>
      <c r="AO98" s="356">
        <v>44523</v>
      </c>
      <c r="AQ98" s="574" t="str">
        <f t="shared" si="11"/>
        <v>4-4</v>
      </c>
      <c r="AR98" s="576" t="str">
        <f t="shared" si="12"/>
        <v/>
      </c>
      <c r="AS98" s="578" t="str">
        <f t="shared" si="13"/>
        <v/>
      </c>
      <c r="AT98" s="580" t="str">
        <f t="shared" si="14"/>
        <v/>
      </c>
      <c r="AU98" s="582" t="str">
        <f t="shared" si="15"/>
        <v/>
      </c>
      <c r="AV98" s="584" t="str">
        <f t="shared" si="16"/>
        <v/>
      </c>
      <c r="AW98" s="608" t="str">
        <f t="shared" si="10"/>
        <v/>
      </c>
      <c r="AX98" s="663" t="s">
        <v>397</v>
      </c>
    </row>
    <row r="99" spans="2:50" ht="13.5" x14ac:dyDescent="0.3">
      <c r="B99" s="292">
        <v>1</v>
      </c>
      <c r="C99" s="292" t="s">
        <v>92</v>
      </c>
      <c r="D99" s="359" t="s">
        <v>2835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4" t="str">
        <f t="shared" si="11"/>
        <v>3-3</v>
      </c>
      <c r="AR99" s="576" t="str">
        <f t="shared" si="12"/>
        <v/>
      </c>
      <c r="AS99" s="578" t="str">
        <f t="shared" si="13"/>
        <v/>
      </c>
      <c r="AT99" s="580" t="str">
        <f t="shared" si="14"/>
        <v/>
      </c>
      <c r="AU99" s="582" t="str">
        <f t="shared" si="15"/>
        <v/>
      </c>
      <c r="AV99" s="584" t="str">
        <f t="shared" si="16"/>
        <v/>
      </c>
      <c r="AW99" s="608" t="str">
        <f t="shared" si="10"/>
        <v/>
      </c>
      <c r="AX99" s="663" t="s">
        <v>399</v>
      </c>
    </row>
    <row r="100" spans="2:50" ht="13.5" x14ac:dyDescent="0.3">
      <c r="B100" s="292">
        <v>1</v>
      </c>
      <c r="C100" s="292" t="s">
        <v>92</v>
      </c>
      <c r="D100" s="359" t="s">
        <v>2835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3058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3059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4" t="str">
        <f t="shared" si="11"/>
        <v>3-3</v>
      </c>
      <c r="AR100" s="576" t="str">
        <f t="shared" si="12"/>
        <v/>
      </c>
      <c r="AS100" s="578" t="str">
        <f t="shared" si="13"/>
        <v/>
      </c>
      <c r="AT100" s="580" t="str">
        <f t="shared" si="14"/>
        <v/>
      </c>
      <c r="AU100" s="582" t="str">
        <f t="shared" si="15"/>
        <v/>
      </c>
      <c r="AV100" s="584" t="str">
        <f t="shared" si="16"/>
        <v/>
      </c>
      <c r="AW100" s="608" t="str">
        <f t="shared" si="10"/>
        <v/>
      </c>
      <c r="AX100" s="663" t="s">
        <v>402</v>
      </c>
    </row>
    <row r="101" spans="2:50" ht="13.5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44533</v>
      </c>
      <c r="AQ101" s="574" t="str">
        <f t="shared" si="11"/>
        <v>4-1</v>
      </c>
      <c r="AR101" s="576" t="str">
        <f t="shared" si="12"/>
        <v/>
      </c>
      <c r="AS101" s="578" t="str">
        <f t="shared" si="13"/>
        <v/>
      </c>
      <c r="AT101" s="580" t="str">
        <f t="shared" si="14"/>
        <v/>
      </c>
      <c r="AU101" s="582" t="str">
        <f t="shared" si="15"/>
        <v/>
      </c>
      <c r="AV101" s="584" t="str">
        <f t="shared" si="16"/>
        <v/>
      </c>
      <c r="AW101" s="608" t="str">
        <f t="shared" si="10"/>
        <v/>
      </c>
      <c r="AX101" s="663" t="s">
        <v>405</v>
      </c>
    </row>
    <row r="102" spans="2:50" ht="13.5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3035</v>
      </c>
      <c r="AM102" s="227" t="s">
        <v>3035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11"/>
        <v>4-1</v>
      </c>
      <c r="AR102" s="576" t="str">
        <f t="shared" si="12"/>
        <v/>
      </c>
      <c r="AS102" s="578" t="str">
        <f t="shared" si="13"/>
        <v/>
      </c>
      <c r="AT102" s="580" t="str">
        <f t="shared" si="14"/>
        <v/>
      </c>
      <c r="AU102" s="582" t="str">
        <f t="shared" si="15"/>
        <v/>
      </c>
      <c r="AV102" s="584" t="str">
        <f t="shared" si="16"/>
        <v/>
      </c>
      <c r="AW102" s="608" t="str">
        <f t="shared" si="10"/>
        <v/>
      </c>
      <c r="AX102" s="663" t="s">
        <v>408</v>
      </c>
    </row>
    <row r="103" spans="2:50" ht="13.5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11"/>
        <v>4-2</v>
      </c>
      <c r="AR103" s="576" t="str">
        <f t="shared" si="12"/>
        <v/>
      </c>
      <c r="AS103" s="578" t="str">
        <f t="shared" si="13"/>
        <v/>
      </c>
      <c r="AT103" s="580" t="str">
        <f t="shared" si="14"/>
        <v/>
      </c>
      <c r="AU103" s="582" t="str">
        <f t="shared" si="15"/>
        <v/>
      </c>
      <c r="AV103" s="584" t="str">
        <f t="shared" si="16"/>
        <v/>
      </c>
      <c r="AW103" s="608" t="str">
        <f t="shared" si="10"/>
        <v/>
      </c>
      <c r="AX103" s="663" t="e">
        <v>#N/A</v>
      </c>
    </row>
    <row r="104" spans="2:50" ht="13.5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2959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2976</v>
      </c>
      <c r="AM104" s="291" t="s">
        <v>2976</v>
      </c>
      <c r="AN104" s="292" t="e">
        <f>VLOOKUP(功能_33[[#This Row],[功能代號]],需二審tmp!A:A,1,FALSE)</f>
        <v>#N/A</v>
      </c>
      <c r="AO104" s="356">
        <v>44523</v>
      </c>
      <c r="AQ104" s="574" t="str">
        <f t="shared" si="11"/>
        <v>4-2</v>
      </c>
      <c r="AR104" s="576" t="str">
        <f t="shared" si="12"/>
        <v/>
      </c>
      <c r="AS104" s="578" t="str">
        <f t="shared" si="13"/>
        <v/>
      </c>
      <c r="AT104" s="580" t="str">
        <f t="shared" si="14"/>
        <v/>
      </c>
      <c r="AU104" s="582" t="str">
        <f t="shared" si="15"/>
        <v/>
      </c>
      <c r="AV104" s="584" t="str">
        <f t="shared" si="16"/>
        <v/>
      </c>
      <c r="AW104" s="608" t="str">
        <f t="shared" si="10"/>
        <v/>
      </c>
      <c r="AX104" s="663" t="e">
        <v>#N/A</v>
      </c>
    </row>
    <row r="105" spans="2:50" ht="13.5" x14ac:dyDescent="0.3">
      <c r="C105" s="292" t="s">
        <v>95</v>
      </c>
      <c r="D105" s="292" t="s">
        <v>2810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3235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2976</v>
      </c>
      <c r="AN105" s="292" t="str">
        <f>VLOOKUP(功能_33[[#This Row],[功能代號]],需二審tmp!A:A,1,FALSE)</f>
        <v>L6101</v>
      </c>
      <c r="AO105" s="356">
        <v>44533</v>
      </c>
      <c r="AQ105" s="574" t="str">
        <f t="shared" si="11"/>
        <v>6-1</v>
      </c>
      <c r="AR105" s="576" t="str">
        <f t="shared" si="12"/>
        <v/>
      </c>
      <c r="AS105" s="578" t="str">
        <f t="shared" si="13"/>
        <v/>
      </c>
      <c r="AT105" s="580" t="str">
        <f t="shared" si="14"/>
        <v/>
      </c>
      <c r="AU105" s="582" t="str">
        <f t="shared" si="15"/>
        <v/>
      </c>
      <c r="AV105" s="584" t="str">
        <f t="shared" si="16"/>
        <v/>
      </c>
      <c r="AW105" s="608" t="str">
        <f t="shared" si="10"/>
        <v/>
      </c>
      <c r="AX105" s="663" t="s">
        <v>415</v>
      </c>
    </row>
    <row r="106" spans="2:50" ht="27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2959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3002</v>
      </c>
      <c r="AM106" s="219" t="s">
        <v>3003</v>
      </c>
      <c r="AN106" s="292" t="e">
        <f>VLOOKUP(功能_33[[#This Row],[功能代號]],需二審tmp!A:A,1,FALSE)</f>
        <v>#N/A</v>
      </c>
      <c r="AO106" s="356">
        <v>44523</v>
      </c>
      <c r="AQ106" s="574" t="str">
        <f t="shared" si="11"/>
        <v>4-7</v>
      </c>
      <c r="AR106" s="576" t="str">
        <f t="shared" si="12"/>
        <v/>
      </c>
      <c r="AS106" s="578" t="str">
        <f t="shared" si="13"/>
        <v/>
      </c>
      <c r="AT106" s="580" t="str">
        <f t="shared" si="14"/>
        <v/>
      </c>
      <c r="AU106" s="582" t="str">
        <f t="shared" si="15"/>
        <v/>
      </c>
      <c r="AV106" s="584" t="str">
        <f t="shared" si="16"/>
        <v/>
      </c>
      <c r="AW106" s="608" t="str">
        <f t="shared" si="10"/>
        <v/>
      </c>
      <c r="AX106" s="663" t="s">
        <v>420</v>
      </c>
    </row>
    <row r="107" spans="2:50" ht="13.5" x14ac:dyDescent="0.3">
      <c r="B107" s="292">
        <v>1</v>
      </c>
      <c r="C107" s="292" t="s">
        <v>92</v>
      </c>
      <c r="D107" s="359" t="s">
        <v>2835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4" t="str">
        <f t="shared" si="11"/>
        <v>3-3</v>
      </c>
      <c r="AR107" s="576" t="str">
        <f t="shared" si="12"/>
        <v/>
      </c>
      <c r="AS107" s="578" t="str">
        <f t="shared" si="13"/>
        <v/>
      </c>
      <c r="AT107" s="580" t="str">
        <f t="shared" si="14"/>
        <v/>
      </c>
      <c r="AU107" s="582" t="str">
        <f t="shared" si="15"/>
        <v/>
      </c>
      <c r="AV107" s="584" t="str">
        <f t="shared" si="16"/>
        <v/>
      </c>
      <c r="AW107" s="608" t="str">
        <f t="shared" si="10"/>
        <v/>
      </c>
      <c r="AX107" s="663" t="s">
        <v>422</v>
      </c>
    </row>
    <row r="108" spans="2:50" ht="40.5" x14ac:dyDescent="0.3">
      <c r="B108" s="292">
        <v>1</v>
      </c>
      <c r="C108" s="292" t="s">
        <v>92</v>
      </c>
      <c r="D108" s="359" t="s">
        <v>2835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3046</v>
      </c>
      <c r="AM108" s="219" t="s">
        <v>3047</v>
      </c>
      <c r="AN108" s="292" t="str">
        <f>VLOOKUP(功能_33[[#This Row],[功能代號]],需二審tmp!A:A,1,FALSE)</f>
        <v>L3009</v>
      </c>
      <c r="AO108" s="356">
        <v>44512</v>
      </c>
      <c r="AQ108" s="574" t="str">
        <f t="shared" si="11"/>
        <v>3-3</v>
      </c>
      <c r="AR108" s="576" t="str">
        <f t="shared" si="12"/>
        <v/>
      </c>
      <c r="AS108" s="578" t="str">
        <f t="shared" si="13"/>
        <v/>
      </c>
      <c r="AT108" s="580" t="str">
        <f t="shared" si="14"/>
        <v/>
      </c>
      <c r="AU108" s="582" t="str">
        <f t="shared" si="15"/>
        <v/>
      </c>
      <c r="AV108" s="584" t="str">
        <f t="shared" si="16"/>
        <v/>
      </c>
      <c r="AW108" s="608" t="str">
        <f t="shared" si="10"/>
        <v/>
      </c>
      <c r="AX108" s="663" t="s">
        <v>425</v>
      </c>
    </row>
    <row r="109" spans="2:50" ht="13.5" x14ac:dyDescent="0.3">
      <c r="B109" s="292">
        <v>1</v>
      </c>
      <c r="C109" s="292" t="s">
        <v>92</v>
      </c>
      <c r="D109" s="359" t="s">
        <v>2835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4" t="str">
        <f t="shared" si="11"/>
        <v>3-3</v>
      </c>
      <c r="AR109" s="576" t="str">
        <f t="shared" si="12"/>
        <v/>
      </c>
      <c r="AS109" s="578" t="str">
        <f t="shared" si="13"/>
        <v/>
      </c>
      <c r="AT109" s="580" t="str">
        <f t="shared" si="14"/>
        <v/>
      </c>
      <c r="AU109" s="582" t="str">
        <f t="shared" si="15"/>
        <v/>
      </c>
      <c r="AV109" s="584" t="str">
        <f t="shared" si="16"/>
        <v/>
      </c>
      <c r="AW109" s="608" t="str">
        <f t="shared" si="10"/>
        <v/>
      </c>
      <c r="AX109" s="663" t="s">
        <v>427</v>
      </c>
    </row>
    <row r="110" spans="2:50" ht="13.5" x14ac:dyDescent="0.3">
      <c r="C110" s="292" t="s">
        <v>91</v>
      </c>
      <c r="D110" s="292" t="s">
        <v>2841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3224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4" t="str">
        <f t="shared" si="11"/>
        <v>2-9</v>
      </c>
      <c r="AR110" s="576" t="str">
        <f t="shared" si="12"/>
        <v/>
      </c>
      <c r="AS110" s="578" t="str">
        <f t="shared" si="13"/>
        <v/>
      </c>
      <c r="AT110" s="580" t="str">
        <f t="shared" si="14"/>
        <v/>
      </c>
      <c r="AU110" s="582" t="str">
        <f t="shared" si="15"/>
        <v/>
      </c>
      <c r="AV110" s="584" t="str">
        <f t="shared" si="16"/>
        <v/>
      </c>
      <c r="AW110" s="608" t="str">
        <f t="shared" si="10"/>
        <v/>
      </c>
      <c r="AX110" s="663" t="e">
        <v>#N/A</v>
      </c>
    </row>
    <row r="111" spans="2:50" ht="13.5" x14ac:dyDescent="0.3">
      <c r="C111" s="292" t="s">
        <v>91</v>
      </c>
      <c r="D111" s="292" t="s">
        <v>2841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3224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4" t="str">
        <f t="shared" si="11"/>
        <v>2-9</v>
      </c>
      <c r="AR111" s="576" t="str">
        <f t="shared" si="12"/>
        <v/>
      </c>
      <c r="AS111" s="578" t="str">
        <f t="shared" si="13"/>
        <v/>
      </c>
      <c r="AT111" s="580" t="str">
        <f t="shared" si="14"/>
        <v/>
      </c>
      <c r="AU111" s="582" t="str">
        <f t="shared" si="15"/>
        <v/>
      </c>
      <c r="AV111" s="584" t="str">
        <f t="shared" si="16"/>
        <v/>
      </c>
      <c r="AW111" s="608" t="str">
        <f t="shared" si="10"/>
        <v/>
      </c>
      <c r="AX111" s="663" t="e">
        <v>#N/A</v>
      </c>
    </row>
    <row r="112" spans="2:50" ht="13.5" x14ac:dyDescent="0.3">
      <c r="C112" s="292" t="s">
        <v>91</v>
      </c>
      <c r="D112" s="292" t="s">
        <v>2841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3224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4" t="str">
        <f t="shared" si="11"/>
        <v>2-9</v>
      </c>
      <c r="AR112" s="576" t="str">
        <f t="shared" si="12"/>
        <v/>
      </c>
      <c r="AS112" s="578" t="str">
        <f t="shared" si="13"/>
        <v/>
      </c>
      <c r="AT112" s="580" t="str">
        <f t="shared" si="14"/>
        <v/>
      </c>
      <c r="AU112" s="582" t="str">
        <f t="shared" si="15"/>
        <v/>
      </c>
      <c r="AV112" s="584" t="str">
        <f t="shared" si="16"/>
        <v/>
      </c>
      <c r="AW112" s="608" t="str">
        <f t="shared" si="10"/>
        <v/>
      </c>
      <c r="AX112" s="663" t="e">
        <v>#N/A</v>
      </c>
    </row>
    <row r="113" spans="1:50" ht="13.5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2976</v>
      </c>
      <c r="AM113" s="291" t="s">
        <v>2976</v>
      </c>
      <c r="AN113" s="292" t="e">
        <f>VLOOKUP(功能_33[[#This Row],[功能代號]],需二審tmp!A:A,1,FALSE)</f>
        <v>#N/A</v>
      </c>
      <c r="AO113" s="356">
        <v>44523</v>
      </c>
      <c r="AQ113" s="574" t="str">
        <f t="shared" si="11"/>
        <v>4-6</v>
      </c>
      <c r="AR113" s="576" t="str">
        <f t="shared" si="12"/>
        <v/>
      </c>
      <c r="AS113" s="578" t="str">
        <f t="shared" si="13"/>
        <v/>
      </c>
      <c r="AT113" s="580" t="str">
        <f t="shared" si="14"/>
        <v/>
      </c>
      <c r="AU113" s="582" t="str">
        <f t="shared" si="15"/>
        <v/>
      </c>
      <c r="AV113" s="584" t="str">
        <f t="shared" si="16"/>
        <v/>
      </c>
      <c r="AW113" s="608" t="str">
        <f t="shared" si="10"/>
        <v/>
      </c>
      <c r="AX113" s="663" t="s">
        <v>440</v>
      </c>
    </row>
    <row r="114" spans="1:50" ht="13.5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2962</v>
      </c>
      <c r="AM114" s="292" t="s">
        <v>2960</v>
      </c>
      <c r="AN114" s="292" t="str">
        <f>VLOOKUP(功能_33[[#This Row],[功能代號]],需二審tmp!A:A,1,FALSE)</f>
        <v>L4610</v>
      </c>
      <c r="AO114" s="356">
        <v>44533</v>
      </c>
      <c r="AQ114" s="574" t="str">
        <f t="shared" si="11"/>
        <v>4-6</v>
      </c>
      <c r="AR114" s="576" t="str">
        <f t="shared" si="12"/>
        <v/>
      </c>
      <c r="AS114" s="578" t="str">
        <f t="shared" si="13"/>
        <v/>
      </c>
      <c r="AT114" s="580" t="str">
        <f t="shared" si="14"/>
        <v/>
      </c>
      <c r="AU114" s="582" t="str">
        <f t="shared" si="15"/>
        <v/>
      </c>
      <c r="AV114" s="584" t="str">
        <f t="shared" si="16"/>
        <v/>
      </c>
      <c r="AW114" s="608" t="str">
        <f t="shared" si="10"/>
        <v/>
      </c>
      <c r="AX114" s="663" t="s">
        <v>442</v>
      </c>
    </row>
    <row r="115" spans="1:50" ht="13.5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2964</v>
      </c>
      <c r="AM115" s="292" t="s">
        <v>2963</v>
      </c>
      <c r="AN115" s="292" t="str">
        <f>VLOOKUP(功能_33[[#This Row],[功能代號]],需二審tmp!A:A,1,FALSE)</f>
        <v>L4600</v>
      </c>
      <c r="AO115" s="356">
        <v>44523</v>
      </c>
      <c r="AQ115" s="574" t="str">
        <f t="shared" si="11"/>
        <v>4-6</v>
      </c>
      <c r="AR115" s="576" t="str">
        <f t="shared" si="12"/>
        <v/>
      </c>
      <c r="AS115" s="578" t="str">
        <f t="shared" si="13"/>
        <v/>
      </c>
      <c r="AT115" s="580" t="str">
        <f t="shared" si="14"/>
        <v/>
      </c>
      <c r="AU115" s="582" t="str">
        <f t="shared" si="15"/>
        <v/>
      </c>
      <c r="AV115" s="584" t="str">
        <f t="shared" si="16"/>
        <v/>
      </c>
      <c r="AW115" s="608" t="str">
        <f t="shared" si="10"/>
        <v/>
      </c>
      <c r="AX115" s="663" t="s">
        <v>444</v>
      </c>
    </row>
    <row r="116" spans="1:50" ht="40.5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2966</v>
      </c>
      <c r="AM116" s="219" t="s">
        <v>2965</v>
      </c>
      <c r="AN116" s="292" t="str">
        <f>VLOOKUP(功能_33[[#This Row],[功能代號]],需二審tmp!A:A,1,FALSE)</f>
        <v>L4601</v>
      </c>
      <c r="AO116" s="356">
        <v>44523</v>
      </c>
      <c r="AQ116" s="574" t="str">
        <f t="shared" si="11"/>
        <v>4-6</v>
      </c>
      <c r="AR116" s="576" t="str">
        <f t="shared" si="12"/>
        <v/>
      </c>
      <c r="AS116" s="578" t="str">
        <f t="shared" si="13"/>
        <v/>
      </c>
      <c r="AT116" s="580" t="str">
        <f t="shared" si="14"/>
        <v/>
      </c>
      <c r="AU116" s="582" t="str">
        <f t="shared" si="15"/>
        <v/>
      </c>
      <c r="AV116" s="584" t="str">
        <f t="shared" si="16"/>
        <v/>
      </c>
      <c r="AW116" s="608" t="str">
        <f t="shared" si="10"/>
        <v/>
      </c>
      <c r="AX116" s="663" t="s">
        <v>446</v>
      </c>
    </row>
    <row r="117" spans="1:50" ht="13.5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2961</v>
      </c>
      <c r="AM117" s="292" t="s">
        <v>2960</v>
      </c>
      <c r="AN117" s="292" t="str">
        <f>VLOOKUP(功能_33[[#This Row],[功能代號]],需二審tmp!A:A,1,FALSE)</f>
        <v>L4611</v>
      </c>
      <c r="AO117" s="356">
        <v>44533</v>
      </c>
      <c r="AQ117" s="574" t="str">
        <f t="shared" si="11"/>
        <v>4-6</v>
      </c>
      <c r="AR117" s="576" t="str">
        <f t="shared" si="12"/>
        <v/>
      </c>
      <c r="AS117" s="578" t="str">
        <f t="shared" si="13"/>
        <v/>
      </c>
      <c r="AT117" s="580" t="str">
        <f t="shared" si="14"/>
        <v/>
      </c>
      <c r="AU117" s="582" t="str">
        <f t="shared" si="15"/>
        <v/>
      </c>
      <c r="AV117" s="584" t="str">
        <f t="shared" si="16"/>
        <v/>
      </c>
      <c r="AW117" s="608" t="str">
        <f t="shared" si="10"/>
        <v/>
      </c>
      <c r="AX117" s="663" t="s">
        <v>448</v>
      </c>
    </row>
    <row r="118" spans="1:50" ht="13.5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2774</v>
      </c>
      <c r="J118" s="225" t="s">
        <v>2959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2968</v>
      </c>
      <c r="AM118" s="292" t="s">
        <v>2967</v>
      </c>
      <c r="AN118" s="292" t="e">
        <f>VLOOKUP(功能_33[[#This Row],[功能代號]],需二審tmp!A:A,1,FALSE)</f>
        <v>#N/A</v>
      </c>
      <c r="AO118" s="356">
        <v>44523</v>
      </c>
      <c r="AQ118" s="574" t="str">
        <f t="shared" si="11"/>
        <v>4-6</v>
      </c>
      <c r="AR118" s="576" t="str">
        <f t="shared" si="12"/>
        <v/>
      </c>
      <c r="AS118" s="578" t="str">
        <f t="shared" si="13"/>
        <v/>
      </c>
      <c r="AT118" s="580" t="str">
        <f t="shared" si="14"/>
        <v/>
      </c>
      <c r="AU118" s="582" t="str">
        <f t="shared" si="15"/>
        <v/>
      </c>
      <c r="AV118" s="584" t="str">
        <f t="shared" si="16"/>
        <v/>
      </c>
      <c r="AW118" s="608" t="str">
        <f t="shared" si="10"/>
        <v/>
      </c>
      <c r="AX118" s="663" t="s">
        <v>450</v>
      </c>
    </row>
    <row r="119" spans="1:50" ht="13.5" x14ac:dyDescent="0.3">
      <c r="A119" s="604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2774</v>
      </c>
      <c r="J119" s="225" t="s">
        <v>3243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2970</v>
      </c>
      <c r="AM119" s="292" t="s">
        <v>2969</v>
      </c>
      <c r="AN119" s="292" t="str">
        <f>VLOOKUP(功能_33[[#This Row],[功能代號]],需二審tmp!A:A,1,FALSE)</f>
        <v>L4603</v>
      </c>
      <c r="AQ119" s="574" t="str">
        <f t="shared" si="11"/>
        <v>4-6</v>
      </c>
      <c r="AR119" s="576" t="str">
        <f t="shared" si="12"/>
        <v/>
      </c>
      <c r="AS119" s="578" t="str">
        <f t="shared" si="13"/>
        <v/>
      </c>
      <c r="AT119" s="580" t="str">
        <f t="shared" si="14"/>
        <v/>
      </c>
      <c r="AU119" s="582" t="str">
        <f t="shared" si="15"/>
        <v/>
      </c>
      <c r="AV119" s="584" t="str">
        <f t="shared" si="16"/>
        <v/>
      </c>
      <c r="AW119" s="608" t="str">
        <f t="shared" si="10"/>
        <v/>
      </c>
      <c r="AX119" s="663" t="s">
        <v>452</v>
      </c>
    </row>
    <row r="120" spans="1:50" ht="27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2972</v>
      </c>
      <c r="AM120" s="219" t="s">
        <v>2971</v>
      </c>
      <c r="AN120" s="292" t="str">
        <f>VLOOKUP(功能_33[[#This Row],[功能代號]],需二審tmp!A:A,1,FALSE)</f>
        <v>L4962</v>
      </c>
      <c r="AO120" s="356">
        <v>44533</v>
      </c>
      <c r="AQ120" s="574" t="str">
        <f t="shared" si="11"/>
        <v>4-6</v>
      </c>
      <c r="AR120" s="576" t="str">
        <f t="shared" si="12"/>
        <v/>
      </c>
      <c r="AS120" s="578" t="str">
        <f t="shared" si="13"/>
        <v/>
      </c>
      <c r="AT120" s="580" t="str">
        <f t="shared" si="14"/>
        <v/>
      </c>
      <c r="AU120" s="582" t="str">
        <f t="shared" si="15"/>
        <v/>
      </c>
      <c r="AV120" s="584" t="str">
        <f t="shared" si="16"/>
        <v/>
      </c>
      <c r="AW120" s="608" t="str">
        <f t="shared" si="10"/>
        <v/>
      </c>
      <c r="AX120" s="663" t="s">
        <v>454</v>
      </c>
    </row>
    <row r="121" spans="1:50" ht="13.5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11"/>
        <v>4-6</v>
      </c>
      <c r="AR121" s="576" t="str">
        <f t="shared" si="12"/>
        <v/>
      </c>
      <c r="AS121" s="578" t="str">
        <f t="shared" si="13"/>
        <v/>
      </c>
      <c r="AT121" s="580" t="str">
        <f t="shared" si="14"/>
        <v/>
      </c>
      <c r="AU121" s="582" t="str">
        <f t="shared" si="15"/>
        <v/>
      </c>
      <c r="AV121" s="584" t="str">
        <f t="shared" si="16"/>
        <v/>
      </c>
      <c r="AW121" s="608" t="str">
        <f t="shared" si="10"/>
        <v/>
      </c>
      <c r="AX121" s="663" t="s">
        <v>457</v>
      </c>
    </row>
    <row r="122" spans="1:50" ht="13.5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2976</v>
      </c>
      <c r="AM122" s="291" t="s">
        <v>2976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11"/>
        <v>4-6</v>
      </c>
      <c r="AR122" s="576" t="str">
        <f t="shared" si="12"/>
        <v/>
      </c>
      <c r="AS122" s="578" t="str">
        <f t="shared" si="13"/>
        <v/>
      </c>
      <c r="AT122" s="580" t="str">
        <f t="shared" si="14"/>
        <v/>
      </c>
      <c r="AU122" s="582" t="str">
        <f t="shared" si="15"/>
        <v/>
      </c>
      <c r="AV122" s="584" t="str">
        <f t="shared" si="16"/>
        <v/>
      </c>
      <c r="AW122" s="608" t="str">
        <f t="shared" si="10"/>
        <v/>
      </c>
      <c r="AX122" s="663" t="s">
        <v>459</v>
      </c>
    </row>
    <row r="123" spans="1:50" ht="13.5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3021</v>
      </c>
      <c r="AM123" s="292" t="s">
        <v>2973</v>
      </c>
      <c r="AN123" s="292" t="e">
        <f>VLOOKUP(功能_33[[#This Row],[功能代號]],需二審tmp!A:A,1,FALSE)</f>
        <v>#N/A</v>
      </c>
      <c r="AO123" s="356">
        <v>44523</v>
      </c>
      <c r="AQ123" s="574" t="str">
        <f t="shared" si="11"/>
        <v>4-6</v>
      </c>
      <c r="AR123" s="576" t="str">
        <f t="shared" si="12"/>
        <v/>
      </c>
      <c r="AS123" s="578" t="str">
        <f t="shared" si="13"/>
        <v/>
      </c>
      <c r="AT123" s="580" t="str">
        <f t="shared" si="14"/>
        <v/>
      </c>
      <c r="AU123" s="582" t="str">
        <f t="shared" si="15"/>
        <v/>
      </c>
      <c r="AV123" s="584" t="str">
        <f t="shared" si="16"/>
        <v/>
      </c>
      <c r="AW123" s="608" t="str">
        <f t="shared" si="10"/>
        <v/>
      </c>
      <c r="AX123" s="663" t="s">
        <v>461</v>
      </c>
    </row>
    <row r="124" spans="1:50" ht="13.5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2774</v>
      </c>
      <c r="J124" s="225" t="s">
        <v>2959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3022</v>
      </c>
      <c r="AM124" s="292" t="s">
        <v>3020</v>
      </c>
      <c r="AN124" s="292" t="str">
        <f>VLOOKUP(功能_33[[#This Row],[功能代號]],需二審tmp!A:A,1,FALSE)</f>
        <v>L4965</v>
      </c>
      <c r="AO124" s="356">
        <v>44523</v>
      </c>
      <c r="AQ124" s="574" t="str">
        <f t="shared" si="11"/>
        <v>4-6</v>
      </c>
      <c r="AR124" s="576" t="str">
        <f t="shared" si="12"/>
        <v/>
      </c>
      <c r="AS124" s="578" t="str">
        <f t="shared" si="13"/>
        <v/>
      </c>
      <c r="AT124" s="580" t="str">
        <f t="shared" si="14"/>
        <v/>
      </c>
      <c r="AU124" s="582" t="str">
        <f t="shared" si="15"/>
        <v/>
      </c>
      <c r="AV124" s="584" t="str">
        <f t="shared" si="16"/>
        <v/>
      </c>
      <c r="AW124" s="608" t="str">
        <f t="shared" si="10"/>
        <v/>
      </c>
      <c r="AX124" s="663" t="s">
        <v>463</v>
      </c>
    </row>
    <row r="125" spans="1:50" ht="67.5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2977</v>
      </c>
      <c r="AM125" s="219" t="s">
        <v>2980</v>
      </c>
      <c r="AN125" s="292" t="str">
        <f>VLOOKUP(功能_33[[#This Row],[功能代號]],需二審tmp!A:A,1,FALSE)</f>
        <v>L4450</v>
      </c>
      <c r="AO125" s="356">
        <v>44523</v>
      </c>
      <c r="AQ125" s="574" t="str">
        <f t="shared" si="11"/>
        <v>4-4</v>
      </c>
      <c r="AR125" s="576" t="str">
        <f t="shared" si="12"/>
        <v/>
      </c>
      <c r="AS125" s="578" t="str">
        <f t="shared" si="13"/>
        <v/>
      </c>
      <c r="AT125" s="580" t="str">
        <f t="shared" si="14"/>
        <v/>
      </c>
      <c r="AU125" s="582" t="str">
        <f t="shared" si="15"/>
        <v/>
      </c>
      <c r="AV125" s="584" t="str">
        <f t="shared" si="16"/>
        <v/>
      </c>
      <c r="AW125" s="608" t="str">
        <f t="shared" si="10"/>
        <v/>
      </c>
      <c r="AX125" s="663" t="s">
        <v>466</v>
      </c>
    </row>
    <row r="126" spans="1:50" ht="27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2985</v>
      </c>
      <c r="AM126" s="219" t="s">
        <v>2986</v>
      </c>
      <c r="AN126" s="292" t="str">
        <f>VLOOKUP(功能_33[[#This Row],[功能代號]],需二審tmp!A:A,1,FALSE)</f>
        <v>L4943</v>
      </c>
      <c r="AO126" s="356">
        <v>44523</v>
      </c>
      <c r="AQ126" s="574" t="str">
        <f t="shared" si="11"/>
        <v>4-4</v>
      </c>
      <c r="AR126" s="576" t="str">
        <f t="shared" si="12"/>
        <v/>
      </c>
      <c r="AS126" s="578" t="str">
        <f t="shared" si="13"/>
        <v/>
      </c>
      <c r="AT126" s="580" t="str">
        <f t="shared" si="14"/>
        <v/>
      </c>
      <c r="AU126" s="582" t="str">
        <f t="shared" si="15"/>
        <v/>
      </c>
      <c r="AV126" s="584" t="str">
        <f t="shared" si="16"/>
        <v/>
      </c>
      <c r="AW126" s="608" t="str">
        <f t="shared" si="10"/>
        <v/>
      </c>
      <c r="AX126" s="663" t="s">
        <v>469</v>
      </c>
    </row>
    <row r="127" spans="1:50" ht="27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2978</v>
      </c>
      <c r="AM127" s="219" t="s">
        <v>2979</v>
      </c>
      <c r="AN127" s="292" t="str">
        <f>VLOOKUP(功能_33[[#This Row],[功能代號]],需二審tmp!A:A,1,FALSE)</f>
        <v>L4451</v>
      </c>
      <c r="AO127" s="356">
        <v>44523</v>
      </c>
      <c r="AQ127" s="574" t="str">
        <f t="shared" si="11"/>
        <v>4-4</v>
      </c>
      <c r="AR127" s="576" t="str">
        <f t="shared" si="12"/>
        <v/>
      </c>
      <c r="AS127" s="578" t="str">
        <f t="shared" si="13"/>
        <v/>
      </c>
      <c r="AT127" s="580" t="str">
        <f t="shared" si="14"/>
        <v/>
      </c>
      <c r="AU127" s="582" t="str">
        <f t="shared" si="15"/>
        <v/>
      </c>
      <c r="AV127" s="584" t="str">
        <f t="shared" si="16"/>
        <v/>
      </c>
      <c r="AW127" s="608" t="str">
        <f t="shared" si="10"/>
        <v/>
      </c>
      <c r="AX127" s="663" t="s">
        <v>472</v>
      </c>
    </row>
    <row r="128" spans="1:50" ht="40.5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2981</v>
      </c>
      <c r="AM128" s="219" t="s">
        <v>2982</v>
      </c>
      <c r="AN128" s="292" t="str">
        <f>VLOOKUP(功能_33[[#This Row],[功能代號]],需二審tmp!A:A,1,FALSE)</f>
        <v>L4452</v>
      </c>
      <c r="AO128" s="356">
        <v>44523</v>
      </c>
      <c r="AQ128" s="574" t="str">
        <f t="shared" si="11"/>
        <v>4-4</v>
      </c>
      <c r="AR128" s="576" t="str">
        <f t="shared" si="12"/>
        <v/>
      </c>
      <c r="AS128" s="578" t="str">
        <f t="shared" si="13"/>
        <v/>
      </c>
      <c r="AT128" s="580" t="str">
        <f t="shared" si="14"/>
        <v/>
      </c>
      <c r="AU128" s="582" t="str">
        <f t="shared" si="15"/>
        <v/>
      </c>
      <c r="AV128" s="584" t="str">
        <f t="shared" si="16"/>
        <v/>
      </c>
      <c r="AW128" s="608" t="str">
        <f t="shared" si="10"/>
        <v/>
      </c>
      <c r="AX128" s="663" t="s">
        <v>474</v>
      </c>
    </row>
    <row r="129" spans="3:50" ht="27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2774</v>
      </c>
      <c r="J129" s="225" t="s">
        <v>2959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2983</v>
      </c>
      <c r="AM129" s="219" t="s">
        <v>2984</v>
      </c>
      <c r="AN129" s="292" t="str">
        <f>VLOOKUP(功能_33[[#This Row],[功能代號]],需二審tmp!A:A,1,FALSE)</f>
        <v>L4453</v>
      </c>
      <c r="AO129" s="356">
        <v>44523</v>
      </c>
      <c r="AQ129" s="574" t="str">
        <f t="shared" si="11"/>
        <v>4-4</v>
      </c>
      <c r="AR129" s="576" t="str">
        <f t="shared" si="12"/>
        <v/>
      </c>
      <c r="AS129" s="578" t="str">
        <f t="shared" si="13"/>
        <v/>
      </c>
      <c r="AT129" s="580" t="str">
        <f t="shared" si="14"/>
        <v/>
      </c>
      <c r="AU129" s="582" t="str">
        <f t="shared" si="15"/>
        <v/>
      </c>
      <c r="AV129" s="584" t="str">
        <f t="shared" si="16"/>
        <v/>
      </c>
      <c r="AW129" s="608" t="str">
        <f t="shared" si="10"/>
        <v/>
      </c>
      <c r="AX129" s="663" t="s">
        <v>476</v>
      </c>
    </row>
    <row r="130" spans="3:50" ht="13.5" x14ac:dyDescent="0.3">
      <c r="C130" s="292" t="s">
        <v>94</v>
      </c>
      <c r="D130" s="292" t="s">
        <v>2822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11"/>
        <v>5-5</v>
      </c>
      <c r="AR130" s="576" t="str">
        <f t="shared" si="12"/>
        <v/>
      </c>
      <c r="AS130" s="578" t="str">
        <f t="shared" si="13"/>
        <v/>
      </c>
      <c r="AT130" s="580" t="str">
        <f t="shared" si="14"/>
        <v/>
      </c>
      <c r="AU130" s="582" t="str">
        <f t="shared" si="15"/>
        <v/>
      </c>
      <c r="AV130" s="584" t="str">
        <f t="shared" si="16"/>
        <v/>
      </c>
      <c r="AW130" s="608" t="str">
        <f t="shared" si="10"/>
        <v/>
      </c>
      <c r="AX130" s="663" t="e">
        <v>#N/A</v>
      </c>
    </row>
    <row r="131" spans="3:50" ht="13.5" x14ac:dyDescent="0.3">
      <c r="C131" s="292" t="s">
        <v>94</v>
      </c>
      <c r="D131" s="292" t="s">
        <v>2822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e">
        <f>VLOOKUP(功能_33[[#This Row],[功能代號]],需二審tmp!A:A,1,FALSE)</f>
        <v>#N/A</v>
      </c>
      <c r="AO131" s="356">
        <v>44489</v>
      </c>
      <c r="AQ131" s="574" t="str">
        <f t="shared" si="11"/>
        <v>5-5</v>
      </c>
      <c r="AR131" s="576" t="str">
        <f t="shared" si="12"/>
        <v/>
      </c>
      <c r="AS131" s="578" t="str">
        <f t="shared" si="13"/>
        <v/>
      </c>
      <c r="AT131" s="580" t="str">
        <f t="shared" si="14"/>
        <v/>
      </c>
      <c r="AU131" s="582" t="str">
        <f t="shared" si="15"/>
        <v/>
      </c>
      <c r="AV131" s="584" t="str">
        <f t="shared" si="16"/>
        <v/>
      </c>
      <c r="AW131" s="608" t="str">
        <f t="shared" ref="AW131:AW155" si="17">IF(OR(COUNTA(M131)=0,COUNTA(Y131)=0),I131,"")</f>
        <v/>
      </c>
      <c r="AX131" s="663" t="e">
        <v>#N/A</v>
      </c>
    </row>
    <row r="132" spans="3:50" ht="13.5" x14ac:dyDescent="0.3">
      <c r="C132" s="292" t="s">
        <v>94</v>
      </c>
      <c r="D132" s="292" t="s">
        <v>2822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3053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L5071</v>
      </c>
      <c r="AO132" s="356">
        <v>44489</v>
      </c>
      <c r="AQ132" s="574" t="str">
        <f t="shared" ref="AQ132:AQ155" si="18">IF(COUNTA(AC132)=1,LEFT(D132,3),"")</f>
        <v>5-5</v>
      </c>
      <c r="AR132" s="576" t="str">
        <f t="shared" ref="AR132:AR155" si="19">IF(AND(COUNTA(L132)=1,COUNTA(M132)=1,COUNTA(Y132)=1,COUNTA(AB132)=1,COUNTA(AC132)=0),LEFT(D132,3),"")</f>
        <v/>
      </c>
      <c r="AS132" s="578" t="str">
        <f t="shared" ref="AS132:AS155" si="20">IF(AND(COUNTA(L132)=1,COUNTA(M132)=1,COUNTA(Y132)=1,COUNTA(AB132)=0,COUNTA(AC132)=0),LEFT(D132,3),"")</f>
        <v/>
      </c>
      <c r="AT132" s="580" t="str">
        <f t="shared" ref="AT132:AT155" si="21">IF(AND(COUNTA(M132)=0,COUNTA(Y132)=1),LEFT(D132,3),"")</f>
        <v/>
      </c>
      <c r="AU132" s="582" t="str">
        <f t="shared" ref="AU132:AU155" si="22">IF(AND(COUNTA(M132)=1,COUNTA(Y132)=0),LEFT(D132,3),"")</f>
        <v/>
      </c>
      <c r="AV132" s="584" t="str">
        <f t="shared" ref="AV132:AV155" si="23">IF(AND(COUNTA(M132)=0,COUNTA(Y132)=0),LEFT(D132,3),"")</f>
        <v/>
      </c>
      <c r="AW132" s="608" t="str">
        <f t="shared" si="17"/>
        <v/>
      </c>
      <c r="AX132" s="663" t="e">
        <v>#N/A</v>
      </c>
    </row>
    <row r="133" spans="3:50" ht="13.5" x14ac:dyDescent="0.3">
      <c r="C133" s="292" t="s">
        <v>94</v>
      </c>
      <c r="D133" s="292" t="s">
        <v>2822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str">
        <f>VLOOKUP(功能_33[[#This Row],[功能代號]],需二審tmp!A:A,1,FALSE)</f>
        <v>L5701</v>
      </c>
      <c r="AO133" s="356">
        <v>44489</v>
      </c>
      <c r="AQ133" s="574" t="str">
        <f t="shared" si="18"/>
        <v>5-5</v>
      </c>
      <c r="AR133" s="576" t="str">
        <f t="shared" si="19"/>
        <v/>
      </c>
      <c r="AS133" s="578" t="str">
        <f t="shared" si="20"/>
        <v/>
      </c>
      <c r="AT133" s="580" t="str">
        <f t="shared" si="21"/>
        <v/>
      </c>
      <c r="AU133" s="582" t="str">
        <f t="shared" si="22"/>
        <v/>
      </c>
      <c r="AV133" s="584" t="str">
        <f t="shared" si="23"/>
        <v/>
      </c>
      <c r="AW133" s="608" t="str">
        <f t="shared" si="17"/>
        <v/>
      </c>
      <c r="AX133" s="663" t="e">
        <v>#N/A</v>
      </c>
    </row>
    <row r="134" spans="3:50" ht="13.5" x14ac:dyDescent="0.3">
      <c r="C134" s="292" t="s">
        <v>94</v>
      </c>
      <c r="D134" s="292" t="s">
        <v>2822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e">
        <f>VLOOKUP(功能_33[[#This Row],[功能代號]],需二審tmp!A:A,1,FALSE)</f>
        <v>#N/A</v>
      </c>
      <c r="AO134" s="356">
        <v>44489</v>
      </c>
      <c r="AQ134" s="574" t="str">
        <f t="shared" si="18"/>
        <v>5-5</v>
      </c>
      <c r="AR134" s="576" t="str">
        <f t="shared" si="19"/>
        <v/>
      </c>
      <c r="AS134" s="578" t="str">
        <f t="shared" si="20"/>
        <v/>
      </c>
      <c r="AT134" s="580" t="str">
        <f t="shared" si="21"/>
        <v/>
      </c>
      <c r="AU134" s="582" t="str">
        <f t="shared" si="22"/>
        <v/>
      </c>
      <c r="AV134" s="584" t="str">
        <f t="shared" si="23"/>
        <v/>
      </c>
      <c r="AW134" s="608" t="str">
        <f t="shared" si="17"/>
        <v/>
      </c>
      <c r="AX134" s="663" t="e">
        <v>#N/A</v>
      </c>
    </row>
    <row r="135" spans="3:50" ht="13.5" x14ac:dyDescent="0.3">
      <c r="C135" s="292" t="s">
        <v>94</v>
      </c>
      <c r="D135" s="292" t="s">
        <v>2822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str">
        <f>VLOOKUP(功能_33[[#This Row],[功能代號]],需二審tmp!A:A,1,FALSE)</f>
        <v>L5075</v>
      </c>
      <c r="AO135" s="356">
        <v>44489</v>
      </c>
      <c r="AQ135" s="574" t="str">
        <f t="shared" si="18"/>
        <v>5-5</v>
      </c>
      <c r="AR135" s="576" t="str">
        <f t="shared" si="19"/>
        <v/>
      </c>
      <c r="AS135" s="578" t="str">
        <f t="shared" si="20"/>
        <v/>
      </c>
      <c r="AT135" s="580" t="str">
        <f t="shared" si="21"/>
        <v/>
      </c>
      <c r="AU135" s="582" t="str">
        <f t="shared" si="22"/>
        <v/>
      </c>
      <c r="AV135" s="584" t="str">
        <f t="shared" si="23"/>
        <v/>
      </c>
      <c r="AW135" s="608" t="str">
        <f t="shared" si="17"/>
        <v/>
      </c>
      <c r="AX135" s="663" t="e">
        <v>#N/A</v>
      </c>
    </row>
    <row r="136" spans="3:50" ht="13.5" x14ac:dyDescent="0.3">
      <c r="C136" s="292" t="s">
        <v>94</v>
      </c>
      <c r="D136" s="292" t="s">
        <v>2822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8"/>
        <v>5-5</v>
      </c>
      <c r="AR136" s="576" t="str">
        <f t="shared" si="19"/>
        <v/>
      </c>
      <c r="AS136" s="578" t="str">
        <f t="shared" si="20"/>
        <v/>
      </c>
      <c r="AT136" s="580" t="str">
        <f t="shared" si="21"/>
        <v/>
      </c>
      <c r="AU136" s="582" t="str">
        <f t="shared" si="22"/>
        <v/>
      </c>
      <c r="AV136" s="584" t="str">
        <f t="shared" si="23"/>
        <v/>
      </c>
      <c r="AW136" s="608" t="str">
        <f t="shared" si="17"/>
        <v/>
      </c>
      <c r="AX136" s="663" t="e">
        <v>#N/A</v>
      </c>
    </row>
    <row r="137" spans="3:50" ht="13.5" x14ac:dyDescent="0.3">
      <c r="C137" s="292" t="s">
        <v>94</v>
      </c>
      <c r="D137" s="292" t="s">
        <v>2822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e">
        <f>VLOOKUP(功能_33[[#This Row],[功能代號]],需二審tmp!A:A,1,FALSE)</f>
        <v>#N/A</v>
      </c>
      <c r="AO137" s="356">
        <v>44489</v>
      </c>
      <c r="AQ137" s="574" t="str">
        <f t="shared" si="18"/>
        <v>5-5</v>
      </c>
      <c r="AR137" s="576" t="str">
        <f t="shared" si="19"/>
        <v/>
      </c>
      <c r="AS137" s="578" t="str">
        <f t="shared" si="20"/>
        <v/>
      </c>
      <c r="AT137" s="580" t="str">
        <f t="shared" si="21"/>
        <v/>
      </c>
      <c r="AU137" s="582" t="str">
        <f t="shared" si="22"/>
        <v/>
      </c>
      <c r="AV137" s="584" t="str">
        <f t="shared" si="23"/>
        <v/>
      </c>
      <c r="AW137" s="608" t="str">
        <f t="shared" si="17"/>
        <v/>
      </c>
      <c r="AX137" s="663" t="e">
        <v>#N/A</v>
      </c>
    </row>
    <row r="138" spans="3:50" ht="13.5" x14ac:dyDescent="0.3">
      <c r="C138" s="292" t="s">
        <v>94</v>
      </c>
      <c r="D138" s="292" t="s">
        <v>2822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str">
        <f>VLOOKUP(功能_33[[#This Row],[功能代號]],需二審tmp!A:A,1,FALSE)</f>
        <v>L5970</v>
      </c>
      <c r="AO138" s="356">
        <v>44489</v>
      </c>
      <c r="AQ138" s="574" t="str">
        <f t="shared" si="18"/>
        <v>5-5</v>
      </c>
      <c r="AR138" s="576" t="str">
        <f t="shared" si="19"/>
        <v/>
      </c>
      <c r="AS138" s="578" t="str">
        <f t="shared" si="20"/>
        <v/>
      </c>
      <c r="AT138" s="580" t="str">
        <f t="shared" si="21"/>
        <v/>
      </c>
      <c r="AU138" s="582" t="str">
        <f t="shared" si="22"/>
        <v/>
      </c>
      <c r="AV138" s="584" t="str">
        <f t="shared" si="23"/>
        <v/>
      </c>
      <c r="AW138" s="608" t="str">
        <f t="shared" si="17"/>
        <v/>
      </c>
      <c r="AX138" s="663" t="e">
        <v>#N/A</v>
      </c>
    </row>
    <row r="139" spans="3:50" ht="13.5" x14ac:dyDescent="0.3">
      <c r="C139" s="292" t="s">
        <v>94</v>
      </c>
      <c r="D139" s="292" t="s">
        <v>2822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e">
        <f>VLOOKUP(功能_33[[#This Row],[功能代號]],需二審tmp!A:A,1,FALSE)</f>
        <v>#N/A</v>
      </c>
      <c r="AO139" s="356">
        <v>44489</v>
      </c>
      <c r="AQ139" s="574" t="str">
        <f t="shared" si="18"/>
        <v>5-5</v>
      </c>
      <c r="AR139" s="576" t="str">
        <f t="shared" si="19"/>
        <v/>
      </c>
      <c r="AS139" s="578" t="str">
        <f t="shared" si="20"/>
        <v/>
      </c>
      <c r="AT139" s="580" t="str">
        <f t="shared" si="21"/>
        <v/>
      </c>
      <c r="AU139" s="582" t="str">
        <f t="shared" si="22"/>
        <v/>
      </c>
      <c r="AV139" s="584" t="str">
        <f t="shared" si="23"/>
        <v/>
      </c>
      <c r="AW139" s="608" t="str">
        <f t="shared" si="17"/>
        <v/>
      </c>
      <c r="AX139" s="663" t="e">
        <v>#N/A</v>
      </c>
    </row>
    <row r="140" spans="3:50" ht="13.5" x14ac:dyDescent="0.3">
      <c r="C140" s="292" t="s">
        <v>94</v>
      </c>
      <c r="D140" s="292" t="s">
        <v>2822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L597A</v>
      </c>
      <c r="AO140" s="356">
        <v>44489</v>
      </c>
      <c r="AQ140" s="574" t="str">
        <f t="shared" si="18"/>
        <v>5-5</v>
      </c>
      <c r="AR140" s="576" t="str">
        <f t="shared" si="19"/>
        <v/>
      </c>
      <c r="AS140" s="578" t="str">
        <f t="shared" si="20"/>
        <v/>
      </c>
      <c r="AT140" s="580" t="str">
        <f t="shared" si="21"/>
        <v/>
      </c>
      <c r="AU140" s="582" t="str">
        <f t="shared" si="22"/>
        <v/>
      </c>
      <c r="AV140" s="584" t="str">
        <f t="shared" si="23"/>
        <v/>
      </c>
      <c r="AW140" s="608" t="str">
        <f t="shared" si="17"/>
        <v/>
      </c>
      <c r="AX140" s="663" t="e">
        <v>#N/A</v>
      </c>
    </row>
    <row r="141" spans="3:50" ht="13.5" x14ac:dyDescent="0.3">
      <c r="C141" s="292" t="s">
        <v>94</v>
      </c>
      <c r="D141" s="292" t="s">
        <v>2822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3054</v>
      </c>
      <c r="AM141" s="292" t="s">
        <v>3056</v>
      </c>
      <c r="AN141" s="292" t="str">
        <f>VLOOKUP(功能_33[[#This Row],[功能代號]],需二審tmp!A:A,1,FALSE)</f>
        <v>L5702</v>
      </c>
      <c r="AO141" s="356">
        <v>44489</v>
      </c>
      <c r="AQ141" s="574" t="str">
        <f t="shared" si="18"/>
        <v>5-5</v>
      </c>
      <c r="AR141" s="576" t="str">
        <f t="shared" si="19"/>
        <v/>
      </c>
      <c r="AS141" s="578" t="str">
        <f t="shared" si="20"/>
        <v/>
      </c>
      <c r="AT141" s="580" t="str">
        <f t="shared" si="21"/>
        <v/>
      </c>
      <c r="AU141" s="582" t="str">
        <f t="shared" si="22"/>
        <v/>
      </c>
      <c r="AV141" s="584" t="str">
        <f t="shared" si="23"/>
        <v/>
      </c>
      <c r="AW141" s="608" t="str">
        <f t="shared" si="17"/>
        <v/>
      </c>
      <c r="AX141" s="663" t="e">
        <v>#N/A</v>
      </c>
    </row>
    <row r="142" spans="3:50" ht="13.5" x14ac:dyDescent="0.3">
      <c r="C142" s="292" t="s">
        <v>94</v>
      </c>
      <c r="D142" s="292" t="s">
        <v>2822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3054</v>
      </c>
      <c r="AM142" s="292" t="s">
        <v>3056</v>
      </c>
      <c r="AN142" s="292" t="e">
        <f>VLOOKUP(功能_33[[#This Row],[功能代號]],需二審tmp!A:A,1,FALSE)</f>
        <v>#N/A</v>
      </c>
      <c r="AO142" s="356">
        <v>44489</v>
      </c>
      <c r="AQ142" s="574" t="str">
        <f t="shared" si="18"/>
        <v>5-5</v>
      </c>
      <c r="AR142" s="576" t="str">
        <f t="shared" si="19"/>
        <v/>
      </c>
      <c r="AS142" s="578" t="str">
        <f t="shared" si="20"/>
        <v/>
      </c>
      <c r="AT142" s="580" t="str">
        <f t="shared" si="21"/>
        <v/>
      </c>
      <c r="AU142" s="582" t="str">
        <f t="shared" si="22"/>
        <v/>
      </c>
      <c r="AV142" s="584" t="str">
        <f t="shared" si="23"/>
        <v/>
      </c>
      <c r="AW142" s="608" t="str">
        <f t="shared" si="17"/>
        <v/>
      </c>
      <c r="AX142" s="663" t="e">
        <v>#N/A</v>
      </c>
    </row>
    <row r="143" spans="3:50" ht="13.5" x14ac:dyDescent="0.3">
      <c r="C143" s="292" t="s">
        <v>94</v>
      </c>
      <c r="D143" s="292" t="s">
        <v>2822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str">
        <f>VLOOKUP(功能_33[[#This Row],[功能代號]],需二審tmp!A:A,1,FALSE)</f>
        <v>L5971</v>
      </c>
      <c r="AO143" s="356">
        <v>44489</v>
      </c>
      <c r="AQ143" s="574" t="str">
        <f t="shared" si="18"/>
        <v>5-5</v>
      </c>
      <c r="AR143" s="576" t="str">
        <f t="shared" si="19"/>
        <v/>
      </c>
      <c r="AS143" s="578" t="str">
        <f t="shared" si="20"/>
        <v/>
      </c>
      <c r="AT143" s="580" t="str">
        <f t="shared" si="21"/>
        <v/>
      </c>
      <c r="AU143" s="582" t="str">
        <f t="shared" si="22"/>
        <v/>
      </c>
      <c r="AV143" s="584" t="str">
        <f t="shared" si="23"/>
        <v/>
      </c>
      <c r="AW143" s="608" t="str">
        <f t="shared" si="17"/>
        <v/>
      </c>
      <c r="AX143" s="663" t="e">
        <v>#N/A</v>
      </c>
    </row>
    <row r="144" spans="3:50" ht="13.5" x14ac:dyDescent="0.3">
      <c r="C144" s="292" t="s">
        <v>94</v>
      </c>
      <c r="D144" s="292" t="s">
        <v>2822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8"/>
        <v>5-5</v>
      </c>
      <c r="AR144" s="576" t="str">
        <f t="shared" si="19"/>
        <v/>
      </c>
      <c r="AS144" s="578" t="str">
        <f t="shared" si="20"/>
        <v/>
      </c>
      <c r="AT144" s="580" t="str">
        <f t="shared" si="21"/>
        <v/>
      </c>
      <c r="AU144" s="582" t="str">
        <f t="shared" si="22"/>
        <v/>
      </c>
      <c r="AV144" s="584" t="str">
        <f t="shared" si="23"/>
        <v/>
      </c>
      <c r="AW144" s="608" t="str">
        <f t="shared" si="17"/>
        <v/>
      </c>
      <c r="AX144" s="663" t="e">
        <v>#N/A</v>
      </c>
    </row>
    <row r="145" spans="3:50" ht="13.5" x14ac:dyDescent="0.3">
      <c r="C145" s="292" t="s">
        <v>94</v>
      </c>
      <c r="D145" s="292" t="s">
        <v>2822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8"/>
        <v>5-5</v>
      </c>
      <c r="AR145" s="576" t="str">
        <f t="shared" si="19"/>
        <v/>
      </c>
      <c r="AS145" s="578" t="str">
        <f t="shared" si="20"/>
        <v/>
      </c>
      <c r="AT145" s="580" t="str">
        <f t="shared" si="21"/>
        <v/>
      </c>
      <c r="AU145" s="582" t="str">
        <f t="shared" si="22"/>
        <v/>
      </c>
      <c r="AV145" s="584" t="str">
        <f t="shared" si="23"/>
        <v/>
      </c>
      <c r="AW145" s="608" t="str">
        <f t="shared" si="17"/>
        <v/>
      </c>
      <c r="AX145" s="663" t="e">
        <v>#N/A</v>
      </c>
    </row>
    <row r="146" spans="3:50" ht="13.5" x14ac:dyDescent="0.3">
      <c r="C146" s="292" t="s">
        <v>94</v>
      </c>
      <c r="D146" s="292" t="s">
        <v>2822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8"/>
        <v>5-5</v>
      </c>
      <c r="AR146" s="576" t="str">
        <f t="shared" si="19"/>
        <v/>
      </c>
      <c r="AS146" s="578" t="str">
        <f t="shared" si="20"/>
        <v/>
      </c>
      <c r="AT146" s="580" t="str">
        <f t="shared" si="21"/>
        <v/>
      </c>
      <c r="AU146" s="582" t="str">
        <f t="shared" si="22"/>
        <v/>
      </c>
      <c r="AV146" s="584" t="str">
        <f t="shared" si="23"/>
        <v/>
      </c>
      <c r="AW146" s="608" t="str">
        <f t="shared" si="17"/>
        <v/>
      </c>
      <c r="AX146" s="663" t="e">
        <v>#N/A</v>
      </c>
    </row>
    <row r="147" spans="3:50" ht="13.5" x14ac:dyDescent="0.3">
      <c r="C147" s="292" t="s">
        <v>94</v>
      </c>
      <c r="D147" s="292" t="s">
        <v>2822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8"/>
        <v>5-5</v>
      </c>
      <c r="AR147" s="576" t="str">
        <f t="shared" si="19"/>
        <v/>
      </c>
      <c r="AS147" s="578" t="str">
        <f t="shared" si="20"/>
        <v/>
      </c>
      <c r="AT147" s="580" t="str">
        <f t="shared" si="21"/>
        <v/>
      </c>
      <c r="AU147" s="582" t="str">
        <f t="shared" si="22"/>
        <v/>
      </c>
      <c r="AV147" s="584" t="str">
        <f t="shared" si="23"/>
        <v/>
      </c>
      <c r="AW147" s="608" t="str">
        <f t="shared" si="17"/>
        <v/>
      </c>
      <c r="AX147" s="663" t="e">
        <v>#N/A</v>
      </c>
    </row>
    <row r="148" spans="3:50" ht="13.5" x14ac:dyDescent="0.3">
      <c r="C148" s="292" t="s">
        <v>94</v>
      </c>
      <c r="D148" s="292" t="s">
        <v>2822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8"/>
        <v>5-5</v>
      </c>
      <c r="AR148" s="576" t="str">
        <f t="shared" si="19"/>
        <v/>
      </c>
      <c r="AS148" s="578" t="str">
        <f t="shared" si="20"/>
        <v/>
      </c>
      <c r="AT148" s="580" t="str">
        <f t="shared" si="21"/>
        <v/>
      </c>
      <c r="AU148" s="582" t="str">
        <f t="shared" si="22"/>
        <v/>
      </c>
      <c r="AV148" s="584" t="str">
        <f t="shared" si="23"/>
        <v/>
      </c>
      <c r="AW148" s="608" t="str">
        <f t="shared" si="17"/>
        <v/>
      </c>
      <c r="AX148" s="663" t="e">
        <v>#N/A</v>
      </c>
    </row>
    <row r="149" spans="3:50" ht="13.5" x14ac:dyDescent="0.3">
      <c r="C149" s="292" t="s">
        <v>94</v>
      </c>
      <c r="D149" s="292" t="s">
        <v>2822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8"/>
        <v>5-5</v>
      </c>
      <c r="AR149" s="576" t="str">
        <f t="shared" si="19"/>
        <v/>
      </c>
      <c r="AS149" s="578" t="str">
        <f t="shared" si="20"/>
        <v/>
      </c>
      <c r="AT149" s="580" t="str">
        <f t="shared" si="21"/>
        <v/>
      </c>
      <c r="AU149" s="582" t="str">
        <f t="shared" si="22"/>
        <v/>
      </c>
      <c r="AV149" s="584" t="str">
        <f t="shared" si="23"/>
        <v/>
      </c>
      <c r="AW149" s="608" t="str">
        <f t="shared" si="17"/>
        <v/>
      </c>
      <c r="AX149" s="663" t="e">
        <v>#N/A</v>
      </c>
    </row>
    <row r="150" spans="3:50" ht="13.5" x14ac:dyDescent="0.3">
      <c r="C150" s="292" t="s">
        <v>94</v>
      </c>
      <c r="D150" s="292" t="s">
        <v>2822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8"/>
        <v>5-5</v>
      </c>
      <c r="AR150" s="576" t="str">
        <f t="shared" si="19"/>
        <v/>
      </c>
      <c r="AS150" s="578" t="str">
        <f t="shared" si="20"/>
        <v/>
      </c>
      <c r="AT150" s="580" t="str">
        <f t="shared" si="21"/>
        <v/>
      </c>
      <c r="AU150" s="582" t="str">
        <f t="shared" si="22"/>
        <v/>
      </c>
      <c r="AV150" s="584" t="str">
        <f t="shared" si="23"/>
        <v/>
      </c>
      <c r="AW150" s="608" t="str">
        <f t="shared" si="17"/>
        <v/>
      </c>
      <c r="AX150" s="663" t="e">
        <v>#N/A</v>
      </c>
    </row>
    <row r="151" spans="3:50" ht="13.5" x14ac:dyDescent="0.3">
      <c r="C151" s="292" t="s">
        <v>94</v>
      </c>
      <c r="D151" s="292" t="s">
        <v>2822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e">
        <f>VLOOKUP(功能_33[[#This Row],[功能代號]],需二審tmp!A:A,1,FALSE)</f>
        <v>#N/A</v>
      </c>
      <c r="AO151" s="356">
        <v>44489</v>
      </c>
      <c r="AQ151" s="574" t="str">
        <f t="shared" si="18"/>
        <v>5-5</v>
      </c>
      <c r="AR151" s="576" t="str">
        <f t="shared" si="19"/>
        <v/>
      </c>
      <c r="AS151" s="578" t="str">
        <f t="shared" si="20"/>
        <v/>
      </c>
      <c r="AT151" s="580" t="str">
        <f t="shared" si="21"/>
        <v/>
      </c>
      <c r="AU151" s="582" t="str">
        <f t="shared" si="22"/>
        <v/>
      </c>
      <c r="AV151" s="584" t="str">
        <f t="shared" si="23"/>
        <v/>
      </c>
      <c r="AW151" s="608" t="str">
        <f t="shared" si="17"/>
        <v/>
      </c>
      <c r="AX151" s="663" t="e">
        <v>#N/A</v>
      </c>
    </row>
    <row r="152" spans="3:50" ht="13.5" x14ac:dyDescent="0.3">
      <c r="C152" s="292" t="s">
        <v>94</v>
      </c>
      <c r="D152" s="292" t="s">
        <v>2822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3054</v>
      </c>
      <c r="AM152" s="292" t="s">
        <v>3056</v>
      </c>
      <c r="AN152" s="292" t="str">
        <f>VLOOKUP(功能_33[[#This Row],[功能代號]],需二審tmp!A:A,1,FALSE)</f>
        <v>L5711</v>
      </c>
      <c r="AO152" s="356">
        <v>44489</v>
      </c>
      <c r="AQ152" s="574" t="str">
        <f t="shared" si="18"/>
        <v>5-5</v>
      </c>
      <c r="AR152" s="576" t="str">
        <f t="shared" si="19"/>
        <v/>
      </c>
      <c r="AS152" s="578" t="str">
        <f t="shared" si="20"/>
        <v/>
      </c>
      <c r="AT152" s="580" t="str">
        <f t="shared" si="21"/>
        <v/>
      </c>
      <c r="AU152" s="582" t="str">
        <f t="shared" si="22"/>
        <v/>
      </c>
      <c r="AV152" s="584" t="str">
        <f t="shared" si="23"/>
        <v/>
      </c>
      <c r="AW152" s="608" t="str">
        <f t="shared" si="17"/>
        <v/>
      </c>
      <c r="AX152" s="663" t="e">
        <v>#N/A</v>
      </c>
    </row>
    <row r="153" spans="3:50" ht="13.5" x14ac:dyDescent="0.3">
      <c r="C153" s="292" t="s">
        <v>94</v>
      </c>
      <c r="D153" s="292" t="s">
        <v>2822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e">
        <f>VLOOKUP(功能_33[[#This Row],[功能代號]],需二審tmp!A:A,1,FALSE)</f>
        <v>#N/A</v>
      </c>
      <c r="AO153" s="356">
        <v>44489</v>
      </c>
      <c r="AQ153" s="574" t="str">
        <f t="shared" si="18"/>
        <v>5-5</v>
      </c>
      <c r="AR153" s="576" t="str">
        <f t="shared" si="19"/>
        <v/>
      </c>
      <c r="AS153" s="578" t="str">
        <f t="shared" si="20"/>
        <v/>
      </c>
      <c r="AT153" s="580" t="str">
        <f t="shared" si="21"/>
        <v/>
      </c>
      <c r="AU153" s="582" t="str">
        <f t="shared" si="22"/>
        <v/>
      </c>
      <c r="AV153" s="584" t="str">
        <f t="shared" si="23"/>
        <v/>
      </c>
      <c r="AW153" s="608" t="str">
        <f t="shared" si="17"/>
        <v/>
      </c>
      <c r="AX153" s="663" t="e">
        <v>#N/A</v>
      </c>
    </row>
    <row r="154" spans="3:50" ht="13.5" x14ac:dyDescent="0.3">
      <c r="C154" s="292" t="s">
        <v>94</v>
      </c>
      <c r="D154" s="292" t="s">
        <v>2822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L5709</v>
      </c>
      <c r="AO154" s="356">
        <v>44489</v>
      </c>
      <c r="AQ154" s="574" t="str">
        <f t="shared" si="18"/>
        <v>5-5</v>
      </c>
      <c r="AR154" s="576" t="str">
        <f t="shared" si="19"/>
        <v/>
      </c>
      <c r="AS154" s="578" t="str">
        <f t="shared" si="20"/>
        <v/>
      </c>
      <c r="AT154" s="580" t="str">
        <f t="shared" si="21"/>
        <v/>
      </c>
      <c r="AU154" s="582" t="str">
        <f t="shared" si="22"/>
        <v/>
      </c>
      <c r="AV154" s="584" t="str">
        <f t="shared" si="23"/>
        <v/>
      </c>
      <c r="AW154" s="608" t="str">
        <f t="shared" si="17"/>
        <v/>
      </c>
      <c r="AX154" s="663" t="e">
        <v>#N/A</v>
      </c>
    </row>
    <row r="155" spans="3:50" ht="13.5" x14ac:dyDescent="0.3">
      <c r="C155" s="292" t="s">
        <v>94</v>
      </c>
      <c r="D155" s="292" t="s">
        <v>2822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3054</v>
      </c>
      <c r="AM155" s="292" t="s">
        <v>3056</v>
      </c>
      <c r="AN155" s="292" t="str">
        <f>VLOOKUP(功能_33[[#This Row],[功能代號]],需二審tmp!A:A,1,FALSE)</f>
        <v>L5710</v>
      </c>
      <c r="AO155" s="356">
        <v>44489</v>
      </c>
      <c r="AQ155" s="574" t="str">
        <f t="shared" si="18"/>
        <v>5-5</v>
      </c>
      <c r="AR155" s="576" t="str">
        <f t="shared" si="19"/>
        <v/>
      </c>
      <c r="AS155" s="578" t="str">
        <f t="shared" si="20"/>
        <v/>
      </c>
      <c r="AT155" s="580" t="str">
        <f t="shared" si="21"/>
        <v/>
      </c>
      <c r="AU155" s="582" t="str">
        <f t="shared" si="22"/>
        <v/>
      </c>
      <c r="AV155" s="584" t="str">
        <f t="shared" si="23"/>
        <v/>
      </c>
      <c r="AW155" s="608" t="str">
        <f t="shared" si="17"/>
        <v/>
      </c>
      <c r="AX155" s="663" t="e">
        <v>#N/A</v>
      </c>
    </row>
    <row r="156" spans="3:50" ht="13.5" x14ac:dyDescent="0.3">
      <c r="C156" s="292" t="s">
        <v>95</v>
      </c>
      <c r="D156" s="292" t="s">
        <v>2815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3235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ref="AQ156:AQ220" si="24">IF(COUNTA(AC156)=1,LEFT(D156,3),"")</f>
        <v>6-6</v>
      </c>
      <c r="AR156" s="576" t="str">
        <f t="shared" ref="AR156:AR220" si="25">IF(AND(COUNTA(L156)=1,COUNTA(M156)=1,COUNTA(Y156)=1,COUNTA(AB156)=1,COUNTA(AC156)=0),LEFT(D156,3),"")</f>
        <v/>
      </c>
      <c r="AS156" s="578" t="str">
        <f t="shared" ref="AS156:AS220" si="26">IF(AND(COUNTA(L156)=1,COUNTA(M156)=1,COUNTA(Y156)=1,COUNTA(AB156)=0,COUNTA(AC156)=0),LEFT(D156,3),"")</f>
        <v/>
      </c>
      <c r="AT156" s="580" t="str">
        <f t="shared" ref="AT156:AT220" si="27">IF(AND(COUNTA(M156)=0,COUNTA(Y156)=1),LEFT(D156,3),"")</f>
        <v/>
      </c>
      <c r="AU156" s="582" t="str">
        <f t="shared" ref="AU156:AU220" si="28">IF(AND(COUNTA(M156)=1,COUNTA(Y156)=0),LEFT(D156,3),"")</f>
        <v/>
      </c>
      <c r="AV156" s="584" t="str">
        <f t="shared" ref="AV156:AV220" si="29">IF(AND(COUNTA(M156)=0,COUNTA(Y156)=0),LEFT(D156,3),"")</f>
        <v/>
      </c>
      <c r="AW156" s="608" t="str">
        <f t="shared" ref="AW156:AW220" si="30">IF(OR(COUNTA(M156)=0,COUNTA(Y156)=0),I156,"")</f>
        <v/>
      </c>
      <c r="AX156" s="663" t="s">
        <v>550</v>
      </c>
    </row>
    <row r="157" spans="3:50" ht="13.5" x14ac:dyDescent="0.3">
      <c r="C157" s="292" t="s">
        <v>95</v>
      </c>
      <c r="D157" s="292" t="s">
        <v>2815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3235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4"/>
        <v>6-6</v>
      </c>
      <c r="AR157" s="576" t="str">
        <f t="shared" si="25"/>
        <v/>
      </c>
      <c r="AS157" s="578" t="str">
        <f t="shared" si="26"/>
        <v/>
      </c>
      <c r="AT157" s="580" t="str">
        <f t="shared" si="27"/>
        <v/>
      </c>
      <c r="AU157" s="582" t="str">
        <f t="shared" si="28"/>
        <v/>
      </c>
      <c r="AV157" s="584" t="str">
        <f t="shared" si="29"/>
        <v/>
      </c>
      <c r="AW157" s="608" t="str">
        <f t="shared" si="30"/>
        <v/>
      </c>
      <c r="AX157" s="663" t="s">
        <v>583</v>
      </c>
    </row>
    <row r="158" spans="3:50" ht="13.5" x14ac:dyDescent="0.3">
      <c r="C158" s="292" t="s">
        <v>95</v>
      </c>
      <c r="D158" s="292" t="s">
        <v>2815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3235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4" t="str">
        <f t="shared" si="24"/>
        <v>6-6</v>
      </c>
      <c r="AR158" s="576" t="str">
        <f t="shared" si="25"/>
        <v/>
      </c>
      <c r="AS158" s="578" t="str">
        <f t="shared" si="26"/>
        <v/>
      </c>
      <c r="AT158" s="580" t="str">
        <f t="shared" si="27"/>
        <v/>
      </c>
      <c r="AU158" s="582" t="str">
        <f t="shared" si="28"/>
        <v/>
      </c>
      <c r="AV158" s="584" t="str">
        <f t="shared" si="29"/>
        <v/>
      </c>
      <c r="AW158" s="608" t="str">
        <f t="shared" si="30"/>
        <v/>
      </c>
      <c r="AX158" s="663" t="s">
        <v>565</v>
      </c>
    </row>
    <row r="159" spans="3:50" ht="13.5" x14ac:dyDescent="0.3">
      <c r="C159" s="292" t="s">
        <v>95</v>
      </c>
      <c r="D159" s="292" t="s">
        <v>2812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4" t="str">
        <f t="shared" si="24"/>
        <v>6-3</v>
      </c>
      <c r="AR159" s="576" t="str">
        <f t="shared" si="25"/>
        <v/>
      </c>
      <c r="AS159" s="578" t="str">
        <f t="shared" si="26"/>
        <v/>
      </c>
      <c r="AT159" s="580" t="str">
        <f t="shared" si="27"/>
        <v/>
      </c>
      <c r="AU159" s="582" t="str">
        <f t="shared" si="28"/>
        <v/>
      </c>
      <c r="AV159" s="584" t="str">
        <f t="shared" si="29"/>
        <v/>
      </c>
      <c r="AW159" s="608" t="str">
        <f t="shared" si="30"/>
        <v/>
      </c>
      <c r="AX159" s="663" t="s">
        <v>542</v>
      </c>
    </row>
    <row r="160" spans="3:50" ht="13.5" x14ac:dyDescent="0.3">
      <c r="C160" s="292" t="s">
        <v>95</v>
      </c>
      <c r="D160" s="292" t="s">
        <v>2812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2926</v>
      </c>
      <c r="AA160" s="222" t="s">
        <v>3050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4" t="str">
        <f t="shared" si="24"/>
        <v>6-3</v>
      </c>
      <c r="AR160" s="576" t="str">
        <f t="shared" si="25"/>
        <v/>
      </c>
      <c r="AS160" s="578" t="str">
        <f t="shared" si="26"/>
        <v/>
      </c>
      <c r="AT160" s="580" t="str">
        <f t="shared" si="27"/>
        <v/>
      </c>
      <c r="AU160" s="582" t="str">
        <f t="shared" si="28"/>
        <v/>
      </c>
      <c r="AV160" s="584" t="str">
        <f t="shared" si="29"/>
        <v/>
      </c>
      <c r="AW160" s="608" t="str">
        <f t="shared" si="30"/>
        <v/>
      </c>
      <c r="AX160" s="663" t="s">
        <v>544</v>
      </c>
    </row>
    <row r="161" spans="3:50" ht="13.5" x14ac:dyDescent="0.3">
      <c r="C161" s="292" t="s">
        <v>95</v>
      </c>
      <c r="D161" s="292" t="s">
        <v>2815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3235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4" t="str">
        <f t="shared" si="24"/>
        <v>6-6</v>
      </c>
      <c r="AR161" s="576" t="str">
        <f t="shared" si="25"/>
        <v/>
      </c>
      <c r="AS161" s="578" t="str">
        <f t="shared" si="26"/>
        <v/>
      </c>
      <c r="AT161" s="580" t="str">
        <f t="shared" si="27"/>
        <v/>
      </c>
      <c r="AU161" s="582" t="str">
        <f t="shared" si="28"/>
        <v/>
      </c>
      <c r="AV161" s="584" t="str">
        <f t="shared" si="29"/>
        <v/>
      </c>
      <c r="AW161" s="608" t="str">
        <f t="shared" si="30"/>
        <v/>
      </c>
      <c r="AX161" s="663" t="s">
        <v>546</v>
      </c>
    </row>
    <row r="162" spans="3:50" ht="13.5" x14ac:dyDescent="0.3">
      <c r="C162" s="292" t="s">
        <v>95</v>
      </c>
      <c r="D162" s="292" t="s">
        <v>2815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3235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4"/>
        <v>6-6</v>
      </c>
      <c r="AR162" s="576" t="str">
        <f t="shared" si="25"/>
        <v/>
      </c>
      <c r="AS162" s="578" t="str">
        <f t="shared" si="26"/>
        <v/>
      </c>
      <c r="AT162" s="580" t="str">
        <f t="shared" si="27"/>
        <v/>
      </c>
      <c r="AU162" s="582" t="str">
        <f t="shared" si="28"/>
        <v/>
      </c>
      <c r="AV162" s="584" t="str">
        <f t="shared" si="29"/>
        <v/>
      </c>
      <c r="AW162" s="608" t="str">
        <f t="shared" si="30"/>
        <v/>
      </c>
      <c r="AX162" s="663" t="s">
        <v>592</v>
      </c>
    </row>
    <row r="163" spans="3:50" ht="13.5" x14ac:dyDescent="0.3">
      <c r="C163" s="292" t="s">
        <v>95</v>
      </c>
      <c r="D163" s="292" t="s">
        <v>2815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3235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4"/>
        <v>6-6</v>
      </c>
      <c r="AR163" s="576" t="str">
        <f t="shared" si="25"/>
        <v/>
      </c>
      <c r="AS163" s="578" t="str">
        <f t="shared" si="26"/>
        <v/>
      </c>
      <c r="AT163" s="580" t="str">
        <f t="shared" si="27"/>
        <v/>
      </c>
      <c r="AU163" s="582" t="str">
        <f t="shared" si="28"/>
        <v/>
      </c>
      <c r="AV163" s="584" t="str">
        <f t="shared" si="29"/>
        <v/>
      </c>
      <c r="AW163" s="608" t="str">
        <f t="shared" si="30"/>
        <v/>
      </c>
      <c r="AX163" s="663" t="s">
        <v>597</v>
      </c>
    </row>
    <row r="164" spans="3:50" ht="13.5" x14ac:dyDescent="0.3">
      <c r="C164" s="292" t="s">
        <v>95</v>
      </c>
      <c r="D164" s="292" t="s">
        <v>2815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3235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4" t="str">
        <f t="shared" si="24"/>
        <v>6-6</v>
      </c>
      <c r="AR164" s="576" t="str">
        <f t="shared" si="25"/>
        <v/>
      </c>
      <c r="AS164" s="578" t="str">
        <f t="shared" si="26"/>
        <v/>
      </c>
      <c r="AT164" s="580" t="str">
        <f t="shared" si="27"/>
        <v/>
      </c>
      <c r="AU164" s="582" t="str">
        <f t="shared" si="28"/>
        <v/>
      </c>
      <c r="AV164" s="584" t="str">
        <f t="shared" si="29"/>
        <v/>
      </c>
      <c r="AW164" s="608" t="str">
        <f t="shared" si="30"/>
        <v/>
      </c>
      <c r="AX164" s="663" t="s">
        <v>572</v>
      </c>
    </row>
    <row r="165" spans="3:50" ht="13.5" x14ac:dyDescent="0.3">
      <c r="C165" s="292" t="s">
        <v>95</v>
      </c>
      <c r="D165" s="498" t="s">
        <v>2815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3235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2926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4" t="str">
        <f t="shared" si="24"/>
        <v>6-6</v>
      </c>
      <c r="AR165" s="576" t="str">
        <f t="shared" si="25"/>
        <v/>
      </c>
      <c r="AS165" s="578" t="str">
        <f t="shared" si="26"/>
        <v/>
      </c>
      <c r="AT165" s="580" t="str">
        <f t="shared" si="27"/>
        <v/>
      </c>
      <c r="AU165" s="582" t="str">
        <f t="shared" si="28"/>
        <v/>
      </c>
      <c r="AV165" s="584" t="str">
        <f t="shared" si="29"/>
        <v/>
      </c>
      <c r="AW165" s="608" t="str">
        <f t="shared" si="30"/>
        <v/>
      </c>
      <c r="AX165" s="663" t="s">
        <v>1107</v>
      </c>
    </row>
    <row r="166" spans="3:50" ht="13.5" x14ac:dyDescent="0.3">
      <c r="C166" s="292" t="s">
        <v>95</v>
      </c>
      <c r="D166" s="292" t="s">
        <v>2816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3235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4" t="str">
        <f t="shared" si="24"/>
        <v>6-7</v>
      </c>
      <c r="AR166" s="576" t="str">
        <f t="shared" si="25"/>
        <v/>
      </c>
      <c r="AS166" s="578" t="str">
        <f t="shared" si="26"/>
        <v/>
      </c>
      <c r="AT166" s="580" t="str">
        <f t="shared" si="27"/>
        <v/>
      </c>
      <c r="AU166" s="582" t="str">
        <f t="shared" si="28"/>
        <v/>
      </c>
      <c r="AV166" s="584" t="str">
        <f t="shared" si="29"/>
        <v/>
      </c>
      <c r="AW166" s="608" t="str">
        <f t="shared" si="30"/>
        <v/>
      </c>
      <c r="AX166" s="663" t="s">
        <v>603</v>
      </c>
    </row>
    <row r="167" spans="3:50" ht="13.5" x14ac:dyDescent="0.3">
      <c r="C167" s="292" t="s">
        <v>95</v>
      </c>
      <c r="D167" s="498" t="s">
        <v>2816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3235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2926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4" t="str">
        <f t="shared" si="24"/>
        <v>6-7</v>
      </c>
      <c r="AR167" s="576" t="str">
        <f t="shared" si="25"/>
        <v/>
      </c>
      <c r="AS167" s="578" t="str">
        <f t="shared" si="26"/>
        <v/>
      </c>
      <c r="AT167" s="580" t="str">
        <f t="shared" si="27"/>
        <v/>
      </c>
      <c r="AU167" s="582" t="str">
        <f t="shared" si="28"/>
        <v/>
      </c>
      <c r="AV167" s="584" t="str">
        <f t="shared" si="29"/>
        <v/>
      </c>
      <c r="AW167" s="608" t="str">
        <f t="shared" si="30"/>
        <v/>
      </c>
      <c r="AX167" s="663" t="s">
        <v>1117</v>
      </c>
    </row>
    <row r="168" spans="3:50" ht="13.5" x14ac:dyDescent="0.3">
      <c r="C168" s="292" t="s">
        <v>95</v>
      </c>
      <c r="D168" s="292" t="s">
        <v>2816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3235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4" t="str">
        <f t="shared" si="24"/>
        <v>6-7</v>
      </c>
      <c r="AR168" s="576" t="str">
        <f t="shared" si="25"/>
        <v/>
      </c>
      <c r="AS168" s="578" t="str">
        <f t="shared" si="26"/>
        <v/>
      </c>
      <c r="AT168" s="580" t="str">
        <f t="shared" si="27"/>
        <v/>
      </c>
      <c r="AU168" s="582" t="str">
        <f t="shared" si="28"/>
        <v/>
      </c>
      <c r="AV168" s="584" t="str">
        <f t="shared" si="29"/>
        <v/>
      </c>
      <c r="AW168" s="608" t="str">
        <f t="shared" si="30"/>
        <v/>
      </c>
      <c r="AX168" s="663" t="s">
        <v>608</v>
      </c>
    </row>
    <row r="169" spans="3:50" ht="13.5" x14ac:dyDescent="0.3">
      <c r="C169" s="292" t="s">
        <v>95</v>
      </c>
      <c r="D169" s="292" t="s">
        <v>2816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3235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4" t="str">
        <f t="shared" si="24"/>
        <v>6-7</v>
      </c>
      <c r="AR169" s="576" t="str">
        <f t="shared" si="25"/>
        <v/>
      </c>
      <c r="AS169" s="578" t="str">
        <f t="shared" si="26"/>
        <v/>
      </c>
      <c r="AT169" s="580" t="str">
        <f t="shared" si="27"/>
        <v/>
      </c>
      <c r="AU169" s="582" t="str">
        <f t="shared" si="28"/>
        <v/>
      </c>
      <c r="AV169" s="584" t="str">
        <f t="shared" si="29"/>
        <v/>
      </c>
      <c r="AW169" s="608" t="str">
        <f t="shared" si="30"/>
        <v/>
      </c>
      <c r="AX169" s="663" t="s">
        <v>588</v>
      </c>
    </row>
    <row r="170" spans="3:50" ht="13.5" x14ac:dyDescent="0.3">
      <c r="C170" s="292" t="s">
        <v>95</v>
      </c>
      <c r="D170" s="292" t="s">
        <v>2816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3235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4" t="str">
        <f t="shared" si="24"/>
        <v>6-7</v>
      </c>
      <c r="AR170" s="576" t="str">
        <f t="shared" si="25"/>
        <v/>
      </c>
      <c r="AS170" s="578" t="str">
        <f t="shared" si="26"/>
        <v/>
      </c>
      <c r="AT170" s="580" t="str">
        <f t="shared" si="27"/>
        <v/>
      </c>
      <c r="AU170" s="582" t="str">
        <f t="shared" si="28"/>
        <v/>
      </c>
      <c r="AV170" s="584" t="str">
        <f t="shared" si="29"/>
        <v/>
      </c>
      <c r="AW170" s="608" t="str">
        <f t="shared" si="30"/>
        <v/>
      </c>
      <c r="AX170" s="663" t="s">
        <v>578</v>
      </c>
    </row>
    <row r="171" spans="3:50" ht="13.5" x14ac:dyDescent="0.3">
      <c r="C171" s="292" t="s">
        <v>95</v>
      </c>
      <c r="D171" s="292" t="s">
        <v>2816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3235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4"/>
        <v>6-7</v>
      </c>
      <c r="AR171" s="576" t="str">
        <f t="shared" si="25"/>
        <v/>
      </c>
      <c r="AS171" s="578" t="str">
        <f t="shared" si="26"/>
        <v/>
      </c>
      <c r="AT171" s="580" t="str">
        <f t="shared" si="27"/>
        <v/>
      </c>
      <c r="AU171" s="582" t="str">
        <f t="shared" si="28"/>
        <v/>
      </c>
      <c r="AV171" s="584" t="str">
        <f t="shared" si="29"/>
        <v/>
      </c>
      <c r="AW171" s="608" t="str">
        <f t="shared" si="30"/>
        <v/>
      </c>
      <c r="AX171" s="663" t="s">
        <v>556</v>
      </c>
    </row>
    <row r="172" spans="3:50" ht="13.5" x14ac:dyDescent="0.3">
      <c r="C172" s="292" t="s">
        <v>95</v>
      </c>
      <c r="D172" s="292" t="s">
        <v>2816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3235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4"/>
        <v>6-7</v>
      </c>
      <c r="AR172" s="576" t="str">
        <f t="shared" si="25"/>
        <v/>
      </c>
      <c r="AS172" s="578" t="str">
        <f t="shared" si="26"/>
        <v/>
      </c>
      <c r="AT172" s="580" t="str">
        <f t="shared" si="27"/>
        <v/>
      </c>
      <c r="AU172" s="582" t="str">
        <f t="shared" si="28"/>
        <v/>
      </c>
      <c r="AV172" s="584" t="str">
        <f t="shared" si="29"/>
        <v/>
      </c>
      <c r="AW172" s="608" t="str">
        <f t="shared" si="30"/>
        <v/>
      </c>
      <c r="AX172" s="663" t="s">
        <v>561</v>
      </c>
    </row>
    <row r="173" spans="3:50" ht="13.5" x14ac:dyDescent="0.3">
      <c r="C173" s="292" t="s">
        <v>95</v>
      </c>
      <c r="D173" s="292" t="s">
        <v>2816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3235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4"/>
        <v>6-7</v>
      </c>
      <c r="AR173" s="576" t="str">
        <f t="shared" si="25"/>
        <v/>
      </c>
      <c r="AS173" s="578" t="str">
        <f t="shared" si="26"/>
        <v/>
      </c>
      <c r="AT173" s="580" t="str">
        <f t="shared" si="27"/>
        <v/>
      </c>
      <c r="AU173" s="582" t="str">
        <f t="shared" si="28"/>
        <v/>
      </c>
      <c r="AV173" s="584" t="str">
        <f t="shared" si="29"/>
        <v/>
      </c>
      <c r="AW173" s="608" t="str">
        <f t="shared" si="30"/>
        <v/>
      </c>
      <c r="AX173" s="663" t="s">
        <v>614</v>
      </c>
    </row>
    <row r="174" spans="3:50" ht="13.5" x14ac:dyDescent="0.3">
      <c r="C174" s="292" t="s">
        <v>95</v>
      </c>
      <c r="D174" s="498" t="s">
        <v>2816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3235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4" t="str">
        <f t="shared" si="24"/>
        <v>6-7</v>
      </c>
      <c r="AR174" s="576" t="str">
        <f t="shared" si="25"/>
        <v/>
      </c>
      <c r="AS174" s="578" t="str">
        <f t="shared" si="26"/>
        <v/>
      </c>
      <c r="AT174" s="580" t="str">
        <f t="shared" si="27"/>
        <v/>
      </c>
      <c r="AU174" s="582" t="str">
        <f t="shared" si="28"/>
        <v/>
      </c>
      <c r="AV174" s="584" t="str">
        <f t="shared" si="29"/>
        <v/>
      </c>
      <c r="AW174" s="608" t="str">
        <f t="shared" si="30"/>
        <v/>
      </c>
      <c r="AX174" s="663" t="s">
        <v>1046</v>
      </c>
    </row>
    <row r="175" spans="3:50" ht="13.5" x14ac:dyDescent="0.3">
      <c r="C175" s="292" t="s">
        <v>95</v>
      </c>
      <c r="D175" s="292" t="s">
        <v>2816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3235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3169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4" t="str">
        <f t="shared" si="24"/>
        <v>6-7</v>
      </c>
      <c r="AR175" s="576" t="str">
        <f t="shared" si="25"/>
        <v/>
      </c>
      <c r="AS175" s="578" t="str">
        <f t="shared" si="26"/>
        <v/>
      </c>
      <c r="AT175" s="580" t="str">
        <f t="shared" si="27"/>
        <v/>
      </c>
      <c r="AU175" s="582" t="str">
        <f t="shared" si="28"/>
        <v/>
      </c>
      <c r="AV175" s="584" t="str">
        <f t="shared" si="29"/>
        <v/>
      </c>
      <c r="AW175" s="608" t="str">
        <f t="shared" si="30"/>
        <v/>
      </c>
      <c r="AX175" s="663" t="s">
        <v>1010</v>
      </c>
    </row>
    <row r="176" spans="3:50" ht="13.5" x14ac:dyDescent="0.3">
      <c r="C176" s="292" t="s">
        <v>95</v>
      </c>
      <c r="D176" s="498" t="s">
        <v>2816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3235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4" t="str">
        <f t="shared" si="24"/>
        <v>6-7</v>
      </c>
      <c r="AR176" s="576" t="str">
        <f t="shared" si="25"/>
        <v/>
      </c>
      <c r="AS176" s="578" t="str">
        <f t="shared" si="26"/>
        <v/>
      </c>
      <c r="AT176" s="580" t="str">
        <f t="shared" si="27"/>
        <v/>
      </c>
      <c r="AU176" s="582" t="str">
        <f t="shared" si="28"/>
        <v/>
      </c>
      <c r="AV176" s="584" t="str">
        <f t="shared" si="29"/>
        <v/>
      </c>
      <c r="AW176" s="608" t="str">
        <f t="shared" si="30"/>
        <v/>
      </c>
      <c r="AX176" s="663" t="s">
        <v>1038</v>
      </c>
    </row>
    <row r="177" spans="1:50" ht="13.5" x14ac:dyDescent="0.3">
      <c r="C177" s="292" t="s">
        <v>95</v>
      </c>
      <c r="D177" s="292" t="s">
        <v>2816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3235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4" t="str">
        <f t="shared" si="24"/>
        <v>6-7</v>
      </c>
      <c r="AR177" s="576" t="str">
        <f t="shared" si="25"/>
        <v/>
      </c>
      <c r="AS177" s="578" t="str">
        <f t="shared" si="26"/>
        <v/>
      </c>
      <c r="AT177" s="580" t="str">
        <f t="shared" si="27"/>
        <v/>
      </c>
      <c r="AU177" s="582" t="str">
        <f t="shared" si="28"/>
        <v/>
      </c>
      <c r="AV177" s="584" t="str">
        <f t="shared" si="29"/>
        <v/>
      </c>
      <c r="AW177" s="608" t="str">
        <f t="shared" si="30"/>
        <v/>
      </c>
      <c r="AX177" s="663" t="s">
        <v>533</v>
      </c>
    </row>
    <row r="178" spans="1:50" ht="13.5" x14ac:dyDescent="0.3">
      <c r="C178" s="292" t="s">
        <v>95</v>
      </c>
      <c r="D178" s="292" t="s">
        <v>2816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3235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4" t="str">
        <f t="shared" si="24"/>
        <v>6-7</v>
      </c>
      <c r="AR178" s="576" t="str">
        <f t="shared" si="25"/>
        <v/>
      </c>
      <c r="AS178" s="578" t="str">
        <f t="shared" si="26"/>
        <v/>
      </c>
      <c r="AT178" s="580" t="str">
        <f t="shared" si="27"/>
        <v/>
      </c>
      <c r="AU178" s="582" t="str">
        <f t="shared" si="28"/>
        <v/>
      </c>
      <c r="AV178" s="584" t="str">
        <f t="shared" si="29"/>
        <v/>
      </c>
      <c r="AW178" s="608" t="str">
        <f t="shared" si="30"/>
        <v/>
      </c>
      <c r="AX178" s="663" t="s">
        <v>540</v>
      </c>
    </row>
    <row r="179" spans="1:50" ht="13.5" x14ac:dyDescent="0.3">
      <c r="C179" s="292" t="s">
        <v>95</v>
      </c>
      <c r="D179" s="292" t="s">
        <v>2815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3235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4"/>
        <v>6-6</v>
      </c>
      <c r="AR179" s="576" t="str">
        <f t="shared" si="25"/>
        <v/>
      </c>
      <c r="AS179" s="578" t="str">
        <f t="shared" si="26"/>
        <v/>
      </c>
      <c r="AT179" s="580" t="str">
        <f t="shared" si="27"/>
        <v/>
      </c>
      <c r="AU179" s="582" t="str">
        <f t="shared" si="28"/>
        <v/>
      </c>
      <c r="AV179" s="584" t="str">
        <f t="shared" si="29"/>
        <v/>
      </c>
      <c r="AW179" s="608" t="str">
        <f t="shared" si="30"/>
        <v/>
      </c>
      <c r="AX179" s="663" t="s">
        <v>554</v>
      </c>
    </row>
    <row r="180" spans="1:50" ht="13.5" x14ac:dyDescent="0.3">
      <c r="C180" s="292" t="s">
        <v>95</v>
      </c>
      <c r="D180" s="292" t="s">
        <v>2815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3235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4"/>
        <v>6-6</v>
      </c>
      <c r="AR180" s="576" t="str">
        <f t="shared" si="25"/>
        <v/>
      </c>
      <c r="AS180" s="578" t="str">
        <f t="shared" si="26"/>
        <v/>
      </c>
      <c r="AT180" s="580" t="str">
        <f t="shared" si="27"/>
        <v/>
      </c>
      <c r="AU180" s="582" t="str">
        <f t="shared" si="28"/>
        <v/>
      </c>
      <c r="AV180" s="584" t="str">
        <f t="shared" si="29"/>
        <v/>
      </c>
      <c r="AW180" s="608" t="str">
        <f t="shared" si="30"/>
        <v/>
      </c>
      <c r="AX180" s="663" t="s">
        <v>587</v>
      </c>
    </row>
    <row r="181" spans="1:50" ht="13.5" x14ac:dyDescent="0.3">
      <c r="C181" s="292" t="s">
        <v>95</v>
      </c>
      <c r="D181" s="292" t="s">
        <v>2815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3235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4" t="str">
        <f t="shared" si="24"/>
        <v>6-6</v>
      </c>
      <c r="AR181" s="576" t="str">
        <f t="shared" si="25"/>
        <v/>
      </c>
      <c r="AS181" s="578" t="str">
        <f t="shared" si="26"/>
        <v/>
      </c>
      <c r="AT181" s="580" t="str">
        <f t="shared" si="27"/>
        <v/>
      </c>
      <c r="AU181" s="582" t="str">
        <f t="shared" si="28"/>
        <v/>
      </c>
      <c r="AV181" s="584" t="str">
        <f t="shared" si="29"/>
        <v/>
      </c>
      <c r="AW181" s="608" t="str">
        <f t="shared" si="30"/>
        <v/>
      </c>
      <c r="AX181" s="663" t="s">
        <v>570</v>
      </c>
    </row>
    <row r="182" spans="1:50" ht="13.5" x14ac:dyDescent="0.3">
      <c r="C182" s="292" t="s">
        <v>95</v>
      </c>
      <c r="D182" s="292" t="s">
        <v>2815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3235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4" t="str">
        <f t="shared" si="24"/>
        <v>6-6</v>
      </c>
      <c r="AR182" s="576" t="str">
        <f t="shared" si="25"/>
        <v/>
      </c>
      <c r="AS182" s="578" t="str">
        <f t="shared" si="26"/>
        <v/>
      </c>
      <c r="AT182" s="580" t="str">
        <f t="shared" si="27"/>
        <v/>
      </c>
      <c r="AU182" s="582" t="str">
        <f t="shared" si="28"/>
        <v/>
      </c>
      <c r="AV182" s="584" t="str">
        <f t="shared" si="29"/>
        <v/>
      </c>
      <c r="AW182" s="608" t="str">
        <f t="shared" si="30"/>
        <v/>
      </c>
      <c r="AX182" s="663" t="s">
        <v>548</v>
      </c>
    </row>
    <row r="183" spans="1:50" ht="13.5" x14ac:dyDescent="0.3">
      <c r="C183" s="292" t="s">
        <v>95</v>
      </c>
      <c r="D183" s="292" t="s">
        <v>2815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3235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4" t="str">
        <f t="shared" si="24"/>
        <v>6-6</v>
      </c>
      <c r="AR183" s="576" t="str">
        <f t="shared" si="25"/>
        <v/>
      </c>
      <c r="AS183" s="578" t="str">
        <f t="shared" si="26"/>
        <v/>
      </c>
      <c r="AT183" s="580" t="str">
        <f t="shared" si="27"/>
        <v/>
      </c>
      <c r="AU183" s="582" t="str">
        <f t="shared" si="28"/>
        <v/>
      </c>
      <c r="AV183" s="584" t="str">
        <f t="shared" si="29"/>
        <v/>
      </c>
      <c r="AW183" s="608" t="str">
        <f t="shared" si="30"/>
        <v/>
      </c>
      <c r="AX183" s="663" t="s">
        <v>596</v>
      </c>
    </row>
    <row r="184" spans="1:50" ht="13.5" x14ac:dyDescent="0.3">
      <c r="C184" s="292" t="s">
        <v>95</v>
      </c>
      <c r="D184" s="292" t="s">
        <v>2815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3235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4"/>
        <v>6-6</v>
      </c>
      <c r="AR184" s="576" t="str">
        <f t="shared" si="25"/>
        <v/>
      </c>
      <c r="AS184" s="578" t="str">
        <f t="shared" si="26"/>
        <v/>
      </c>
      <c r="AT184" s="580" t="str">
        <f t="shared" si="27"/>
        <v/>
      </c>
      <c r="AU184" s="582" t="str">
        <f t="shared" si="28"/>
        <v/>
      </c>
      <c r="AV184" s="584" t="str">
        <f t="shared" si="29"/>
        <v/>
      </c>
      <c r="AW184" s="608" t="str">
        <f t="shared" si="30"/>
        <v/>
      </c>
      <c r="AX184" s="663" t="s">
        <v>601</v>
      </c>
    </row>
    <row r="185" spans="1:50" ht="13.5" x14ac:dyDescent="0.3">
      <c r="C185" s="292" t="s">
        <v>95</v>
      </c>
      <c r="D185" s="292" t="s">
        <v>2815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3235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4" t="str">
        <f t="shared" si="24"/>
        <v>6-6</v>
      </c>
      <c r="AR185" s="576" t="str">
        <f t="shared" si="25"/>
        <v/>
      </c>
      <c r="AS185" s="578" t="str">
        <f t="shared" si="26"/>
        <v/>
      </c>
      <c r="AT185" s="580" t="str">
        <f t="shared" si="27"/>
        <v/>
      </c>
      <c r="AU185" s="582" t="str">
        <f t="shared" si="28"/>
        <v/>
      </c>
      <c r="AV185" s="584" t="str">
        <f t="shared" si="29"/>
        <v/>
      </c>
      <c r="AW185" s="608" t="str">
        <f t="shared" si="30"/>
        <v/>
      </c>
      <c r="AX185" s="663" t="s">
        <v>576</v>
      </c>
    </row>
    <row r="186" spans="1:50" ht="13.5" x14ac:dyDescent="0.3">
      <c r="C186" s="292" t="s">
        <v>95</v>
      </c>
      <c r="D186" s="498" t="s">
        <v>2815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3235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2926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4" t="str">
        <f t="shared" si="24"/>
        <v>6-6</v>
      </c>
      <c r="AR186" s="576" t="str">
        <f t="shared" si="25"/>
        <v/>
      </c>
      <c r="AS186" s="578" t="str">
        <f t="shared" si="26"/>
        <v/>
      </c>
      <c r="AT186" s="580" t="str">
        <f t="shared" si="27"/>
        <v/>
      </c>
      <c r="AU186" s="582" t="str">
        <f t="shared" si="28"/>
        <v/>
      </c>
      <c r="AV186" s="584" t="str">
        <f t="shared" si="29"/>
        <v/>
      </c>
      <c r="AW186" s="608" t="str">
        <f t="shared" si="30"/>
        <v/>
      </c>
      <c r="AX186" s="663" t="s">
        <v>1109</v>
      </c>
    </row>
    <row r="187" spans="1:50" ht="13.5" x14ac:dyDescent="0.3">
      <c r="C187" s="292" t="s">
        <v>95</v>
      </c>
      <c r="D187" s="292" t="s">
        <v>2816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3235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4" t="str">
        <f t="shared" si="24"/>
        <v>6-7</v>
      </c>
      <c r="AR187" s="576" t="str">
        <f t="shared" si="25"/>
        <v/>
      </c>
      <c r="AS187" s="578" t="str">
        <f t="shared" si="26"/>
        <v/>
      </c>
      <c r="AT187" s="580" t="str">
        <f t="shared" si="27"/>
        <v/>
      </c>
      <c r="AU187" s="582" t="str">
        <f t="shared" si="28"/>
        <v/>
      </c>
      <c r="AV187" s="584" t="str">
        <f t="shared" si="29"/>
        <v/>
      </c>
      <c r="AW187" s="608" t="str">
        <f t="shared" si="30"/>
        <v/>
      </c>
      <c r="AX187" s="663" t="s">
        <v>607</v>
      </c>
    </row>
    <row r="188" spans="1:50" ht="13.5" x14ac:dyDescent="0.3">
      <c r="C188" s="292" t="s">
        <v>95</v>
      </c>
      <c r="D188" s="498" t="s">
        <v>2816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3235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2926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4" t="str">
        <f t="shared" si="24"/>
        <v>6-7</v>
      </c>
      <c r="AR188" s="576" t="str">
        <f t="shared" si="25"/>
        <v/>
      </c>
      <c r="AS188" s="578" t="str">
        <f t="shared" si="26"/>
        <v/>
      </c>
      <c r="AT188" s="580" t="str">
        <f t="shared" si="27"/>
        <v/>
      </c>
      <c r="AU188" s="582" t="str">
        <f t="shared" si="28"/>
        <v/>
      </c>
      <c r="AV188" s="584" t="str">
        <f t="shared" si="29"/>
        <v/>
      </c>
      <c r="AW188" s="608" t="str">
        <f t="shared" si="30"/>
        <v/>
      </c>
      <c r="AX188" s="663" t="s">
        <v>1121</v>
      </c>
    </row>
    <row r="189" spans="1:50" ht="13.5" x14ac:dyDescent="0.3">
      <c r="C189" s="292" t="s">
        <v>95</v>
      </c>
      <c r="D189" s="230" t="s">
        <v>2814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4" t="str">
        <f t="shared" si="24"/>
        <v>6-5</v>
      </c>
      <c r="AR189" s="576" t="str">
        <f t="shared" si="25"/>
        <v/>
      </c>
      <c r="AS189" s="578" t="str">
        <f t="shared" si="26"/>
        <v/>
      </c>
      <c r="AT189" s="580" t="str">
        <f t="shared" si="27"/>
        <v/>
      </c>
      <c r="AU189" s="582" t="str">
        <f t="shared" si="28"/>
        <v/>
      </c>
      <c r="AV189" s="584" t="str">
        <f t="shared" si="29"/>
        <v/>
      </c>
      <c r="AW189" s="608" t="str">
        <f t="shared" si="30"/>
        <v/>
      </c>
      <c r="AX189" s="663" t="s">
        <v>620</v>
      </c>
    </row>
    <row r="190" spans="1:50" ht="13.5" x14ac:dyDescent="0.3">
      <c r="C190" s="292" t="s">
        <v>95</v>
      </c>
      <c r="D190" s="230" t="s">
        <v>2814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4" t="str">
        <f t="shared" si="24"/>
        <v>6-5</v>
      </c>
      <c r="AR190" s="576" t="str">
        <f t="shared" si="25"/>
        <v/>
      </c>
      <c r="AS190" s="578" t="str">
        <f t="shared" si="26"/>
        <v/>
      </c>
      <c r="AT190" s="580" t="str">
        <f t="shared" si="27"/>
        <v/>
      </c>
      <c r="AU190" s="582" t="str">
        <f t="shared" si="28"/>
        <v/>
      </c>
      <c r="AV190" s="584" t="str">
        <f t="shared" si="29"/>
        <v/>
      </c>
      <c r="AW190" s="608" t="str">
        <f t="shared" si="30"/>
        <v/>
      </c>
      <c r="AX190" s="663" t="s">
        <v>622</v>
      </c>
    </row>
    <row r="191" spans="1:50" ht="13.5" x14ac:dyDescent="0.3">
      <c r="A191" s="635"/>
      <c r="B191" s="423"/>
      <c r="C191" s="292" t="s">
        <v>95</v>
      </c>
      <c r="D191" s="498" t="s">
        <v>2816</v>
      </c>
      <c r="E191" s="291" t="s">
        <v>3236</v>
      </c>
      <c r="F191" s="281" t="s">
        <v>167</v>
      </c>
      <c r="G191" s="281" t="s">
        <v>3241</v>
      </c>
      <c r="H191" s="291" t="s">
        <v>136</v>
      </c>
      <c r="I191" s="291" t="s">
        <v>137</v>
      </c>
      <c r="J191" s="225" t="s">
        <v>3235</v>
      </c>
      <c r="K191" s="299">
        <v>44399</v>
      </c>
      <c r="L191" s="299">
        <v>44400</v>
      </c>
      <c r="M191" s="299">
        <v>44412</v>
      </c>
      <c r="N191" s="661" t="s">
        <v>10</v>
      </c>
      <c r="O191" s="661" t="s">
        <v>11</v>
      </c>
      <c r="T191" s="291"/>
      <c r="V191" s="291"/>
      <c r="W191" s="291"/>
      <c r="X191" s="423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3"/>
      <c r="AL191" s="661" t="s">
        <v>168</v>
      </c>
      <c r="AM191" s="423" t="s">
        <v>169</v>
      </c>
      <c r="AN191" s="423" t="e">
        <f>VLOOKUP(功能_33[[#This Row],[功能代號]],需二審tmp!A:A,1,FALSE)</f>
        <v>#N/A</v>
      </c>
      <c r="AO191" s="356">
        <v>44526</v>
      </c>
      <c r="AQ191" s="636" t="str">
        <f>IF(COUNTA(AC191)=1,LEFT(D191,3),"")</f>
        <v>6-7</v>
      </c>
      <c r="AR191" s="576" t="str">
        <f>IF(AND(COUNTA(L191)=1,COUNTA(M191)=1,COUNTA(Y191)=1,COUNTA(AB191)=1,COUNTA(AC191)=0),LEFT(D191,3),"")</f>
        <v/>
      </c>
      <c r="AS191" s="578" t="str">
        <f>IF(AND(COUNTA(L191)=1,COUNTA(M191)=1,COUNTA(Y191)=1,COUNTA(AB191)=0,COUNTA(AC191)=0),LEFT(D191,3),"")</f>
        <v/>
      </c>
      <c r="AT191" s="580" t="str">
        <f>IF(AND(COUNTA(M191)=0,COUNTA(Y191)=1),LEFT(D191,3),"")</f>
        <v/>
      </c>
      <c r="AU191" s="582" t="str">
        <f>IF(AND(COUNTA(M191)=1,COUNTA(Y191)=0),LEFT(D191,3),"")</f>
        <v/>
      </c>
      <c r="AV191" s="584" t="str">
        <f>IF(AND(COUNTA(M191)=0,COUNTA(Y191)=0),LEFT(D191,3),"")</f>
        <v/>
      </c>
      <c r="AW191" s="608" t="str">
        <f>IF(OR(COUNTA(M191)=0,COUNTA(Y191)=0),I191,"")</f>
        <v/>
      </c>
      <c r="AX191" s="663" t="s">
        <v>3307</v>
      </c>
    </row>
    <row r="192" spans="1:50" ht="13.5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2733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3001</v>
      </c>
      <c r="AM192" s="291" t="s">
        <v>2976</v>
      </c>
      <c r="AN192" s="292" t="str">
        <f>VLOOKUP(功能_33[[#This Row],[功能代號]],需二審tmp!A:A,1,FALSE)</f>
        <v>L4500</v>
      </c>
      <c r="AO192" s="356">
        <v>44533</v>
      </c>
      <c r="AQ192" s="574" t="str">
        <f t="shared" si="24"/>
        <v>4-5</v>
      </c>
      <c r="AR192" s="576" t="str">
        <f t="shared" si="25"/>
        <v/>
      </c>
      <c r="AS192" s="578" t="str">
        <f t="shared" si="26"/>
        <v/>
      </c>
      <c r="AT192" s="580" t="str">
        <f t="shared" si="27"/>
        <v/>
      </c>
      <c r="AU192" s="582" t="str">
        <f t="shared" si="28"/>
        <v/>
      </c>
      <c r="AV192" s="584" t="str">
        <f t="shared" si="29"/>
        <v/>
      </c>
      <c r="AW192" s="608" t="str">
        <f t="shared" si="30"/>
        <v/>
      </c>
      <c r="AX192" s="663" t="e">
        <v>#N/A</v>
      </c>
    </row>
    <row r="193" spans="1:50" ht="13.5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2989</v>
      </c>
      <c r="AM193" s="292" t="s">
        <v>2990</v>
      </c>
      <c r="AN193" s="292" t="e">
        <f>VLOOKUP(功能_33[[#This Row],[功能代號]],需二審tmp!A:A,1,FALSE)</f>
        <v>#N/A</v>
      </c>
      <c r="AO193" s="356">
        <v>44533</v>
      </c>
      <c r="AQ193" s="574" t="str">
        <f t="shared" si="24"/>
        <v>4-5</v>
      </c>
      <c r="AR193" s="576" t="str">
        <f t="shared" si="25"/>
        <v/>
      </c>
      <c r="AS193" s="578" t="str">
        <f t="shared" si="26"/>
        <v/>
      </c>
      <c r="AT193" s="580" t="str">
        <f t="shared" si="27"/>
        <v/>
      </c>
      <c r="AU193" s="582" t="str">
        <f t="shared" si="28"/>
        <v/>
      </c>
      <c r="AV193" s="584" t="str">
        <f t="shared" si="29"/>
        <v/>
      </c>
      <c r="AW193" s="608" t="str">
        <f t="shared" si="30"/>
        <v/>
      </c>
      <c r="AX193" s="663" t="e">
        <v>#N/A</v>
      </c>
    </row>
    <row r="194" spans="1:50" ht="40.5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2991</v>
      </c>
      <c r="AM194" s="219" t="s">
        <v>2992</v>
      </c>
      <c r="AN194" s="292" t="str">
        <f>VLOOKUP(功能_33[[#This Row],[功能代號]],需二審tmp!A:A,1,FALSE)</f>
        <v>L4510</v>
      </c>
      <c r="AO194" s="356">
        <v>44533</v>
      </c>
      <c r="AQ194" s="574" t="str">
        <f t="shared" si="24"/>
        <v>4-5</v>
      </c>
      <c r="AR194" s="576" t="str">
        <f t="shared" si="25"/>
        <v/>
      </c>
      <c r="AS194" s="578" t="str">
        <f t="shared" si="26"/>
        <v/>
      </c>
      <c r="AT194" s="580" t="str">
        <f t="shared" si="27"/>
        <v/>
      </c>
      <c r="AU194" s="582" t="str">
        <f t="shared" si="28"/>
        <v/>
      </c>
      <c r="AV194" s="584" t="str">
        <f t="shared" si="29"/>
        <v/>
      </c>
      <c r="AW194" s="608" t="str">
        <f t="shared" si="30"/>
        <v/>
      </c>
      <c r="AX194" s="663" t="e">
        <v>#N/A</v>
      </c>
    </row>
    <row r="195" spans="1:50" ht="13.5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2993</v>
      </c>
      <c r="AM195" s="292" t="s">
        <v>2994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4"/>
        <v>4-5</v>
      </c>
      <c r="AR195" s="576" t="str">
        <f t="shared" si="25"/>
        <v/>
      </c>
      <c r="AS195" s="578" t="str">
        <f t="shared" si="26"/>
        <v/>
      </c>
      <c r="AT195" s="580" t="str">
        <f t="shared" si="27"/>
        <v/>
      </c>
      <c r="AU195" s="582" t="str">
        <f t="shared" si="28"/>
        <v/>
      </c>
      <c r="AV195" s="584" t="str">
        <f t="shared" si="29"/>
        <v/>
      </c>
      <c r="AW195" s="608" t="str">
        <f t="shared" si="30"/>
        <v/>
      </c>
      <c r="AX195" s="663" t="e">
        <v>#N/A</v>
      </c>
    </row>
    <row r="196" spans="1:50" ht="13.5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2995</v>
      </c>
      <c r="AM196" s="292" t="s">
        <v>2996</v>
      </c>
      <c r="AN196" s="292" t="e">
        <f>VLOOKUP(功能_33[[#This Row],[功能代號]],需二審tmp!A:A,1,FALSE)</f>
        <v>#N/A</v>
      </c>
      <c r="AO196" s="356">
        <v>44533</v>
      </c>
      <c r="AQ196" s="574" t="str">
        <f t="shared" si="24"/>
        <v>4-5</v>
      </c>
      <c r="AR196" s="576" t="str">
        <f t="shared" si="25"/>
        <v/>
      </c>
      <c r="AS196" s="578" t="str">
        <f t="shared" si="26"/>
        <v/>
      </c>
      <c r="AT196" s="580" t="str">
        <f t="shared" si="27"/>
        <v/>
      </c>
      <c r="AU196" s="582" t="str">
        <f t="shared" si="28"/>
        <v/>
      </c>
      <c r="AV196" s="584" t="str">
        <f t="shared" si="29"/>
        <v/>
      </c>
      <c r="AW196" s="608" t="str">
        <f t="shared" si="30"/>
        <v/>
      </c>
      <c r="AX196" s="663" t="e">
        <v>#N/A</v>
      </c>
    </row>
    <row r="197" spans="1:50" ht="40.5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2774</v>
      </c>
      <c r="J197" s="225" t="s">
        <v>2959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2997</v>
      </c>
      <c r="AM197" s="219" t="s">
        <v>2998</v>
      </c>
      <c r="AN197" s="292" t="str">
        <f>VLOOKUP(功能_33[[#This Row],[功能代號]],需二審tmp!A:A,1,FALSE)</f>
        <v>L4511</v>
      </c>
      <c r="AO197" s="356">
        <v>44533</v>
      </c>
      <c r="AQ197" s="574" t="str">
        <f t="shared" si="24"/>
        <v>4-5</v>
      </c>
      <c r="AR197" s="576" t="str">
        <f t="shared" si="25"/>
        <v/>
      </c>
      <c r="AS197" s="578" t="str">
        <f t="shared" si="26"/>
        <v/>
      </c>
      <c r="AT197" s="580" t="str">
        <f t="shared" si="27"/>
        <v/>
      </c>
      <c r="AU197" s="582" t="str">
        <f t="shared" si="28"/>
        <v/>
      </c>
      <c r="AV197" s="584" t="str">
        <f t="shared" si="29"/>
        <v/>
      </c>
      <c r="AW197" s="608" t="str">
        <f t="shared" si="30"/>
        <v/>
      </c>
      <c r="AX197" s="663" t="e">
        <v>#N/A</v>
      </c>
    </row>
    <row r="198" spans="1:50" ht="94.5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2774</v>
      </c>
      <c r="J198" s="225" t="s">
        <v>2959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3012</v>
      </c>
      <c r="AM198" s="219" t="s">
        <v>3013</v>
      </c>
      <c r="AN198" s="292" t="str">
        <f>VLOOKUP(功能_33[[#This Row],[功能代號]],需二審tmp!A:A,1,FALSE)</f>
        <v>L4200</v>
      </c>
      <c r="AO198" s="356">
        <v>44523</v>
      </c>
      <c r="AQ198" s="574" t="str">
        <f t="shared" si="24"/>
        <v>4-2</v>
      </c>
      <c r="AR198" s="576" t="str">
        <f t="shared" si="25"/>
        <v/>
      </c>
      <c r="AS198" s="578" t="str">
        <f t="shared" si="26"/>
        <v/>
      </c>
      <c r="AT198" s="580" t="str">
        <f t="shared" si="27"/>
        <v/>
      </c>
      <c r="AU198" s="582" t="str">
        <f t="shared" si="28"/>
        <v/>
      </c>
      <c r="AV198" s="584" t="str">
        <f t="shared" si="29"/>
        <v/>
      </c>
      <c r="AW198" s="608" t="str">
        <f t="shared" si="30"/>
        <v/>
      </c>
      <c r="AX198" s="663" t="s">
        <v>637</v>
      </c>
    </row>
    <row r="199" spans="1:50" ht="27" x14ac:dyDescent="0.3">
      <c r="A199" s="604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2774</v>
      </c>
      <c r="J199" s="225" t="s">
        <v>3243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2999</v>
      </c>
      <c r="AM199" s="292" t="s">
        <v>3000</v>
      </c>
      <c r="AN199" s="292" t="str">
        <f>VLOOKUP(功能_33[[#This Row],[功能代號]],需二審tmp!A:A,1,FALSE)</f>
        <v>L4520</v>
      </c>
      <c r="AQ199" s="574" t="str">
        <f t="shared" si="24"/>
        <v>4-5</v>
      </c>
      <c r="AR199" s="576" t="str">
        <f t="shared" si="25"/>
        <v/>
      </c>
      <c r="AS199" s="578" t="str">
        <f t="shared" si="26"/>
        <v/>
      </c>
      <c r="AT199" s="580" t="str">
        <f t="shared" si="27"/>
        <v/>
      </c>
      <c r="AU199" s="582" t="str">
        <f t="shared" si="28"/>
        <v/>
      </c>
      <c r="AV199" s="584" t="str">
        <f t="shared" si="29"/>
        <v/>
      </c>
      <c r="AW199" s="608" t="str">
        <f t="shared" si="30"/>
        <v/>
      </c>
      <c r="AX199" s="663" t="e">
        <v>#N/A</v>
      </c>
    </row>
    <row r="200" spans="1:50" ht="13.5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2774</v>
      </c>
      <c r="J200" s="225" t="s">
        <v>2959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4"/>
        <v>4-5</v>
      </c>
      <c r="AR200" s="576" t="str">
        <f t="shared" si="25"/>
        <v/>
      </c>
      <c r="AS200" s="578" t="str">
        <f t="shared" si="26"/>
        <v/>
      </c>
      <c r="AT200" s="580" t="str">
        <f t="shared" si="27"/>
        <v/>
      </c>
      <c r="AU200" s="582" t="str">
        <f t="shared" si="28"/>
        <v/>
      </c>
      <c r="AV200" s="584" t="str">
        <f t="shared" si="29"/>
        <v/>
      </c>
      <c r="AW200" s="608" t="str">
        <f t="shared" si="30"/>
        <v/>
      </c>
      <c r="AX200" s="663" t="e">
        <v>#N/A</v>
      </c>
    </row>
    <row r="201" spans="1:50" ht="13.5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2774</v>
      </c>
      <c r="J201" s="225" t="s">
        <v>2959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2976</v>
      </c>
      <c r="AM201" s="291" t="s">
        <v>2976</v>
      </c>
      <c r="AN201" s="292" t="e">
        <f>VLOOKUP(功能_33[[#This Row],[功能代號]],需二審tmp!A:A,1,FALSE)</f>
        <v>#N/A</v>
      </c>
      <c r="AO201" s="356">
        <v>44523</v>
      </c>
      <c r="AQ201" s="574" t="str">
        <f t="shared" si="24"/>
        <v>4-2</v>
      </c>
      <c r="AR201" s="576" t="str">
        <f t="shared" si="25"/>
        <v/>
      </c>
      <c r="AS201" s="578" t="str">
        <f t="shared" si="26"/>
        <v/>
      </c>
      <c r="AT201" s="580" t="str">
        <f t="shared" si="27"/>
        <v/>
      </c>
      <c r="AU201" s="582" t="str">
        <f t="shared" si="28"/>
        <v/>
      </c>
      <c r="AV201" s="584" t="str">
        <f t="shared" si="29"/>
        <v/>
      </c>
      <c r="AW201" s="608" t="str">
        <f t="shared" si="30"/>
        <v/>
      </c>
      <c r="AX201" s="663" t="s">
        <v>645</v>
      </c>
    </row>
    <row r="202" spans="1:50" ht="121.5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3014</v>
      </c>
      <c r="AM202" s="219" t="s">
        <v>3015</v>
      </c>
      <c r="AN202" s="292" t="str">
        <f>VLOOKUP(功能_33[[#This Row],[功能代號]],需二審tmp!A:A,1,FALSE)</f>
        <v>L4002</v>
      </c>
      <c r="AO202" s="356">
        <v>44523</v>
      </c>
      <c r="AQ202" s="574" t="str">
        <f t="shared" si="24"/>
        <v>4-2</v>
      </c>
      <c r="AR202" s="576" t="str">
        <f t="shared" si="25"/>
        <v/>
      </c>
      <c r="AS202" s="578" t="str">
        <f t="shared" si="26"/>
        <v/>
      </c>
      <c r="AT202" s="580" t="str">
        <f t="shared" si="27"/>
        <v/>
      </c>
      <c r="AU202" s="582" t="str">
        <f t="shared" si="28"/>
        <v/>
      </c>
      <c r="AV202" s="584" t="str">
        <f t="shared" si="29"/>
        <v/>
      </c>
      <c r="AW202" s="608" t="str">
        <f t="shared" si="30"/>
        <v/>
      </c>
      <c r="AX202" s="663" t="s">
        <v>647</v>
      </c>
    </row>
    <row r="203" spans="1:50" ht="13.5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4"/>
        <v>4-2</v>
      </c>
      <c r="AR203" s="576" t="str">
        <f t="shared" si="25"/>
        <v/>
      </c>
      <c r="AS203" s="578" t="str">
        <f t="shared" si="26"/>
        <v/>
      </c>
      <c r="AT203" s="580" t="str">
        <f t="shared" si="27"/>
        <v/>
      </c>
      <c r="AU203" s="582" t="str">
        <f t="shared" si="28"/>
        <v/>
      </c>
      <c r="AV203" s="584" t="str">
        <f t="shared" si="29"/>
        <v/>
      </c>
      <c r="AW203" s="608" t="str">
        <f t="shared" si="30"/>
        <v/>
      </c>
      <c r="AX203" s="663" t="s">
        <v>650</v>
      </c>
    </row>
    <row r="204" spans="1:50" ht="13.5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2976</v>
      </c>
      <c r="AM204" s="291" t="s">
        <v>2976</v>
      </c>
      <c r="AN204" s="292" t="e">
        <f>VLOOKUP(功能_33[[#This Row],[功能代號]],需二審tmp!A:A,1,FALSE)</f>
        <v>#N/A</v>
      </c>
      <c r="AO204" s="356">
        <v>44523</v>
      </c>
      <c r="AQ204" s="574" t="str">
        <f t="shared" si="24"/>
        <v>4-2</v>
      </c>
      <c r="AR204" s="576" t="str">
        <f t="shared" si="25"/>
        <v/>
      </c>
      <c r="AS204" s="578" t="str">
        <f t="shared" si="26"/>
        <v/>
      </c>
      <c r="AT204" s="580" t="str">
        <f t="shared" si="27"/>
        <v/>
      </c>
      <c r="AU204" s="582" t="str">
        <f t="shared" si="28"/>
        <v/>
      </c>
      <c r="AV204" s="584" t="str">
        <f t="shared" si="29"/>
        <v/>
      </c>
      <c r="AW204" s="608" t="str">
        <f t="shared" si="30"/>
        <v/>
      </c>
      <c r="AX204" s="663" t="s">
        <v>652</v>
      </c>
    </row>
    <row r="205" spans="1:50" ht="27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3010</v>
      </c>
      <c r="AM205" s="219" t="s">
        <v>3011</v>
      </c>
      <c r="AN205" s="292" t="str">
        <f>VLOOKUP(功能_33[[#This Row],[功能代號]],需二審tmp!A:A,1,FALSE)</f>
        <v>L4920</v>
      </c>
      <c r="AO205" s="356">
        <v>44523</v>
      </c>
      <c r="AQ205" s="574" t="str">
        <f t="shared" si="24"/>
        <v>4-2</v>
      </c>
      <c r="AR205" s="576" t="str">
        <f t="shared" si="25"/>
        <v/>
      </c>
      <c r="AS205" s="578" t="str">
        <f t="shared" si="26"/>
        <v/>
      </c>
      <c r="AT205" s="580" t="str">
        <f t="shared" si="27"/>
        <v/>
      </c>
      <c r="AU205" s="582" t="str">
        <f t="shared" si="28"/>
        <v/>
      </c>
      <c r="AV205" s="584" t="str">
        <f t="shared" si="29"/>
        <v/>
      </c>
      <c r="AW205" s="608" t="str">
        <f t="shared" si="30"/>
        <v/>
      </c>
      <c r="AX205" s="663" t="s">
        <v>654</v>
      </c>
    </row>
    <row r="206" spans="1:50" ht="13.5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2976</v>
      </c>
      <c r="AM206" s="291" t="s">
        <v>2976</v>
      </c>
      <c r="AN206" s="292" t="str">
        <f>VLOOKUP(功能_33[[#This Row],[功能代號]],需二審tmp!A:A,1,FALSE)</f>
        <v>L4925</v>
      </c>
      <c r="AO206" s="356">
        <v>44523</v>
      </c>
      <c r="AQ206" s="574" t="str">
        <f t="shared" si="24"/>
        <v>4-2</v>
      </c>
      <c r="AR206" s="576" t="str">
        <f t="shared" si="25"/>
        <v/>
      </c>
      <c r="AS206" s="578" t="str">
        <f t="shared" si="26"/>
        <v/>
      </c>
      <c r="AT206" s="580" t="str">
        <f t="shared" si="27"/>
        <v/>
      </c>
      <c r="AU206" s="582" t="str">
        <f t="shared" si="28"/>
        <v/>
      </c>
      <c r="AV206" s="584" t="str">
        <f t="shared" si="29"/>
        <v/>
      </c>
      <c r="AW206" s="608" t="str">
        <f t="shared" si="30"/>
        <v/>
      </c>
      <c r="AX206" s="663" t="e">
        <v>#N/A</v>
      </c>
    </row>
    <row r="207" spans="1:50" ht="13.5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str">
        <f>VLOOKUP(功能_33[[#This Row],[功能代號]],需二審tmp!A:A,1,FALSE)</f>
        <v>L4930</v>
      </c>
      <c r="AO207" s="356">
        <v>44523</v>
      </c>
      <c r="AQ207" s="574" t="str">
        <f t="shared" si="24"/>
        <v>4-2</v>
      </c>
      <c r="AR207" s="576" t="str">
        <f t="shared" si="25"/>
        <v/>
      </c>
      <c r="AS207" s="578" t="str">
        <f t="shared" si="26"/>
        <v/>
      </c>
      <c r="AT207" s="580" t="str">
        <f t="shared" si="27"/>
        <v/>
      </c>
      <c r="AU207" s="582" t="str">
        <f t="shared" si="28"/>
        <v/>
      </c>
      <c r="AV207" s="584" t="str">
        <f t="shared" si="29"/>
        <v/>
      </c>
      <c r="AW207" s="608" t="str">
        <f t="shared" si="30"/>
        <v/>
      </c>
      <c r="AX207" s="663" t="s">
        <v>658</v>
      </c>
    </row>
    <row r="208" spans="1:50" ht="13.5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4"/>
        <v>4-2</v>
      </c>
      <c r="AR208" s="576" t="str">
        <f t="shared" si="25"/>
        <v/>
      </c>
      <c r="AS208" s="578" t="str">
        <f t="shared" si="26"/>
        <v/>
      </c>
      <c r="AT208" s="580" t="str">
        <f t="shared" si="27"/>
        <v/>
      </c>
      <c r="AU208" s="582" t="str">
        <f t="shared" si="28"/>
        <v/>
      </c>
      <c r="AV208" s="584" t="str">
        <f t="shared" si="29"/>
        <v/>
      </c>
      <c r="AW208" s="608" t="str">
        <f t="shared" si="30"/>
        <v/>
      </c>
      <c r="AX208" s="663" t="e">
        <v>#N/A</v>
      </c>
    </row>
    <row r="209" spans="1:50" ht="13.5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2774</v>
      </c>
      <c r="J209" s="225" t="s">
        <v>2959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2976</v>
      </c>
      <c r="AM209" s="291" t="s">
        <v>2976</v>
      </c>
      <c r="AN209" s="292" t="e">
        <f>VLOOKUP(功能_33[[#This Row],[功能代號]],需二審tmp!A:A,1,FALSE)</f>
        <v>#N/A</v>
      </c>
      <c r="AO209" s="356">
        <v>44523</v>
      </c>
      <c r="AQ209" s="574" t="str">
        <f t="shared" si="24"/>
        <v>4-2</v>
      </c>
      <c r="AR209" s="576" t="str">
        <f t="shared" si="25"/>
        <v/>
      </c>
      <c r="AS209" s="578" t="str">
        <f t="shared" si="26"/>
        <v/>
      </c>
      <c r="AT209" s="580" t="str">
        <f t="shared" si="27"/>
        <v/>
      </c>
      <c r="AU209" s="582" t="str">
        <f t="shared" si="28"/>
        <v/>
      </c>
      <c r="AV209" s="584" t="str">
        <f t="shared" si="29"/>
        <v/>
      </c>
      <c r="AW209" s="608" t="str">
        <f t="shared" si="30"/>
        <v/>
      </c>
      <c r="AX209" s="663" t="e">
        <v>#N/A</v>
      </c>
    </row>
    <row r="210" spans="1:50" ht="135" x14ac:dyDescent="0.3">
      <c r="A210" s="604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2774</v>
      </c>
      <c r="J210" s="225" t="s">
        <v>3243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3016</v>
      </c>
      <c r="AM210" s="219" t="s">
        <v>3017</v>
      </c>
      <c r="AN210" s="292" t="str">
        <f>VLOOKUP(功能_33[[#This Row],[功能代號]],需二審tmp!A:A,1,FALSE)</f>
        <v>L4454</v>
      </c>
      <c r="AQ210" s="574" t="str">
        <f t="shared" si="24"/>
        <v>4-4</v>
      </c>
      <c r="AR210" s="576" t="str">
        <f t="shared" si="25"/>
        <v/>
      </c>
      <c r="AS210" s="578" t="str">
        <f t="shared" si="26"/>
        <v/>
      </c>
      <c r="AT210" s="580" t="str">
        <f t="shared" si="27"/>
        <v/>
      </c>
      <c r="AU210" s="582" t="str">
        <f t="shared" si="28"/>
        <v/>
      </c>
      <c r="AV210" s="584" t="str">
        <f t="shared" si="29"/>
        <v/>
      </c>
      <c r="AW210" s="608" t="str">
        <f t="shared" si="30"/>
        <v/>
      </c>
      <c r="AX210" s="663" t="e">
        <v>#N/A</v>
      </c>
    </row>
    <row r="211" spans="1:50" ht="13.5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2774</v>
      </c>
      <c r="J211" s="225" t="s">
        <v>2959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2987</v>
      </c>
      <c r="AM211" s="291" t="s">
        <v>2976</v>
      </c>
      <c r="AN211" s="292" t="e">
        <f>VLOOKUP(功能_33[[#This Row],[功能代號]],需二審tmp!A:A,1,FALSE)</f>
        <v>#N/A</v>
      </c>
      <c r="AO211" s="356">
        <v>44523</v>
      </c>
      <c r="AQ211" s="574" t="str">
        <f t="shared" si="24"/>
        <v>4-4</v>
      </c>
      <c r="AR211" s="576" t="str">
        <f t="shared" si="25"/>
        <v/>
      </c>
      <c r="AS211" s="578" t="str">
        <f t="shared" si="26"/>
        <v/>
      </c>
      <c r="AT211" s="580" t="str">
        <f t="shared" si="27"/>
        <v/>
      </c>
      <c r="AU211" s="582" t="str">
        <f t="shared" si="28"/>
        <v/>
      </c>
      <c r="AV211" s="584" t="str">
        <f t="shared" si="29"/>
        <v/>
      </c>
      <c r="AW211" s="608" t="str">
        <f t="shared" si="30"/>
        <v/>
      </c>
      <c r="AX211" s="663" t="e">
        <v>#N/A</v>
      </c>
    </row>
    <row r="212" spans="1:50" ht="13.5" x14ac:dyDescent="0.3">
      <c r="B212" s="292">
        <v>1</v>
      </c>
      <c r="C212" s="292" t="s">
        <v>92</v>
      </c>
      <c r="D212" s="359" t="s">
        <v>2835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3059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4" t="str">
        <f t="shared" si="24"/>
        <v>3-3</v>
      </c>
      <c r="AR212" s="576" t="str">
        <f t="shared" si="25"/>
        <v/>
      </c>
      <c r="AS212" s="578" t="str">
        <f t="shared" si="26"/>
        <v/>
      </c>
      <c r="AT212" s="580" t="str">
        <f t="shared" si="27"/>
        <v/>
      </c>
      <c r="AU212" s="582" t="str">
        <f t="shared" si="28"/>
        <v/>
      </c>
      <c r="AV212" s="584" t="str">
        <f t="shared" si="29"/>
        <v/>
      </c>
      <c r="AW212" s="608" t="str">
        <f t="shared" si="30"/>
        <v/>
      </c>
      <c r="AX212" s="663" t="e">
        <v>#N/A</v>
      </c>
    </row>
    <row r="213" spans="1:50" ht="13.5" x14ac:dyDescent="0.3">
      <c r="C213" s="292" t="s">
        <v>92</v>
      </c>
      <c r="D213" s="359" t="s">
        <v>2835</v>
      </c>
      <c r="E213" s="291" t="s">
        <v>2793</v>
      </c>
      <c r="F213" s="292" t="s">
        <v>2794</v>
      </c>
      <c r="G213" s="292" t="s">
        <v>2792</v>
      </c>
      <c r="H213" s="291" t="s">
        <v>193</v>
      </c>
      <c r="I213" s="291" t="s">
        <v>194</v>
      </c>
      <c r="J213" s="225" t="s">
        <v>3058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4" t="str">
        <f t="shared" si="24"/>
        <v>3-3</v>
      </c>
      <c r="AR213" s="576" t="str">
        <f t="shared" si="25"/>
        <v/>
      </c>
      <c r="AS213" s="578" t="str">
        <f t="shared" si="26"/>
        <v/>
      </c>
      <c r="AT213" s="580" t="str">
        <f t="shared" si="27"/>
        <v/>
      </c>
      <c r="AU213" s="582" t="str">
        <f t="shared" si="28"/>
        <v/>
      </c>
      <c r="AV213" s="584" t="str">
        <f t="shared" si="29"/>
        <v/>
      </c>
      <c r="AW213" s="608" t="str">
        <f t="shared" si="30"/>
        <v/>
      </c>
      <c r="AX213" s="663" t="e">
        <v>#N/A</v>
      </c>
    </row>
    <row r="214" spans="1:50" ht="13.5" x14ac:dyDescent="0.3">
      <c r="B214" s="292">
        <v>1</v>
      </c>
      <c r="C214" s="292" t="s">
        <v>92</v>
      </c>
      <c r="D214" s="359" t="s">
        <v>2835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4" t="str">
        <f t="shared" si="24"/>
        <v>3-3</v>
      </c>
      <c r="AR214" s="576" t="str">
        <f t="shared" si="25"/>
        <v/>
      </c>
      <c r="AS214" s="578" t="str">
        <f t="shared" si="26"/>
        <v/>
      </c>
      <c r="AT214" s="580" t="str">
        <f t="shared" si="27"/>
        <v/>
      </c>
      <c r="AU214" s="582" t="str">
        <f t="shared" si="28"/>
        <v/>
      </c>
      <c r="AV214" s="584" t="str">
        <f t="shared" si="29"/>
        <v/>
      </c>
      <c r="AW214" s="608" t="str">
        <f t="shared" si="30"/>
        <v/>
      </c>
      <c r="AX214" s="663" t="s">
        <v>672</v>
      </c>
    </row>
    <row r="215" spans="1:50" ht="27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3004</v>
      </c>
      <c r="AM215" s="292" t="s">
        <v>3005</v>
      </c>
      <c r="AN215" s="292" t="str">
        <f>VLOOKUP(功能_33[[#This Row],[功能代號]],需二審tmp!A:A,1,FALSE)</f>
        <v>L4210</v>
      </c>
      <c r="AO215" s="356">
        <v>44523</v>
      </c>
      <c r="AQ215" s="574" t="str">
        <f t="shared" si="24"/>
        <v>4-2</v>
      </c>
      <c r="AR215" s="576" t="str">
        <f t="shared" si="25"/>
        <v/>
      </c>
      <c r="AS215" s="578" t="str">
        <f t="shared" si="26"/>
        <v/>
      </c>
      <c r="AT215" s="580" t="str">
        <f t="shared" si="27"/>
        <v/>
      </c>
      <c r="AU215" s="582" t="str">
        <f t="shared" si="28"/>
        <v/>
      </c>
      <c r="AV215" s="584" t="str">
        <f t="shared" si="29"/>
        <v/>
      </c>
      <c r="AW215" s="608" t="str">
        <f t="shared" si="30"/>
        <v/>
      </c>
      <c r="AX215" s="663" t="s">
        <v>675</v>
      </c>
    </row>
    <row r="216" spans="1:50" ht="13.5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2976</v>
      </c>
      <c r="AM216" s="291" t="s">
        <v>2976</v>
      </c>
      <c r="AN216" s="292" t="e">
        <f>VLOOKUP(功能_33[[#This Row],[功能代號]],需二審tmp!A:A,1,FALSE)</f>
        <v>#N/A</v>
      </c>
      <c r="AO216" s="356">
        <v>44523</v>
      </c>
      <c r="AQ216" s="574" t="str">
        <f t="shared" si="24"/>
        <v>4-2</v>
      </c>
      <c r="AR216" s="576" t="str">
        <f t="shared" si="25"/>
        <v/>
      </c>
      <c r="AS216" s="578" t="str">
        <f t="shared" si="26"/>
        <v/>
      </c>
      <c r="AT216" s="580" t="str">
        <f t="shared" si="27"/>
        <v/>
      </c>
      <c r="AU216" s="582" t="str">
        <f t="shared" si="28"/>
        <v/>
      </c>
      <c r="AV216" s="584" t="str">
        <f t="shared" si="29"/>
        <v/>
      </c>
      <c r="AW216" s="608" t="str">
        <f t="shared" si="30"/>
        <v/>
      </c>
      <c r="AX216" s="663" t="s">
        <v>677</v>
      </c>
    </row>
    <row r="217" spans="1:50" ht="40.5" x14ac:dyDescent="0.3">
      <c r="B217" s="423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2774</v>
      </c>
      <c r="J217" s="225" t="s">
        <v>2959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3006</v>
      </c>
      <c r="AM217" s="219" t="s">
        <v>3007</v>
      </c>
      <c r="AN217" s="292" t="str">
        <f>VLOOKUP(功能_33[[#This Row],[功能代號]],需二審tmp!A:A,1,FALSE)</f>
        <v>L4201</v>
      </c>
      <c r="AO217" s="356">
        <v>44523</v>
      </c>
      <c r="AQ217" s="574" t="str">
        <f t="shared" si="24"/>
        <v>4-2</v>
      </c>
      <c r="AR217" s="576" t="str">
        <f t="shared" si="25"/>
        <v/>
      </c>
      <c r="AS217" s="578" t="str">
        <f t="shared" si="26"/>
        <v/>
      </c>
      <c r="AT217" s="580" t="str">
        <f t="shared" si="27"/>
        <v/>
      </c>
      <c r="AU217" s="582" t="str">
        <f t="shared" si="28"/>
        <v/>
      </c>
      <c r="AV217" s="584" t="str">
        <f t="shared" si="29"/>
        <v/>
      </c>
      <c r="AW217" s="608" t="str">
        <f t="shared" si="30"/>
        <v/>
      </c>
      <c r="AX217" s="663" t="s">
        <v>679</v>
      </c>
    </row>
    <row r="218" spans="1:50" ht="27" x14ac:dyDescent="0.3">
      <c r="A218" s="604">
        <v>44552</v>
      </c>
      <c r="C218" s="292" t="s">
        <v>93</v>
      </c>
      <c r="D218" s="292" t="s">
        <v>410</v>
      </c>
      <c r="E218" s="291" t="s">
        <v>2782</v>
      </c>
      <c r="F218" s="292" t="s">
        <v>2789</v>
      </c>
      <c r="G218" s="292" t="s">
        <v>2790</v>
      </c>
      <c r="H218" s="291" t="s">
        <v>193</v>
      </c>
      <c r="I218" s="291" t="s">
        <v>2774</v>
      </c>
      <c r="J218" s="225" t="s">
        <v>3243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2791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3032</v>
      </c>
      <c r="AM218" s="219" t="s">
        <v>3031</v>
      </c>
      <c r="AN218" s="292" t="e">
        <f>VLOOKUP(功能_33[[#This Row],[功能代號]],需二審tmp!A:A,1,FALSE)</f>
        <v>#N/A</v>
      </c>
      <c r="AQ218" s="574" t="str">
        <f t="shared" si="24"/>
        <v>4-2</v>
      </c>
      <c r="AR218" s="576" t="str">
        <f t="shared" si="25"/>
        <v/>
      </c>
      <c r="AS218" s="578" t="str">
        <f t="shared" si="26"/>
        <v/>
      </c>
      <c r="AT218" s="580" t="str">
        <f t="shared" si="27"/>
        <v/>
      </c>
      <c r="AU218" s="582" t="str">
        <f t="shared" si="28"/>
        <v/>
      </c>
      <c r="AV218" s="584" t="str">
        <f t="shared" si="29"/>
        <v/>
      </c>
      <c r="AW218" s="608" t="str">
        <f t="shared" si="30"/>
        <v/>
      </c>
      <c r="AX218" s="663" t="e">
        <v>#N/A</v>
      </c>
    </row>
    <row r="219" spans="1:50" ht="13.5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2774</v>
      </c>
      <c r="J219" s="225" t="s">
        <v>2959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2976</v>
      </c>
      <c r="AM219" s="291" t="s">
        <v>2976</v>
      </c>
      <c r="AN219" s="292" t="e">
        <f>VLOOKUP(功能_33[[#This Row],[功能代號]],需二審tmp!A:A,1,FALSE)</f>
        <v>#N/A</v>
      </c>
      <c r="AO219" s="356">
        <v>44523</v>
      </c>
      <c r="AQ219" s="574" t="str">
        <f t="shared" si="24"/>
        <v>4-2</v>
      </c>
      <c r="AR219" s="576" t="str">
        <f t="shared" si="25"/>
        <v/>
      </c>
      <c r="AS219" s="578" t="str">
        <f t="shared" si="26"/>
        <v/>
      </c>
      <c r="AT219" s="580" t="str">
        <f t="shared" si="27"/>
        <v/>
      </c>
      <c r="AU219" s="582" t="str">
        <f t="shared" si="28"/>
        <v/>
      </c>
      <c r="AV219" s="584" t="str">
        <f t="shared" si="29"/>
        <v/>
      </c>
      <c r="AW219" s="608" t="str">
        <f t="shared" si="30"/>
        <v/>
      </c>
      <c r="AX219" s="663" t="s">
        <v>681</v>
      </c>
    </row>
    <row r="220" spans="1:50" ht="27" x14ac:dyDescent="0.3">
      <c r="A220" s="604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2774</v>
      </c>
      <c r="J220" s="225" t="s">
        <v>3243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L4702</v>
      </c>
      <c r="AQ220" s="574" t="str">
        <f t="shared" si="24"/>
        <v>4-7</v>
      </c>
      <c r="AR220" s="576" t="str">
        <f t="shared" si="25"/>
        <v/>
      </c>
      <c r="AS220" s="578" t="str">
        <f t="shared" si="26"/>
        <v/>
      </c>
      <c r="AT220" s="580" t="str">
        <f t="shared" si="27"/>
        <v/>
      </c>
      <c r="AU220" s="582" t="str">
        <f t="shared" si="28"/>
        <v/>
      </c>
      <c r="AV220" s="584" t="str">
        <f t="shared" si="29"/>
        <v/>
      </c>
      <c r="AW220" s="608" t="str">
        <f t="shared" si="30"/>
        <v/>
      </c>
      <c r="AX220" s="663" t="e">
        <v>#N/A</v>
      </c>
    </row>
    <row r="221" spans="1:50" ht="27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2774</v>
      </c>
      <c r="J221" s="225" t="s">
        <v>2959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3008</v>
      </c>
      <c r="AM221" s="292" t="s">
        <v>3009</v>
      </c>
      <c r="AN221" s="292" t="str">
        <f>VLOOKUP(功能_33[[#This Row],[功能代號]],需二審tmp!A:A,1,FALSE)</f>
        <v>L4703</v>
      </c>
      <c r="AO221" s="356">
        <v>44523</v>
      </c>
      <c r="AQ221" s="574" t="str">
        <f t="shared" ref="AQ221:AQ285" si="31">IF(COUNTA(AC221)=1,LEFT(D221,3),"")</f>
        <v>4-7</v>
      </c>
      <c r="AR221" s="576" t="str">
        <f t="shared" ref="AR221:AR285" si="32">IF(AND(COUNTA(L221)=1,COUNTA(M221)=1,COUNTA(Y221)=1,COUNTA(AB221)=1,COUNTA(AC221)=0),LEFT(D221,3),"")</f>
        <v/>
      </c>
      <c r="AS221" s="578" t="str">
        <f t="shared" ref="AS221:AS285" si="33">IF(AND(COUNTA(L221)=1,COUNTA(M221)=1,COUNTA(Y221)=1,COUNTA(AB221)=0,COUNTA(AC221)=0),LEFT(D221,3),"")</f>
        <v/>
      </c>
      <c r="AT221" s="580" t="str">
        <f t="shared" ref="AT221:AT285" si="34">IF(AND(COUNTA(M221)=0,COUNTA(Y221)=1),LEFT(D221,3),"")</f>
        <v/>
      </c>
      <c r="AU221" s="582" t="str">
        <f t="shared" ref="AU221:AU285" si="35">IF(AND(COUNTA(M221)=1,COUNTA(Y221)=0),LEFT(D221,3),"")</f>
        <v/>
      </c>
      <c r="AV221" s="584" t="str">
        <f t="shared" ref="AV221:AV285" si="36">IF(AND(COUNTA(M221)=0,COUNTA(Y221)=0),LEFT(D221,3),"")</f>
        <v/>
      </c>
      <c r="AW221" s="608" t="str">
        <f t="shared" ref="AW221:AW285" si="37">IF(OR(COUNTA(M221)=0,COUNTA(Y221)=0),I221,"")</f>
        <v/>
      </c>
      <c r="AX221" s="663" t="e">
        <v>#N/A</v>
      </c>
    </row>
    <row r="222" spans="1:50" ht="13.5" x14ac:dyDescent="0.3">
      <c r="B222" s="292">
        <v>1</v>
      </c>
      <c r="C222" s="292" t="s">
        <v>92</v>
      </c>
      <c r="D222" s="292" t="s">
        <v>2832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3058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3059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31"/>
        <v>3-1</v>
      </c>
      <c r="AR222" s="576" t="str">
        <f t="shared" si="32"/>
        <v/>
      </c>
      <c r="AS222" s="578" t="str">
        <f t="shared" si="33"/>
        <v/>
      </c>
      <c r="AT222" s="580" t="str">
        <f t="shared" si="34"/>
        <v/>
      </c>
      <c r="AU222" s="582" t="str">
        <f t="shared" si="35"/>
        <v/>
      </c>
      <c r="AV222" s="584" t="str">
        <f t="shared" si="36"/>
        <v/>
      </c>
      <c r="AW222" s="608" t="str">
        <f t="shared" si="37"/>
        <v/>
      </c>
      <c r="AX222" s="663" t="s">
        <v>687</v>
      </c>
    </row>
    <row r="223" spans="1:50" ht="13.5" x14ac:dyDescent="0.3">
      <c r="B223" s="292">
        <v>1</v>
      </c>
      <c r="C223" s="292" t="s">
        <v>92</v>
      </c>
      <c r="D223" s="292" t="s">
        <v>2832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31"/>
        <v>3-1</v>
      </c>
      <c r="AR223" s="576" t="str">
        <f t="shared" si="32"/>
        <v/>
      </c>
      <c r="AS223" s="578" t="str">
        <f t="shared" si="33"/>
        <v/>
      </c>
      <c r="AT223" s="580" t="str">
        <f t="shared" si="34"/>
        <v/>
      </c>
      <c r="AU223" s="582" t="str">
        <f t="shared" si="35"/>
        <v/>
      </c>
      <c r="AV223" s="584" t="str">
        <f t="shared" si="36"/>
        <v/>
      </c>
      <c r="AW223" s="608" t="str">
        <f t="shared" si="37"/>
        <v/>
      </c>
      <c r="AX223" s="663" t="e">
        <v>#N/A</v>
      </c>
    </row>
    <row r="224" spans="1:50" ht="13.5" x14ac:dyDescent="0.3">
      <c r="B224" s="292">
        <v>1</v>
      </c>
      <c r="C224" s="292" t="s">
        <v>92</v>
      </c>
      <c r="D224" s="292" t="s">
        <v>2832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31"/>
        <v>3-1</v>
      </c>
      <c r="AR224" s="576" t="str">
        <f t="shared" si="32"/>
        <v/>
      </c>
      <c r="AS224" s="578" t="str">
        <f t="shared" si="33"/>
        <v/>
      </c>
      <c r="AT224" s="580" t="str">
        <f t="shared" si="34"/>
        <v/>
      </c>
      <c r="AU224" s="582" t="str">
        <f t="shared" si="35"/>
        <v/>
      </c>
      <c r="AV224" s="584" t="str">
        <f t="shared" si="36"/>
        <v/>
      </c>
      <c r="AW224" s="608" t="str">
        <f t="shared" si="37"/>
        <v/>
      </c>
      <c r="AX224" s="663" t="e">
        <v>#N/A</v>
      </c>
    </row>
    <row r="225" spans="1:50" ht="13.5" x14ac:dyDescent="0.3">
      <c r="B225" s="292">
        <v>1</v>
      </c>
      <c r="C225" s="292" t="s">
        <v>92</v>
      </c>
      <c r="D225" s="292" t="s">
        <v>2832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31"/>
        <v>3-1</v>
      </c>
      <c r="AR225" s="576" t="str">
        <f t="shared" si="32"/>
        <v/>
      </c>
      <c r="AS225" s="578" t="str">
        <f t="shared" si="33"/>
        <v/>
      </c>
      <c r="AT225" s="580" t="str">
        <f t="shared" si="34"/>
        <v/>
      </c>
      <c r="AU225" s="582" t="str">
        <f t="shared" si="35"/>
        <v/>
      </c>
      <c r="AV225" s="584" t="str">
        <f t="shared" si="36"/>
        <v/>
      </c>
      <c r="AW225" s="608" t="str">
        <f t="shared" si="37"/>
        <v/>
      </c>
      <c r="AX225" s="663" t="e">
        <v>#N/A</v>
      </c>
    </row>
    <row r="226" spans="1:50" ht="13.5" x14ac:dyDescent="0.3">
      <c r="B226" s="292">
        <v>1</v>
      </c>
      <c r="C226" s="292" t="s">
        <v>92</v>
      </c>
      <c r="D226" s="292" t="s">
        <v>2832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4" t="str">
        <f t="shared" si="31"/>
        <v>3-1</v>
      </c>
      <c r="AR226" s="576" t="str">
        <f t="shared" si="32"/>
        <v/>
      </c>
      <c r="AS226" s="578" t="str">
        <f t="shared" si="33"/>
        <v/>
      </c>
      <c r="AT226" s="580" t="str">
        <f t="shared" si="34"/>
        <v/>
      </c>
      <c r="AU226" s="582" t="str">
        <f t="shared" si="35"/>
        <v/>
      </c>
      <c r="AV226" s="584" t="str">
        <f t="shared" si="36"/>
        <v/>
      </c>
      <c r="AW226" s="608" t="str">
        <f t="shared" si="37"/>
        <v/>
      </c>
      <c r="AX226" s="663" t="e">
        <v>#N/A</v>
      </c>
    </row>
    <row r="227" spans="1:50" ht="13.5" x14ac:dyDescent="0.3">
      <c r="B227" s="292">
        <v>1</v>
      </c>
      <c r="C227" s="292" t="s">
        <v>92</v>
      </c>
      <c r="D227" s="292" t="s">
        <v>2832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4" t="str">
        <f t="shared" si="31"/>
        <v>3-1</v>
      </c>
      <c r="AR227" s="576" t="str">
        <f t="shared" si="32"/>
        <v/>
      </c>
      <c r="AS227" s="578" t="str">
        <f t="shared" si="33"/>
        <v/>
      </c>
      <c r="AT227" s="580" t="str">
        <f t="shared" si="34"/>
        <v/>
      </c>
      <c r="AU227" s="582" t="str">
        <f t="shared" si="35"/>
        <v/>
      </c>
      <c r="AV227" s="584" t="str">
        <f t="shared" si="36"/>
        <v/>
      </c>
      <c r="AW227" s="608" t="str">
        <f t="shared" si="37"/>
        <v/>
      </c>
      <c r="AX227" s="663" t="e">
        <v>#N/A</v>
      </c>
    </row>
    <row r="228" spans="1:50" ht="13.5" x14ac:dyDescent="0.3">
      <c r="B228" s="292">
        <v>1</v>
      </c>
      <c r="C228" s="292" t="s">
        <v>92</v>
      </c>
      <c r="D228" s="359" t="s">
        <v>2835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4" t="str">
        <f t="shared" si="31"/>
        <v>3-3</v>
      </c>
      <c r="AR228" s="576" t="str">
        <f t="shared" si="32"/>
        <v/>
      </c>
      <c r="AS228" s="578" t="str">
        <f t="shared" si="33"/>
        <v/>
      </c>
      <c r="AT228" s="580" t="str">
        <f t="shared" si="34"/>
        <v/>
      </c>
      <c r="AU228" s="582" t="str">
        <f t="shared" si="35"/>
        <v/>
      </c>
      <c r="AV228" s="584" t="str">
        <f t="shared" si="36"/>
        <v/>
      </c>
      <c r="AW228" s="608" t="str">
        <f t="shared" si="37"/>
        <v/>
      </c>
      <c r="AX228" s="663" t="e">
        <v>#N/A</v>
      </c>
    </row>
    <row r="229" spans="1:50" ht="13.5" x14ac:dyDescent="0.3">
      <c r="B229" s="292">
        <v>1</v>
      </c>
      <c r="C229" s="292" t="s">
        <v>92</v>
      </c>
      <c r="D229" s="359" t="s">
        <v>2835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4" t="str">
        <f t="shared" si="31"/>
        <v>3-3</v>
      </c>
      <c r="AR229" s="576" t="str">
        <f t="shared" si="32"/>
        <v/>
      </c>
      <c r="AS229" s="578" t="str">
        <f t="shared" si="33"/>
        <v/>
      </c>
      <c r="AT229" s="580" t="str">
        <f t="shared" si="34"/>
        <v/>
      </c>
      <c r="AU229" s="582" t="str">
        <f t="shared" si="35"/>
        <v/>
      </c>
      <c r="AV229" s="584" t="str">
        <f t="shared" si="36"/>
        <v/>
      </c>
      <c r="AW229" s="608" t="str">
        <f t="shared" si="37"/>
        <v/>
      </c>
      <c r="AX229" s="663" t="e">
        <v>#N/A</v>
      </c>
    </row>
    <row r="230" spans="1:50" ht="13.5" x14ac:dyDescent="0.3">
      <c r="B230" s="292">
        <v>1</v>
      </c>
      <c r="C230" s="292" t="s">
        <v>92</v>
      </c>
      <c r="D230" s="359" t="s">
        <v>2835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4" t="str">
        <f t="shared" si="31"/>
        <v>3-3</v>
      </c>
      <c r="AR230" s="576" t="str">
        <f t="shared" si="32"/>
        <v/>
      </c>
      <c r="AS230" s="578" t="str">
        <f t="shared" si="33"/>
        <v/>
      </c>
      <c r="AT230" s="580" t="str">
        <f t="shared" si="34"/>
        <v/>
      </c>
      <c r="AU230" s="582" t="str">
        <f t="shared" si="35"/>
        <v/>
      </c>
      <c r="AV230" s="584" t="str">
        <f t="shared" si="36"/>
        <v/>
      </c>
      <c r="AW230" s="608" t="str">
        <f t="shared" si="37"/>
        <v/>
      </c>
      <c r="AX230" s="663" t="e">
        <v>#N/A</v>
      </c>
    </row>
    <row r="231" spans="1:50" ht="13.5" x14ac:dyDescent="0.3">
      <c r="B231" s="292">
        <v>1</v>
      </c>
      <c r="C231" s="292" t="s">
        <v>92</v>
      </c>
      <c r="D231" s="359" t="s">
        <v>2835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4" t="str">
        <f t="shared" si="31"/>
        <v>3-3</v>
      </c>
      <c r="AR231" s="576" t="str">
        <f t="shared" si="32"/>
        <v/>
      </c>
      <c r="AS231" s="578" t="str">
        <f t="shared" si="33"/>
        <v/>
      </c>
      <c r="AT231" s="580" t="str">
        <f t="shared" si="34"/>
        <v/>
      </c>
      <c r="AU231" s="582" t="str">
        <f t="shared" si="35"/>
        <v/>
      </c>
      <c r="AV231" s="584" t="str">
        <f t="shared" si="36"/>
        <v/>
      </c>
      <c r="AW231" s="608" t="str">
        <f t="shared" si="37"/>
        <v/>
      </c>
      <c r="AX231" s="663" t="s">
        <v>713</v>
      </c>
    </row>
    <row r="232" spans="1:50" ht="13.5" x14ac:dyDescent="0.3">
      <c r="C232" s="292" t="s">
        <v>92</v>
      </c>
      <c r="D232" s="359" t="s">
        <v>2835</v>
      </c>
      <c r="E232" s="291" t="s">
        <v>2795</v>
      </c>
      <c r="F232" s="292" t="s">
        <v>2796</v>
      </c>
      <c r="G232" s="292" t="s">
        <v>2797</v>
      </c>
      <c r="H232" s="291" t="s">
        <v>193</v>
      </c>
      <c r="I232" s="291" t="s">
        <v>194</v>
      </c>
      <c r="J232" s="225" t="s">
        <v>3058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4" t="str">
        <f t="shared" si="31"/>
        <v>3-3</v>
      </c>
      <c r="AR232" s="576" t="str">
        <f t="shared" si="32"/>
        <v/>
      </c>
      <c r="AS232" s="578" t="str">
        <f t="shared" si="33"/>
        <v/>
      </c>
      <c r="AT232" s="580" t="str">
        <f t="shared" si="34"/>
        <v/>
      </c>
      <c r="AU232" s="582" t="str">
        <f t="shared" si="35"/>
        <v/>
      </c>
      <c r="AV232" s="584" t="str">
        <f t="shared" si="36"/>
        <v/>
      </c>
      <c r="AW232" s="608" t="str">
        <f t="shared" si="37"/>
        <v/>
      </c>
      <c r="AX232" s="663" t="e">
        <v>#N/A</v>
      </c>
    </row>
    <row r="233" spans="1:50" ht="13.5" x14ac:dyDescent="0.3">
      <c r="B233" s="292">
        <v>1</v>
      </c>
      <c r="C233" s="292" t="s">
        <v>92</v>
      </c>
      <c r="D233" s="359" t="s">
        <v>2836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31"/>
        <v>3-4</v>
      </c>
      <c r="AR233" s="576" t="str">
        <f t="shared" si="32"/>
        <v/>
      </c>
      <c r="AS233" s="578" t="str">
        <f t="shared" si="33"/>
        <v/>
      </c>
      <c r="AT233" s="580" t="str">
        <f t="shared" si="34"/>
        <v/>
      </c>
      <c r="AU233" s="582" t="str">
        <f t="shared" si="35"/>
        <v/>
      </c>
      <c r="AV233" s="584" t="str">
        <f t="shared" si="36"/>
        <v/>
      </c>
      <c r="AW233" s="608" t="str">
        <f t="shared" si="37"/>
        <v/>
      </c>
      <c r="AX233" s="663" t="e">
        <v>#N/A</v>
      </c>
    </row>
    <row r="234" spans="1:50" ht="13.5" x14ac:dyDescent="0.3">
      <c r="B234" s="292">
        <v>1</v>
      </c>
      <c r="C234" s="292" t="s">
        <v>92</v>
      </c>
      <c r="D234" s="359" t="s">
        <v>2836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4" t="str">
        <f t="shared" si="31"/>
        <v>3-4</v>
      </c>
      <c r="AR234" s="576" t="str">
        <f t="shared" si="32"/>
        <v/>
      </c>
      <c r="AS234" s="578" t="str">
        <f t="shared" si="33"/>
        <v/>
      </c>
      <c r="AT234" s="580" t="str">
        <f t="shared" si="34"/>
        <v/>
      </c>
      <c r="AU234" s="582" t="str">
        <f t="shared" si="35"/>
        <v/>
      </c>
      <c r="AV234" s="584" t="str">
        <f t="shared" si="36"/>
        <v/>
      </c>
      <c r="AW234" s="608" t="str">
        <f t="shared" si="37"/>
        <v/>
      </c>
      <c r="AX234" s="663" t="e">
        <v>#N/A</v>
      </c>
    </row>
    <row r="235" spans="1:50" ht="13.5" x14ac:dyDescent="0.3">
      <c r="B235" s="292">
        <v>1</v>
      </c>
      <c r="C235" s="292" t="s">
        <v>92</v>
      </c>
      <c r="D235" s="359" t="s">
        <v>2835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4" t="str">
        <f t="shared" si="31"/>
        <v>3-3</v>
      </c>
      <c r="AR235" s="576" t="str">
        <f t="shared" si="32"/>
        <v/>
      </c>
      <c r="AS235" s="578" t="str">
        <f t="shared" si="33"/>
        <v/>
      </c>
      <c r="AT235" s="580" t="str">
        <f t="shared" si="34"/>
        <v/>
      </c>
      <c r="AU235" s="582" t="str">
        <f t="shared" si="35"/>
        <v/>
      </c>
      <c r="AV235" s="584" t="str">
        <f t="shared" si="36"/>
        <v/>
      </c>
      <c r="AW235" s="608" t="str">
        <f t="shared" si="37"/>
        <v/>
      </c>
      <c r="AX235" s="663" t="e">
        <v>#N/A</v>
      </c>
    </row>
    <row r="236" spans="1:50" ht="13.5" x14ac:dyDescent="0.3">
      <c r="A236" s="635"/>
      <c r="B236" s="423"/>
      <c r="C236" s="292" t="s">
        <v>95</v>
      </c>
      <c r="D236" s="292" t="s">
        <v>2837</v>
      </c>
      <c r="E236" s="291" t="s">
        <v>3238</v>
      </c>
      <c r="F236" s="281" t="s">
        <v>3239</v>
      </c>
      <c r="G236" s="292" t="s">
        <v>3234</v>
      </c>
      <c r="H236" s="291" t="s">
        <v>193</v>
      </c>
      <c r="I236" s="291" t="s">
        <v>194</v>
      </c>
      <c r="J236" s="225" t="s">
        <v>3240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3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3"/>
      <c r="AL236" s="661" t="s">
        <v>2976</v>
      </c>
      <c r="AM236" s="423"/>
      <c r="AN236" s="423" t="e">
        <f>VLOOKUP(功能_33[[#This Row],[功能代號]],需二審tmp!A:A,1,FALSE)</f>
        <v>#N/A</v>
      </c>
      <c r="AQ236" s="636" t="str">
        <f>IF(COUNTA(AC236)=1,LEFT(D236,3),"")</f>
        <v>6-8</v>
      </c>
      <c r="AR236" s="576" t="str">
        <f>IF(AND(COUNTA(L236)=1,COUNTA(M236)=1,COUNTA(Y236)=1,COUNTA(AB236)=1,COUNTA(AC236)=0),LEFT(D236,3),"")</f>
        <v/>
      </c>
      <c r="AS236" s="578" t="str">
        <f>IF(AND(COUNTA(L236)=1,COUNTA(M236)=1,COUNTA(Y236)=1,COUNTA(AB236)=0,COUNTA(AC236)=0),LEFT(D236,3),"")</f>
        <v/>
      </c>
      <c r="AT236" s="580" t="str">
        <f>IF(AND(COUNTA(M236)=0,COUNTA(Y236)=1),LEFT(D236,3),"")</f>
        <v/>
      </c>
      <c r="AU236" s="582" t="str">
        <f>IF(AND(COUNTA(M236)=1,COUNTA(Y236)=0),LEFT(D236,3),"")</f>
        <v/>
      </c>
      <c r="AV236" s="584" t="str">
        <f>IF(AND(COUNTA(M236)=0,COUNTA(Y236)=0),LEFT(D236,3),"")</f>
        <v/>
      </c>
      <c r="AW236" s="608" t="str">
        <f>IF(OR(COUNTA(M236)=0,COUNTA(Y236)=0),I236,"")</f>
        <v/>
      </c>
      <c r="AX236" s="663" t="e">
        <v>#N/A</v>
      </c>
    </row>
    <row r="237" spans="1:50" ht="13.5" x14ac:dyDescent="0.3">
      <c r="B237" s="292">
        <v>1</v>
      </c>
      <c r="C237" s="292" t="s">
        <v>92</v>
      </c>
      <c r="D237" s="359" t="s">
        <v>2835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31"/>
        <v>3-3</v>
      </c>
      <c r="AR237" s="576" t="str">
        <f t="shared" si="32"/>
        <v/>
      </c>
      <c r="AS237" s="578" t="str">
        <f t="shared" si="33"/>
        <v/>
      </c>
      <c r="AT237" s="580" t="str">
        <f t="shared" si="34"/>
        <v/>
      </c>
      <c r="AU237" s="582" t="str">
        <f t="shared" si="35"/>
        <v/>
      </c>
      <c r="AV237" s="584" t="str">
        <f t="shared" si="36"/>
        <v/>
      </c>
      <c r="AW237" s="608" t="str">
        <f t="shared" si="37"/>
        <v/>
      </c>
      <c r="AX237" s="663" t="e">
        <v>#N/A</v>
      </c>
    </row>
    <row r="238" spans="1:50" ht="13.5" x14ac:dyDescent="0.3">
      <c r="B238" s="292">
        <v>1</v>
      </c>
      <c r="C238" s="292" t="s">
        <v>92</v>
      </c>
      <c r="D238" s="359" t="s">
        <v>2835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4" t="str">
        <f t="shared" si="31"/>
        <v>3-3</v>
      </c>
      <c r="AR238" s="576" t="str">
        <f t="shared" si="32"/>
        <v/>
      </c>
      <c r="AS238" s="578" t="str">
        <f t="shared" si="33"/>
        <v/>
      </c>
      <c r="AT238" s="580" t="str">
        <f t="shared" si="34"/>
        <v/>
      </c>
      <c r="AU238" s="582" t="str">
        <f t="shared" si="35"/>
        <v/>
      </c>
      <c r="AV238" s="584" t="str">
        <f t="shared" si="36"/>
        <v/>
      </c>
      <c r="AW238" s="608" t="str">
        <f t="shared" si="37"/>
        <v/>
      </c>
      <c r="AX238" s="663" t="e">
        <v>#N/A</v>
      </c>
    </row>
    <row r="239" spans="1:50" ht="13.5" x14ac:dyDescent="0.3">
      <c r="C239" s="292" t="s">
        <v>91</v>
      </c>
      <c r="D239" s="292" t="s">
        <v>2842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2955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4" t="str">
        <f t="shared" si="31"/>
        <v>2-5</v>
      </c>
      <c r="AR239" s="576" t="str">
        <f t="shared" si="32"/>
        <v/>
      </c>
      <c r="AS239" s="578" t="str">
        <f t="shared" si="33"/>
        <v/>
      </c>
      <c r="AT239" s="580" t="str">
        <f t="shared" si="34"/>
        <v/>
      </c>
      <c r="AU239" s="582" t="str">
        <f t="shared" si="35"/>
        <v/>
      </c>
      <c r="AV239" s="584" t="str">
        <f t="shared" si="36"/>
        <v/>
      </c>
      <c r="AW239" s="608" t="str">
        <f t="shared" si="37"/>
        <v/>
      </c>
      <c r="AX239" s="663" t="s">
        <v>729</v>
      </c>
    </row>
    <row r="240" spans="1:50" ht="13.5" x14ac:dyDescent="0.3">
      <c r="C240" s="292" t="s">
        <v>91</v>
      </c>
      <c r="D240" s="292" t="s">
        <v>2842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4" t="str">
        <f t="shared" si="31"/>
        <v>2-5</v>
      </c>
      <c r="AR240" s="576" t="str">
        <f t="shared" si="32"/>
        <v/>
      </c>
      <c r="AS240" s="578" t="str">
        <f t="shared" si="33"/>
        <v/>
      </c>
      <c r="AT240" s="580" t="str">
        <f t="shared" si="34"/>
        <v/>
      </c>
      <c r="AU240" s="582" t="str">
        <f t="shared" si="35"/>
        <v/>
      </c>
      <c r="AV240" s="584" t="str">
        <f t="shared" si="36"/>
        <v/>
      </c>
      <c r="AW240" s="608" t="str">
        <f t="shared" si="37"/>
        <v/>
      </c>
      <c r="AX240" s="663" t="s">
        <v>732</v>
      </c>
    </row>
    <row r="241" spans="2:50" ht="13.5" x14ac:dyDescent="0.3">
      <c r="C241" s="292" t="s">
        <v>91</v>
      </c>
      <c r="D241" s="292" t="s">
        <v>2842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31"/>
        <v>2-5</v>
      </c>
      <c r="AR241" s="576" t="str">
        <f t="shared" si="32"/>
        <v/>
      </c>
      <c r="AS241" s="578" t="str">
        <f t="shared" si="33"/>
        <v/>
      </c>
      <c r="AT241" s="580" t="str">
        <f t="shared" si="34"/>
        <v/>
      </c>
      <c r="AU241" s="582" t="str">
        <f t="shared" si="35"/>
        <v/>
      </c>
      <c r="AV241" s="584" t="str">
        <f t="shared" si="36"/>
        <v/>
      </c>
      <c r="AW241" s="608" t="str">
        <f t="shared" si="37"/>
        <v/>
      </c>
      <c r="AX241" s="663" t="s">
        <v>735</v>
      </c>
    </row>
    <row r="242" spans="2:50" ht="13.5" x14ac:dyDescent="0.3">
      <c r="C242" s="292" t="s">
        <v>91</v>
      </c>
      <c r="D242" s="292" t="s">
        <v>2842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31"/>
        <v>2-5</v>
      </c>
      <c r="AR242" s="576" t="str">
        <f t="shared" si="32"/>
        <v/>
      </c>
      <c r="AS242" s="578" t="str">
        <f t="shared" si="33"/>
        <v/>
      </c>
      <c r="AT242" s="580" t="str">
        <f t="shared" si="34"/>
        <v/>
      </c>
      <c r="AU242" s="582" t="str">
        <f t="shared" si="35"/>
        <v/>
      </c>
      <c r="AV242" s="584" t="str">
        <f t="shared" si="36"/>
        <v/>
      </c>
      <c r="AW242" s="608" t="str">
        <f t="shared" si="37"/>
        <v/>
      </c>
      <c r="AX242" s="663" t="s">
        <v>738</v>
      </c>
    </row>
    <row r="243" spans="2:50" ht="13.5" x14ac:dyDescent="0.3">
      <c r="C243" s="292" t="s">
        <v>91</v>
      </c>
      <c r="D243" s="292" t="s">
        <v>2842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31"/>
        <v>2-5</v>
      </c>
      <c r="AR243" s="576" t="str">
        <f t="shared" si="32"/>
        <v/>
      </c>
      <c r="AS243" s="578" t="str">
        <f t="shared" si="33"/>
        <v/>
      </c>
      <c r="AT243" s="580" t="str">
        <f t="shared" si="34"/>
        <v/>
      </c>
      <c r="AU243" s="582" t="str">
        <f t="shared" si="35"/>
        <v/>
      </c>
      <c r="AV243" s="584" t="str">
        <f t="shared" si="36"/>
        <v/>
      </c>
      <c r="AW243" s="608" t="str">
        <f t="shared" si="37"/>
        <v/>
      </c>
      <c r="AX243" s="663" t="s">
        <v>741</v>
      </c>
    </row>
    <row r="244" spans="2:50" ht="13.5" x14ac:dyDescent="0.3">
      <c r="C244" s="292" t="s">
        <v>91</v>
      </c>
      <c r="D244" s="292" t="s">
        <v>2842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2955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31"/>
        <v>2-5</v>
      </c>
      <c r="AR244" s="576" t="str">
        <f t="shared" si="32"/>
        <v/>
      </c>
      <c r="AS244" s="578" t="str">
        <f t="shared" si="33"/>
        <v/>
      </c>
      <c r="AT244" s="580" t="str">
        <f t="shared" si="34"/>
        <v/>
      </c>
      <c r="AU244" s="582" t="str">
        <f t="shared" si="35"/>
        <v/>
      </c>
      <c r="AV244" s="584" t="str">
        <f t="shared" si="36"/>
        <v/>
      </c>
      <c r="AW244" s="608" t="str">
        <f t="shared" si="37"/>
        <v/>
      </c>
      <c r="AX244" s="663" t="s">
        <v>744</v>
      </c>
    </row>
    <row r="245" spans="2:50" ht="13.5" x14ac:dyDescent="0.3">
      <c r="C245" s="292" t="s">
        <v>91</v>
      </c>
      <c r="D245" s="292" t="s">
        <v>2842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31"/>
        <v>2-5</v>
      </c>
      <c r="AR245" s="576" t="str">
        <f t="shared" si="32"/>
        <v/>
      </c>
      <c r="AS245" s="578" t="str">
        <f t="shared" si="33"/>
        <v/>
      </c>
      <c r="AT245" s="580" t="str">
        <f t="shared" si="34"/>
        <v/>
      </c>
      <c r="AU245" s="582" t="str">
        <f t="shared" si="35"/>
        <v/>
      </c>
      <c r="AV245" s="584" t="str">
        <f t="shared" si="36"/>
        <v/>
      </c>
      <c r="AW245" s="608" t="str">
        <f t="shared" si="37"/>
        <v/>
      </c>
      <c r="AX245" s="663" t="s">
        <v>747</v>
      </c>
    </row>
    <row r="246" spans="2:50" ht="13.5" x14ac:dyDescent="0.3">
      <c r="C246" s="292" t="s">
        <v>91</v>
      </c>
      <c r="D246" s="292" t="s">
        <v>2842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31"/>
        <v>2-5</v>
      </c>
      <c r="AR246" s="576" t="str">
        <f t="shared" si="32"/>
        <v/>
      </c>
      <c r="AS246" s="578" t="str">
        <f t="shared" si="33"/>
        <v/>
      </c>
      <c r="AT246" s="580" t="str">
        <f t="shared" si="34"/>
        <v/>
      </c>
      <c r="AU246" s="582" t="str">
        <f t="shared" si="35"/>
        <v/>
      </c>
      <c r="AV246" s="584" t="str">
        <f t="shared" si="36"/>
        <v/>
      </c>
      <c r="AW246" s="608" t="str">
        <f t="shared" si="37"/>
        <v/>
      </c>
      <c r="AX246" s="663" t="s">
        <v>750</v>
      </c>
    </row>
    <row r="247" spans="2:50" ht="13.5" x14ac:dyDescent="0.3">
      <c r="C247" s="292" t="s">
        <v>91</v>
      </c>
      <c r="D247" s="292" t="s">
        <v>2842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2955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4" t="str">
        <f t="shared" si="31"/>
        <v>2-5</v>
      </c>
      <c r="AR247" s="576" t="str">
        <f t="shared" si="32"/>
        <v/>
      </c>
      <c r="AS247" s="578" t="str">
        <f t="shared" si="33"/>
        <v/>
      </c>
      <c r="AT247" s="580" t="str">
        <f t="shared" si="34"/>
        <v/>
      </c>
      <c r="AU247" s="582" t="str">
        <f t="shared" si="35"/>
        <v/>
      </c>
      <c r="AV247" s="584" t="str">
        <f t="shared" si="36"/>
        <v/>
      </c>
      <c r="AW247" s="608" t="str">
        <f t="shared" si="37"/>
        <v/>
      </c>
      <c r="AX247" s="663" t="s">
        <v>753</v>
      </c>
    </row>
    <row r="248" spans="2:50" ht="13.5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2976</v>
      </c>
      <c r="AM248" s="291" t="s">
        <v>2976</v>
      </c>
      <c r="AN248" s="292" t="str">
        <f>VLOOKUP(功能_33[[#This Row],[功能代號]],需二審tmp!A:A,1,FALSE)</f>
        <v>L4604</v>
      </c>
      <c r="AO248" s="356">
        <v>44523</v>
      </c>
      <c r="AQ248" s="574" t="str">
        <f t="shared" si="31"/>
        <v>4-6</v>
      </c>
      <c r="AR248" s="576" t="str">
        <f t="shared" si="32"/>
        <v/>
      </c>
      <c r="AS248" s="578" t="str">
        <f t="shared" si="33"/>
        <v/>
      </c>
      <c r="AT248" s="580" t="str">
        <f t="shared" si="34"/>
        <v/>
      </c>
      <c r="AU248" s="582" t="str">
        <f t="shared" si="35"/>
        <v/>
      </c>
      <c r="AV248" s="584" t="str">
        <f t="shared" si="36"/>
        <v/>
      </c>
      <c r="AW248" s="608" t="str">
        <f t="shared" si="37"/>
        <v/>
      </c>
      <c r="AX248" s="663" t="s">
        <v>757</v>
      </c>
    </row>
    <row r="249" spans="2:50" ht="13.5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2975</v>
      </c>
      <c r="AM249" s="292" t="s">
        <v>2974</v>
      </c>
      <c r="AN249" s="292" t="str">
        <f>VLOOKUP(功能_33[[#This Row],[功能代號]],需二審tmp!A:A,1,FALSE)</f>
        <v>L4605</v>
      </c>
      <c r="AO249" s="356">
        <v>44523</v>
      </c>
      <c r="AQ249" s="574" t="str">
        <f t="shared" si="31"/>
        <v>4-6</v>
      </c>
      <c r="AR249" s="576" t="str">
        <f t="shared" si="32"/>
        <v/>
      </c>
      <c r="AS249" s="578" t="str">
        <f t="shared" si="33"/>
        <v/>
      </c>
      <c r="AT249" s="580" t="str">
        <f t="shared" si="34"/>
        <v/>
      </c>
      <c r="AU249" s="582" t="str">
        <f t="shared" si="35"/>
        <v/>
      </c>
      <c r="AV249" s="584" t="str">
        <f t="shared" si="36"/>
        <v/>
      </c>
      <c r="AW249" s="608" t="str">
        <f t="shared" si="37"/>
        <v/>
      </c>
      <c r="AX249" s="663" t="s">
        <v>759</v>
      </c>
    </row>
    <row r="250" spans="2:50" ht="40.5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3018</v>
      </c>
      <c r="AM250" s="219" t="s">
        <v>3019</v>
      </c>
      <c r="AN250" s="292" t="str">
        <f>VLOOKUP(功能_33[[#This Row],[功能代號]],需二審tmp!A:A,1,FALSE)</f>
        <v>L4606</v>
      </c>
      <c r="AO250" s="356">
        <v>44523</v>
      </c>
      <c r="AQ250" s="574" t="str">
        <f t="shared" si="31"/>
        <v>4-6</v>
      </c>
      <c r="AR250" s="576" t="str">
        <f t="shared" si="32"/>
        <v/>
      </c>
      <c r="AS250" s="578" t="str">
        <f t="shared" si="33"/>
        <v/>
      </c>
      <c r="AT250" s="580" t="str">
        <f t="shared" si="34"/>
        <v/>
      </c>
      <c r="AU250" s="582" t="str">
        <f t="shared" si="35"/>
        <v/>
      </c>
      <c r="AV250" s="584" t="str">
        <f t="shared" si="36"/>
        <v/>
      </c>
      <c r="AW250" s="608" t="str">
        <f t="shared" si="37"/>
        <v/>
      </c>
      <c r="AX250" s="663" t="s">
        <v>761</v>
      </c>
    </row>
    <row r="251" spans="2:50" ht="13.5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31"/>
        <v>4-6</v>
      </c>
      <c r="AR251" s="576" t="str">
        <f t="shared" si="32"/>
        <v/>
      </c>
      <c r="AS251" s="578" t="str">
        <f t="shared" si="33"/>
        <v/>
      </c>
      <c r="AT251" s="580" t="str">
        <f t="shared" si="34"/>
        <v/>
      </c>
      <c r="AU251" s="582" t="str">
        <f t="shared" si="35"/>
        <v/>
      </c>
      <c r="AV251" s="584" t="str">
        <f t="shared" si="36"/>
        <v/>
      </c>
      <c r="AW251" s="608" t="str">
        <f t="shared" si="37"/>
        <v/>
      </c>
      <c r="AX251" s="663" t="s">
        <v>763</v>
      </c>
    </row>
    <row r="252" spans="2:50" ht="13.5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2774</v>
      </c>
      <c r="J252" s="225" t="s">
        <v>2959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2976</v>
      </c>
      <c r="AM252" s="291" t="s">
        <v>2976</v>
      </c>
      <c r="AN252" s="292" t="e">
        <f>VLOOKUP(功能_33[[#This Row],[功能代號]],需二審tmp!A:A,1,FALSE)</f>
        <v>#N/A</v>
      </c>
      <c r="AO252" s="356">
        <v>44523</v>
      </c>
      <c r="AQ252" s="574" t="str">
        <f t="shared" si="31"/>
        <v>4-6</v>
      </c>
      <c r="AR252" s="576" t="str">
        <f t="shared" si="32"/>
        <v/>
      </c>
      <c r="AS252" s="578" t="str">
        <f t="shared" si="33"/>
        <v/>
      </c>
      <c r="AT252" s="580" t="str">
        <f t="shared" si="34"/>
        <v/>
      </c>
      <c r="AU252" s="582" t="str">
        <f t="shared" si="35"/>
        <v/>
      </c>
      <c r="AV252" s="584" t="str">
        <f t="shared" si="36"/>
        <v/>
      </c>
      <c r="AW252" s="608" t="str">
        <f t="shared" si="37"/>
        <v/>
      </c>
      <c r="AX252" s="663" t="s">
        <v>765</v>
      </c>
    </row>
    <row r="253" spans="2:50" ht="13.5" x14ac:dyDescent="0.3">
      <c r="C253" s="292" t="s">
        <v>95</v>
      </c>
      <c r="D253" s="292" t="s">
        <v>2837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3235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31"/>
        <v>6-8</v>
      </c>
      <c r="AR253" s="576" t="str">
        <f t="shared" si="32"/>
        <v/>
      </c>
      <c r="AS253" s="578" t="str">
        <f t="shared" si="33"/>
        <v/>
      </c>
      <c r="AT253" s="580" t="str">
        <f t="shared" si="34"/>
        <v/>
      </c>
      <c r="AU253" s="582" t="str">
        <f t="shared" si="35"/>
        <v/>
      </c>
      <c r="AV253" s="584" t="str">
        <f t="shared" si="36"/>
        <v/>
      </c>
      <c r="AW253" s="608" t="str">
        <f t="shared" si="37"/>
        <v/>
      </c>
      <c r="AX253" s="663" t="s">
        <v>767</v>
      </c>
    </row>
    <row r="254" spans="2:50" ht="13.5" x14ac:dyDescent="0.3">
      <c r="C254" s="292" t="s">
        <v>95</v>
      </c>
      <c r="D254" s="292" t="s">
        <v>2837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3235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4" t="str">
        <f t="shared" si="31"/>
        <v>6-8</v>
      </c>
      <c r="AR254" s="576" t="str">
        <f t="shared" si="32"/>
        <v/>
      </c>
      <c r="AS254" s="578" t="str">
        <f t="shared" si="33"/>
        <v/>
      </c>
      <c r="AT254" s="580" t="str">
        <f t="shared" si="34"/>
        <v/>
      </c>
      <c r="AU254" s="582" t="str">
        <f t="shared" si="35"/>
        <v/>
      </c>
      <c r="AV254" s="584" t="str">
        <f t="shared" si="36"/>
        <v/>
      </c>
      <c r="AW254" s="608" t="str">
        <f t="shared" si="37"/>
        <v/>
      </c>
      <c r="AX254" s="663" t="e">
        <v>#N/A</v>
      </c>
    </row>
    <row r="255" spans="2:50" ht="13.5" x14ac:dyDescent="0.3">
      <c r="B255" s="292">
        <v>1</v>
      </c>
      <c r="C255" s="292" t="s">
        <v>92</v>
      </c>
      <c r="D255" s="359" t="s">
        <v>2836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4" t="str">
        <f t="shared" si="31"/>
        <v>3-4</v>
      </c>
      <c r="AR255" s="576" t="str">
        <f t="shared" si="32"/>
        <v/>
      </c>
      <c r="AS255" s="578" t="str">
        <f t="shared" si="33"/>
        <v/>
      </c>
      <c r="AT255" s="580" t="str">
        <f t="shared" si="34"/>
        <v/>
      </c>
      <c r="AU255" s="582" t="str">
        <f t="shared" si="35"/>
        <v/>
      </c>
      <c r="AV255" s="584" t="str">
        <f t="shared" si="36"/>
        <v/>
      </c>
      <c r="AW255" s="608" t="str">
        <f t="shared" si="37"/>
        <v/>
      </c>
      <c r="AX255" s="663" t="e">
        <v>#N/A</v>
      </c>
    </row>
    <row r="256" spans="2:50" ht="13.5" x14ac:dyDescent="0.3">
      <c r="C256" s="292" t="s">
        <v>91</v>
      </c>
      <c r="D256" s="292" t="s">
        <v>2843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3132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4" t="str">
        <f t="shared" si="31"/>
        <v>2-2</v>
      </c>
      <c r="AR256" s="576" t="str">
        <f t="shared" si="32"/>
        <v/>
      </c>
      <c r="AS256" s="578" t="str">
        <f t="shared" si="33"/>
        <v/>
      </c>
      <c r="AT256" s="580" t="str">
        <f t="shared" si="34"/>
        <v/>
      </c>
      <c r="AU256" s="582" t="str">
        <f t="shared" si="35"/>
        <v/>
      </c>
      <c r="AV256" s="584" t="str">
        <f t="shared" si="36"/>
        <v/>
      </c>
      <c r="AW256" s="608" t="str">
        <f t="shared" si="37"/>
        <v/>
      </c>
      <c r="AX256" s="663" t="e">
        <v>#N/A</v>
      </c>
    </row>
    <row r="257" spans="3:50" ht="13.5" x14ac:dyDescent="0.3">
      <c r="C257" s="292" t="s">
        <v>95</v>
      </c>
      <c r="D257" s="292" t="s">
        <v>2837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3235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31"/>
        <v>6-8</v>
      </c>
      <c r="AR257" s="576" t="str">
        <f t="shared" si="32"/>
        <v/>
      </c>
      <c r="AS257" s="578" t="str">
        <f t="shared" si="33"/>
        <v/>
      </c>
      <c r="AT257" s="580" t="str">
        <f t="shared" si="34"/>
        <v/>
      </c>
      <c r="AU257" s="582" t="str">
        <f t="shared" si="35"/>
        <v/>
      </c>
      <c r="AV257" s="584" t="str">
        <f t="shared" si="36"/>
        <v/>
      </c>
      <c r="AW257" s="608" t="str">
        <f t="shared" si="37"/>
        <v/>
      </c>
      <c r="AX257" s="663" t="e">
        <v>#N/A</v>
      </c>
    </row>
    <row r="258" spans="3:50" ht="13.5" x14ac:dyDescent="0.3">
      <c r="C258" s="292" t="s">
        <v>95</v>
      </c>
      <c r="D258" s="292" t="s">
        <v>2811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31"/>
        <v>6-2</v>
      </c>
      <c r="AR258" s="576" t="str">
        <f t="shared" si="32"/>
        <v/>
      </c>
      <c r="AS258" s="578" t="str">
        <f t="shared" si="33"/>
        <v/>
      </c>
      <c r="AT258" s="580" t="str">
        <f t="shared" si="34"/>
        <v/>
      </c>
      <c r="AU258" s="582" t="str">
        <f t="shared" si="35"/>
        <v/>
      </c>
      <c r="AV258" s="584" t="str">
        <f t="shared" si="36"/>
        <v/>
      </c>
      <c r="AW258" s="608" t="str">
        <f t="shared" si="37"/>
        <v/>
      </c>
      <c r="AX258" s="663" t="e">
        <v>#N/A</v>
      </c>
    </row>
    <row r="259" spans="3:50" ht="13.5" x14ac:dyDescent="0.3">
      <c r="C259" s="292" t="s">
        <v>95</v>
      </c>
      <c r="D259" s="292" t="s">
        <v>2811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31"/>
        <v>6-2</v>
      </c>
      <c r="AR259" s="576" t="str">
        <f t="shared" si="32"/>
        <v/>
      </c>
      <c r="AS259" s="578" t="str">
        <f t="shared" si="33"/>
        <v/>
      </c>
      <c r="AT259" s="580" t="str">
        <f t="shared" si="34"/>
        <v/>
      </c>
      <c r="AU259" s="582" t="str">
        <f t="shared" si="35"/>
        <v/>
      </c>
      <c r="AV259" s="584" t="str">
        <f t="shared" si="36"/>
        <v/>
      </c>
      <c r="AW259" s="608" t="str">
        <f t="shared" si="37"/>
        <v/>
      </c>
      <c r="AX259" s="663" t="s">
        <v>784</v>
      </c>
    </row>
    <row r="260" spans="3:50" ht="13.5" x14ac:dyDescent="0.3">
      <c r="C260" s="292" t="s">
        <v>95</v>
      </c>
      <c r="D260" s="292" t="s">
        <v>2811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31"/>
        <v>6-2</v>
      </c>
      <c r="AR260" s="576" t="str">
        <f t="shared" si="32"/>
        <v/>
      </c>
      <c r="AS260" s="578" t="str">
        <f t="shared" si="33"/>
        <v/>
      </c>
      <c r="AT260" s="580" t="str">
        <f t="shared" si="34"/>
        <v/>
      </c>
      <c r="AU260" s="582" t="str">
        <f t="shared" si="35"/>
        <v/>
      </c>
      <c r="AV260" s="584" t="str">
        <f t="shared" si="36"/>
        <v/>
      </c>
      <c r="AW260" s="608" t="str">
        <f t="shared" si="37"/>
        <v/>
      </c>
      <c r="AX260" s="663" t="s">
        <v>786</v>
      </c>
    </row>
    <row r="261" spans="3:50" ht="13.5" x14ac:dyDescent="0.3">
      <c r="C261" s="292" t="s">
        <v>95</v>
      </c>
      <c r="D261" s="292" t="s">
        <v>2811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31"/>
        <v>6-2</v>
      </c>
      <c r="AR261" s="576" t="str">
        <f t="shared" si="32"/>
        <v/>
      </c>
      <c r="AS261" s="578" t="str">
        <f t="shared" si="33"/>
        <v/>
      </c>
      <c r="AT261" s="580" t="str">
        <f t="shared" si="34"/>
        <v/>
      </c>
      <c r="AU261" s="582" t="str">
        <f t="shared" si="35"/>
        <v/>
      </c>
      <c r="AV261" s="584" t="str">
        <f t="shared" si="36"/>
        <v/>
      </c>
      <c r="AW261" s="608" t="str">
        <f t="shared" si="37"/>
        <v/>
      </c>
      <c r="AX261" s="663" t="s">
        <v>788</v>
      </c>
    </row>
    <row r="262" spans="3:50" ht="40.5" x14ac:dyDescent="0.3">
      <c r="C262" s="292" t="s">
        <v>95</v>
      </c>
      <c r="D262" s="292" t="s">
        <v>2811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3048</v>
      </c>
      <c r="AM262" s="219" t="s">
        <v>3049</v>
      </c>
      <c r="AN262" s="292" t="e">
        <f>VLOOKUP(功能_33[[#This Row],[功能代號]],需二審tmp!A:A,1,FALSE)</f>
        <v>#N/A</v>
      </c>
      <c r="AO262" s="356">
        <v>44526</v>
      </c>
      <c r="AQ262" s="574" t="str">
        <f t="shared" si="31"/>
        <v>6-2</v>
      </c>
      <c r="AR262" s="576" t="str">
        <f t="shared" si="32"/>
        <v/>
      </c>
      <c r="AS262" s="578" t="str">
        <f t="shared" si="33"/>
        <v/>
      </c>
      <c r="AT262" s="580" t="str">
        <f t="shared" si="34"/>
        <v/>
      </c>
      <c r="AU262" s="582" t="str">
        <f t="shared" si="35"/>
        <v/>
      </c>
      <c r="AV262" s="584" t="str">
        <f t="shared" si="36"/>
        <v/>
      </c>
      <c r="AW262" s="608" t="str">
        <f t="shared" si="37"/>
        <v/>
      </c>
      <c r="AX262" s="663" t="s">
        <v>790</v>
      </c>
    </row>
    <row r="263" spans="3:50" ht="13.5" x14ac:dyDescent="0.3">
      <c r="C263" s="292" t="s">
        <v>95</v>
      </c>
      <c r="D263" s="292" t="s">
        <v>2811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2958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4" t="str">
        <f t="shared" si="31"/>
        <v>6-2</v>
      </c>
      <c r="AR263" s="576" t="str">
        <f t="shared" si="32"/>
        <v/>
      </c>
      <c r="AS263" s="578" t="str">
        <f t="shared" si="33"/>
        <v/>
      </c>
      <c r="AT263" s="580" t="str">
        <f t="shared" si="34"/>
        <v/>
      </c>
      <c r="AU263" s="582" t="str">
        <f t="shared" si="35"/>
        <v/>
      </c>
      <c r="AV263" s="584" t="str">
        <f t="shared" si="36"/>
        <v/>
      </c>
      <c r="AW263" s="608" t="str">
        <f t="shared" si="37"/>
        <v/>
      </c>
      <c r="AX263" s="663" t="s">
        <v>792</v>
      </c>
    </row>
    <row r="264" spans="3:50" ht="13.5" x14ac:dyDescent="0.3">
      <c r="C264" s="292" t="s">
        <v>95</v>
      </c>
      <c r="D264" s="292" t="s">
        <v>2811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31"/>
        <v>6-2</v>
      </c>
      <c r="AR264" s="576" t="str">
        <f t="shared" si="32"/>
        <v/>
      </c>
      <c r="AS264" s="578" t="str">
        <f t="shared" si="33"/>
        <v/>
      </c>
      <c r="AT264" s="580" t="str">
        <f t="shared" si="34"/>
        <v/>
      </c>
      <c r="AU264" s="582" t="str">
        <f t="shared" si="35"/>
        <v/>
      </c>
      <c r="AV264" s="584" t="str">
        <f t="shared" si="36"/>
        <v/>
      </c>
      <c r="AW264" s="608" t="str">
        <f t="shared" si="37"/>
        <v/>
      </c>
      <c r="AX264" s="663" t="s">
        <v>795</v>
      </c>
    </row>
    <row r="265" spans="3:50" ht="13.5" x14ac:dyDescent="0.3">
      <c r="C265" s="292" t="s">
        <v>95</v>
      </c>
      <c r="D265" s="292" t="s">
        <v>2811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4" t="str">
        <f t="shared" si="31"/>
        <v>6-2</v>
      </c>
      <c r="AR265" s="576" t="str">
        <f t="shared" si="32"/>
        <v/>
      </c>
      <c r="AS265" s="578" t="str">
        <f t="shared" si="33"/>
        <v/>
      </c>
      <c r="AT265" s="580" t="str">
        <f t="shared" si="34"/>
        <v/>
      </c>
      <c r="AU265" s="582" t="str">
        <f t="shared" si="35"/>
        <v/>
      </c>
      <c r="AV265" s="584" t="str">
        <f t="shared" si="36"/>
        <v/>
      </c>
      <c r="AW265" s="608" t="str">
        <f t="shared" si="37"/>
        <v/>
      </c>
      <c r="AX265" s="663" t="s">
        <v>797</v>
      </c>
    </row>
    <row r="266" spans="3:50" ht="13.5" x14ac:dyDescent="0.3">
      <c r="C266" s="292" t="s">
        <v>95</v>
      </c>
      <c r="D266" s="292" t="s">
        <v>2811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2958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4" t="str">
        <f t="shared" si="31"/>
        <v>6-2</v>
      </c>
      <c r="AR266" s="576" t="str">
        <f t="shared" si="32"/>
        <v/>
      </c>
      <c r="AS266" s="578" t="str">
        <f t="shared" si="33"/>
        <v/>
      </c>
      <c r="AT266" s="580" t="str">
        <f t="shared" si="34"/>
        <v/>
      </c>
      <c r="AU266" s="582" t="str">
        <f t="shared" si="35"/>
        <v/>
      </c>
      <c r="AV266" s="584" t="str">
        <f t="shared" si="36"/>
        <v/>
      </c>
      <c r="AW266" s="608" t="str">
        <f t="shared" si="37"/>
        <v/>
      </c>
      <c r="AX266" s="663" t="s">
        <v>799</v>
      </c>
    </row>
    <row r="267" spans="3:50" ht="13.5" x14ac:dyDescent="0.3">
      <c r="C267" s="292" t="s">
        <v>95</v>
      </c>
      <c r="D267" s="226" t="s">
        <v>2810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3235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4" t="str">
        <f t="shared" si="31"/>
        <v>6-1</v>
      </c>
      <c r="AR267" s="576" t="str">
        <f t="shared" si="32"/>
        <v/>
      </c>
      <c r="AS267" s="578" t="str">
        <f t="shared" si="33"/>
        <v/>
      </c>
      <c r="AT267" s="580" t="str">
        <f t="shared" si="34"/>
        <v/>
      </c>
      <c r="AU267" s="582" t="str">
        <f t="shared" si="35"/>
        <v/>
      </c>
      <c r="AV267" s="584" t="str">
        <f t="shared" si="36"/>
        <v/>
      </c>
      <c r="AW267" s="608" t="str">
        <f t="shared" si="37"/>
        <v/>
      </c>
      <c r="AX267" s="663" t="e">
        <v>#N/A</v>
      </c>
    </row>
    <row r="268" spans="3:50" ht="13.5" x14ac:dyDescent="0.3">
      <c r="C268" s="292" t="s">
        <v>91</v>
      </c>
      <c r="D268" s="292" t="s">
        <v>2831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3052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2733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4" t="str">
        <f t="shared" si="31"/>
        <v>2-6</v>
      </c>
      <c r="AR268" s="576" t="str">
        <f t="shared" si="32"/>
        <v/>
      </c>
      <c r="AS268" s="578" t="str">
        <f t="shared" si="33"/>
        <v/>
      </c>
      <c r="AT268" s="580" t="str">
        <f t="shared" si="34"/>
        <v/>
      </c>
      <c r="AU268" s="582" t="str">
        <f t="shared" si="35"/>
        <v/>
      </c>
      <c r="AV268" s="584" t="str">
        <f t="shared" si="36"/>
        <v/>
      </c>
      <c r="AW268" s="608" t="str">
        <f t="shared" si="37"/>
        <v/>
      </c>
      <c r="AX268" s="663" t="e">
        <v>#N/A</v>
      </c>
    </row>
    <row r="269" spans="3:50" ht="13.5" x14ac:dyDescent="0.3">
      <c r="C269" s="292" t="s">
        <v>91</v>
      </c>
      <c r="D269" s="292" t="s">
        <v>2831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4" t="str">
        <f t="shared" si="31"/>
        <v>2-6</v>
      </c>
      <c r="AR269" s="576" t="str">
        <f t="shared" si="32"/>
        <v/>
      </c>
      <c r="AS269" s="578" t="str">
        <f t="shared" si="33"/>
        <v/>
      </c>
      <c r="AT269" s="580" t="str">
        <f t="shared" si="34"/>
        <v/>
      </c>
      <c r="AU269" s="582" t="str">
        <f t="shared" si="35"/>
        <v/>
      </c>
      <c r="AV269" s="584" t="str">
        <f t="shared" si="36"/>
        <v/>
      </c>
      <c r="AW269" s="608" t="str">
        <f t="shared" si="37"/>
        <v/>
      </c>
      <c r="AX269" s="663" t="e">
        <v>#N/A</v>
      </c>
    </row>
    <row r="270" spans="3:50" ht="13.5" x14ac:dyDescent="0.3">
      <c r="C270" s="292" t="s">
        <v>91</v>
      </c>
      <c r="D270" s="292" t="s">
        <v>2831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31"/>
        <v>2-6</v>
      </c>
      <c r="AR270" s="576" t="str">
        <f t="shared" si="32"/>
        <v/>
      </c>
      <c r="AS270" s="578" t="str">
        <f t="shared" si="33"/>
        <v/>
      </c>
      <c r="AT270" s="580" t="str">
        <f t="shared" si="34"/>
        <v/>
      </c>
      <c r="AU270" s="582" t="str">
        <f t="shared" si="35"/>
        <v/>
      </c>
      <c r="AV270" s="584" t="str">
        <f t="shared" si="36"/>
        <v/>
      </c>
      <c r="AW270" s="608" t="str">
        <f t="shared" si="37"/>
        <v/>
      </c>
      <c r="AX270" s="663" t="e">
        <v>#N/A</v>
      </c>
    </row>
    <row r="271" spans="3:50" ht="13.5" x14ac:dyDescent="0.3">
      <c r="C271" s="292" t="s">
        <v>91</v>
      </c>
      <c r="D271" s="292" t="s">
        <v>2831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31"/>
        <v>2-6</v>
      </c>
      <c r="AR271" s="576" t="str">
        <f t="shared" si="32"/>
        <v/>
      </c>
      <c r="AS271" s="578" t="str">
        <f t="shared" si="33"/>
        <v/>
      </c>
      <c r="AT271" s="580" t="str">
        <f t="shared" si="34"/>
        <v/>
      </c>
      <c r="AU271" s="582" t="str">
        <f t="shared" si="35"/>
        <v/>
      </c>
      <c r="AV271" s="584" t="str">
        <f t="shared" si="36"/>
        <v/>
      </c>
      <c r="AW271" s="608" t="str">
        <f t="shared" si="37"/>
        <v/>
      </c>
      <c r="AX271" s="663" t="e">
        <v>#N/A</v>
      </c>
    </row>
    <row r="272" spans="3:50" ht="13.5" x14ac:dyDescent="0.3">
      <c r="C272" s="292" t="s">
        <v>91</v>
      </c>
      <c r="D272" s="292" t="s">
        <v>2831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31"/>
        <v>2-6</v>
      </c>
      <c r="AR272" s="576" t="str">
        <f t="shared" si="32"/>
        <v/>
      </c>
      <c r="AS272" s="578" t="str">
        <f t="shared" si="33"/>
        <v/>
      </c>
      <c r="AT272" s="580" t="str">
        <f t="shared" si="34"/>
        <v/>
      </c>
      <c r="AU272" s="582" t="str">
        <f t="shared" si="35"/>
        <v/>
      </c>
      <c r="AV272" s="584" t="str">
        <f t="shared" si="36"/>
        <v/>
      </c>
      <c r="AW272" s="608" t="str">
        <f t="shared" si="37"/>
        <v/>
      </c>
      <c r="AX272" s="663" t="e">
        <v>#N/A</v>
      </c>
    </row>
    <row r="273" spans="1:50" ht="13.5" x14ac:dyDescent="0.3">
      <c r="C273" s="292" t="s">
        <v>91</v>
      </c>
      <c r="D273" s="292" t="s">
        <v>2831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3132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4" t="str">
        <f t="shared" si="31"/>
        <v>2-6</v>
      </c>
      <c r="AR273" s="576" t="str">
        <f t="shared" si="32"/>
        <v/>
      </c>
      <c r="AS273" s="578" t="str">
        <f t="shared" si="33"/>
        <v/>
      </c>
      <c r="AT273" s="580" t="str">
        <f t="shared" si="34"/>
        <v/>
      </c>
      <c r="AU273" s="582" t="str">
        <f t="shared" si="35"/>
        <v/>
      </c>
      <c r="AV273" s="584" t="str">
        <f t="shared" si="36"/>
        <v/>
      </c>
      <c r="AW273" s="608" t="str">
        <f t="shared" si="37"/>
        <v/>
      </c>
      <c r="AX273" s="663" t="e">
        <v>#N/A</v>
      </c>
    </row>
    <row r="274" spans="1:50" ht="27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3023</v>
      </c>
      <c r="AM274" s="292" t="s">
        <v>3024</v>
      </c>
      <c r="AN274" s="292" t="e">
        <f>VLOOKUP(功能_33[[#This Row],[功能代號]],需二審tmp!A:A,1,FALSE)</f>
        <v>#N/A</v>
      </c>
      <c r="AO274" s="356">
        <v>44533</v>
      </c>
      <c r="AQ274" s="574" t="str">
        <f t="shared" si="31"/>
        <v>4-3</v>
      </c>
      <c r="AR274" s="576" t="str">
        <f t="shared" si="32"/>
        <v/>
      </c>
      <c r="AS274" s="578" t="str">
        <f t="shared" si="33"/>
        <v/>
      </c>
      <c r="AT274" s="580" t="str">
        <f t="shared" si="34"/>
        <v/>
      </c>
      <c r="AU274" s="582" t="str">
        <f t="shared" si="35"/>
        <v/>
      </c>
      <c r="AV274" s="584" t="str">
        <f t="shared" si="36"/>
        <v/>
      </c>
      <c r="AW274" s="608" t="str">
        <f t="shared" si="37"/>
        <v/>
      </c>
      <c r="AX274" s="663" t="s">
        <v>825</v>
      </c>
    </row>
    <row r="275" spans="1:50" ht="40.5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3025</v>
      </c>
      <c r="AM275" s="219" t="s">
        <v>3026</v>
      </c>
      <c r="AN275" s="292" t="str">
        <f>VLOOKUP(功能_33[[#This Row],[功能代號]],需二審tmp!A:A,1,FALSE)</f>
        <v>L4320</v>
      </c>
      <c r="AO275" s="356">
        <v>44533</v>
      </c>
      <c r="AQ275" s="574" t="str">
        <f t="shared" si="31"/>
        <v>4-3</v>
      </c>
      <c r="AR275" s="576" t="str">
        <f t="shared" si="32"/>
        <v/>
      </c>
      <c r="AS275" s="578" t="str">
        <f t="shared" si="33"/>
        <v/>
      </c>
      <c r="AT275" s="580" t="str">
        <f t="shared" si="34"/>
        <v/>
      </c>
      <c r="AU275" s="582" t="str">
        <f t="shared" si="35"/>
        <v/>
      </c>
      <c r="AV275" s="584" t="str">
        <f t="shared" si="36"/>
        <v/>
      </c>
      <c r="AW275" s="608" t="str">
        <f t="shared" si="37"/>
        <v/>
      </c>
      <c r="AX275" s="663" t="s">
        <v>827</v>
      </c>
    </row>
    <row r="276" spans="1:50" ht="13.5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2976</v>
      </c>
      <c r="AM276" s="291" t="s">
        <v>2976</v>
      </c>
      <c r="AN276" s="292" t="str">
        <f>VLOOKUP(功能_33[[#This Row],[功能代號]],需二審tmp!A:A,1,FALSE)</f>
        <v>L4031</v>
      </c>
      <c r="AO276" s="356">
        <v>44533</v>
      </c>
      <c r="AQ276" s="574" t="str">
        <f t="shared" si="31"/>
        <v>4-3</v>
      </c>
      <c r="AR276" s="576" t="str">
        <f t="shared" si="32"/>
        <v/>
      </c>
      <c r="AS276" s="578" t="str">
        <f t="shared" si="33"/>
        <v/>
      </c>
      <c r="AT276" s="580" t="str">
        <f t="shared" si="34"/>
        <v/>
      </c>
      <c r="AU276" s="582" t="str">
        <f t="shared" si="35"/>
        <v/>
      </c>
      <c r="AV276" s="584" t="str">
        <f t="shared" si="36"/>
        <v/>
      </c>
      <c r="AW276" s="608" t="str">
        <f t="shared" si="37"/>
        <v/>
      </c>
      <c r="AX276" s="663" t="s">
        <v>829</v>
      </c>
    </row>
    <row r="277" spans="1:50" ht="27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3027</v>
      </c>
      <c r="AM277" s="219" t="s">
        <v>3028</v>
      </c>
      <c r="AN277" s="292" t="str">
        <f>VLOOKUP(功能_33[[#This Row],[功能代號]],需二審tmp!A:A,1,FALSE)</f>
        <v>L4321</v>
      </c>
      <c r="AO277" s="356">
        <v>44533</v>
      </c>
      <c r="AQ277" s="574" t="str">
        <f t="shared" si="31"/>
        <v>4-3</v>
      </c>
      <c r="AR277" s="576" t="str">
        <f t="shared" si="32"/>
        <v/>
      </c>
      <c r="AS277" s="578" t="str">
        <f t="shared" si="33"/>
        <v/>
      </c>
      <c r="AT277" s="580" t="str">
        <f t="shared" si="34"/>
        <v/>
      </c>
      <c r="AU277" s="582" t="str">
        <f t="shared" si="35"/>
        <v/>
      </c>
      <c r="AV277" s="584" t="str">
        <f t="shared" si="36"/>
        <v/>
      </c>
      <c r="AW277" s="608" t="str">
        <f t="shared" si="37"/>
        <v/>
      </c>
      <c r="AX277" s="663" t="s">
        <v>831</v>
      </c>
    </row>
    <row r="278" spans="1:50" ht="13.5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e">
        <f>VLOOKUP(功能_33[[#This Row],[功能代號]],需二審tmp!A:A,1,FALSE)</f>
        <v>#N/A</v>
      </c>
      <c r="AO278" s="356">
        <v>44533</v>
      </c>
      <c r="AQ278" s="574" t="str">
        <f t="shared" si="31"/>
        <v>4-3</v>
      </c>
      <c r="AR278" s="576" t="str">
        <f t="shared" si="32"/>
        <v/>
      </c>
      <c r="AS278" s="578" t="str">
        <f t="shared" si="33"/>
        <v/>
      </c>
      <c r="AT278" s="580" t="str">
        <f t="shared" si="34"/>
        <v/>
      </c>
      <c r="AU278" s="582" t="str">
        <f t="shared" si="35"/>
        <v/>
      </c>
      <c r="AV278" s="584" t="str">
        <f t="shared" si="36"/>
        <v/>
      </c>
      <c r="AW278" s="608" t="str">
        <f t="shared" si="37"/>
        <v/>
      </c>
      <c r="AX278" s="663" t="s">
        <v>833</v>
      </c>
    </row>
    <row r="279" spans="1:50" ht="13.5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2976</v>
      </c>
      <c r="AM279" s="291" t="s">
        <v>2976</v>
      </c>
      <c r="AN279" s="292" t="str">
        <f>VLOOKUP(功能_33[[#This Row],[功能代號]],需二審tmp!A:A,1,FALSE)</f>
        <v>L4931</v>
      </c>
      <c r="AO279" s="356">
        <v>44533</v>
      </c>
      <c r="AQ279" s="574" t="str">
        <f t="shared" si="31"/>
        <v>4-3</v>
      </c>
      <c r="AR279" s="576" t="str">
        <f t="shared" si="32"/>
        <v/>
      </c>
      <c r="AS279" s="578" t="str">
        <f t="shared" si="33"/>
        <v/>
      </c>
      <c r="AT279" s="580" t="str">
        <f t="shared" si="34"/>
        <v/>
      </c>
      <c r="AU279" s="582" t="str">
        <f t="shared" si="35"/>
        <v/>
      </c>
      <c r="AV279" s="584" t="str">
        <f t="shared" si="36"/>
        <v/>
      </c>
      <c r="AW279" s="608" t="str">
        <f t="shared" si="37"/>
        <v/>
      </c>
      <c r="AX279" s="663" t="s">
        <v>836</v>
      </c>
    </row>
    <row r="280" spans="1:50" ht="27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2774</v>
      </c>
      <c r="J280" s="225" t="s">
        <v>2959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3029</v>
      </c>
      <c r="AM280" s="292" t="s">
        <v>3030</v>
      </c>
      <c r="AN280" s="292" t="e">
        <f>VLOOKUP(功能_33[[#This Row],[功能代號]],需二審tmp!A:A,1,FALSE)</f>
        <v>#N/A</v>
      </c>
      <c r="AO280" s="356">
        <v>44533</v>
      </c>
      <c r="AQ280" s="574" t="str">
        <f t="shared" si="31"/>
        <v>4-3</v>
      </c>
      <c r="AR280" s="576" t="str">
        <f t="shared" si="32"/>
        <v/>
      </c>
      <c r="AS280" s="578" t="str">
        <f t="shared" si="33"/>
        <v/>
      </c>
      <c r="AT280" s="580" t="str">
        <f t="shared" si="34"/>
        <v/>
      </c>
      <c r="AU280" s="582" t="str">
        <f t="shared" si="35"/>
        <v/>
      </c>
      <c r="AV280" s="584" t="str">
        <f t="shared" si="36"/>
        <v/>
      </c>
      <c r="AW280" s="608" t="str">
        <f t="shared" si="37"/>
        <v/>
      </c>
      <c r="AX280" s="663" t="s">
        <v>838</v>
      </c>
    </row>
    <row r="281" spans="1:50" ht="13.5" x14ac:dyDescent="0.3">
      <c r="A281" s="604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2774</v>
      </c>
      <c r="J281" s="225" t="s">
        <v>3243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2976</v>
      </c>
      <c r="AM281" s="291" t="s">
        <v>2976</v>
      </c>
      <c r="AN281" s="292" t="str">
        <f>VLOOKUP(功能_33[[#This Row],[功能代號]],需二審tmp!A:A,1,FALSE)</f>
        <v>L4030</v>
      </c>
      <c r="AO281" s="356">
        <v>44533</v>
      </c>
      <c r="AQ281" s="574" t="str">
        <f t="shared" si="31"/>
        <v>4-3</v>
      </c>
      <c r="AR281" s="576" t="str">
        <f t="shared" si="32"/>
        <v/>
      </c>
      <c r="AS281" s="578" t="str">
        <f t="shared" si="33"/>
        <v/>
      </c>
      <c r="AT281" s="580" t="str">
        <f t="shared" si="34"/>
        <v/>
      </c>
      <c r="AU281" s="582" t="str">
        <f t="shared" si="35"/>
        <v/>
      </c>
      <c r="AV281" s="584" t="str">
        <f t="shared" si="36"/>
        <v/>
      </c>
      <c r="AW281" s="608" t="str">
        <f t="shared" si="37"/>
        <v/>
      </c>
      <c r="AX281" s="663" t="s">
        <v>840</v>
      </c>
    </row>
    <row r="282" spans="1:50" ht="13.5" x14ac:dyDescent="0.3">
      <c r="C282" s="292" t="s">
        <v>95</v>
      </c>
      <c r="D282" s="292" t="s">
        <v>2812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4" t="str">
        <f t="shared" si="31"/>
        <v>6-3</v>
      </c>
      <c r="AR282" s="576" t="str">
        <f t="shared" si="32"/>
        <v/>
      </c>
      <c r="AS282" s="578" t="str">
        <f t="shared" si="33"/>
        <v/>
      </c>
      <c r="AT282" s="580" t="str">
        <f t="shared" si="34"/>
        <v/>
      </c>
      <c r="AU282" s="582" t="str">
        <f t="shared" si="35"/>
        <v/>
      </c>
      <c r="AV282" s="584" t="str">
        <f t="shared" si="36"/>
        <v/>
      </c>
      <c r="AW282" s="608" t="str">
        <f t="shared" si="37"/>
        <v/>
      </c>
      <c r="AX282" s="663" t="s">
        <v>842</v>
      </c>
    </row>
    <row r="283" spans="1:50" ht="13.5" x14ac:dyDescent="0.3">
      <c r="C283" s="292" t="s">
        <v>95</v>
      </c>
      <c r="D283" s="292" t="s">
        <v>2812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4" t="str">
        <f t="shared" si="31"/>
        <v>6-3</v>
      </c>
      <c r="AR283" s="576" t="str">
        <f t="shared" si="32"/>
        <v/>
      </c>
      <c r="AS283" s="578" t="str">
        <f t="shared" si="33"/>
        <v/>
      </c>
      <c r="AT283" s="580" t="str">
        <f t="shared" si="34"/>
        <v/>
      </c>
      <c r="AU283" s="582" t="str">
        <f t="shared" si="35"/>
        <v/>
      </c>
      <c r="AV283" s="584" t="str">
        <f t="shared" si="36"/>
        <v/>
      </c>
      <c r="AW283" s="608" t="str">
        <f t="shared" si="37"/>
        <v/>
      </c>
      <c r="AX283" s="663" t="s">
        <v>844</v>
      </c>
    </row>
    <row r="284" spans="1:50" ht="13.5" x14ac:dyDescent="0.3">
      <c r="C284" s="292" t="s">
        <v>95</v>
      </c>
      <c r="D284" s="292" t="s">
        <v>2812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4" t="str">
        <f t="shared" si="31"/>
        <v>6-3</v>
      </c>
      <c r="AR284" s="576" t="str">
        <f t="shared" si="32"/>
        <v/>
      </c>
      <c r="AS284" s="578" t="str">
        <f t="shared" si="33"/>
        <v/>
      </c>
      <c r="AT284" s="580" t="str">
        <f t="shared" si="34"/>
        <v/>
      </c>
      <c r="AU284" s="582" t="str">
        <f t="shared" si="35"/>
        <v/>
      </c>
      <c r="AV284" s="584" t="str">
        <f t="shared" si="36"/>
        <v/>
      </c>
      <c r="AW284" s="608" t="str">
        <f t="shared" si="37"/>
        <v/>
      </c>
      <c r="AX284" s="663" t="s">
        <v>846</v>
      </c>
    </row>
    <row r="285" spans="1:50" ht="13.5" x14ac:dyDescent="0.3">
      <c r="C285" s="292" t="s">
        <v>95</v>
      </c>
      <c r="D285" s="292" t="s">
        <v>2812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2958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4" t="str">
        <f t="shared" si="31"/>
        <v>6-3</v>
      </c>
      <c r="AR285" s="576" t="str">
        <f t="shared" si="32"/>
        <v/>
      </c>
      <c r="AS285" s="578" t="str">
        <f t="shared" si="33"/>
        <v/>
      </c>
      <c r="AT285" s="580" t="str">
        <f t="shared" si="34"/>
        <v/>
      </c>
      <c r="AU285" s="582" t="str">
        <f t="shared" si="35"/>
        <v/>
      </c>
      <c r="AV285" s="584" t="str">
        <f t="shared" si="36"/>
        <v/>
      </c>
      <c r="AW285" s="608" t="str">
        <f t="shared" si="37"/>
        <v/>
      </c>
      <c r="AX285" s="663" t="s">
        <v>848</v>
      </c>
    </row>
    <row r="286" spans="1:50" ht="13.5" x14ac:dyDescent="0.3">
      <c r="C286" s="292" t="s">
        <v>91</v>
      </c>
      <c r="D286" s="292" t="s">
        <v>2839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4" t="str">
        <f t="shared" ref="AQ286:AQ349" si="38">IF(COUNTA(AC286)=1,LEFT(D286,3),"")</f>
        <v>2-3</v>
      </c>
      <c r="AR286" s="576" t="str">
        <f t="shared" ref="AR286:AR349" si="39">IF(AND(COUNTA(L286)=1,COUNTA(M286)=1,COUNTA(Y286)=1,COUNTA(AB286)=1,COUNTA(AC286)=0),LEFT(D286,3),"")</f>
        <v/>
      </c>
      <c r="AS286" s="578" t="str">
        <f t="shared" ref="AS286:AS349" si="40">IF(AND(COUNTA(L286)=1,COUNTA(M286)=1,COUNTA(Y286)=1,COUNTA(AB286)=0,COUNTA(AC286)=0),LEFT(D286,3),"")</f>
        <v/>
      </c>
      <c r="AT286" s="580" t="str">
        <f t="shared" ref="AT286:AT349" si="41">IF(AND(COUNTA(M286)=0,COUNTA(Y286)=1),LEFT(D286,3),"")</f>
        <v/>
      </c>
      <c r="AU286" s="582" t="str">
        <f t="shared" ref="AU286:AU349" si="42">IF(AND(COUNTA(M286)=1,COUNTA(Y286)=0),LEFT(D286,3),"")</f>
        <v/>
      </c>
      <c r="AV286" s="584" t="str">
        <f t="shared" ref="AV286:AV349" si="43">IF(AND(COUNTA(M286)=0,COUNTA(Y286)=0),LEFT(D286,3),"")</f>
        <v/>
      </c>
      <c r="AW286" s="608" t="str">
        <f t="shared" ref="AW286:AW349" si="44">IF(OR(COUNTA(M286)=0,COUNTA(Y286)=0),I286,"")</f>
        <v/>
      </c>
      <c r="AX286" s="663" t="s">
        <v>850</v>
      </c>
    </row>
    <row r="287" spans="1:50" ht="13.5" x14ac:dyDescent="0.3">
      <c r="C287" s="292" t="s">
        <v>91</v>
      </c>
      <c r="D287" s="292" t="s">
        <v>2839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4" t="str">
        <f t="shared" si="38"/>
        <v>2-3</v>
      </c>
      <c r="AR287" s="576" t="str">
        <f t="shared" si="39"/>
        <v/>
      </c>
      <c r="AS287" s="578" t="str">
        <f t="shared" si="40"/>
        <v/>
      </c>
      <c r="AT287" s="580" t="str">
        <f t="shared" si="41"/>
        <v/>
      </c>
      <c r="AU287" s="582" t="str">
        <f t="shared" si="42"/>
        <v/>
      </c>
      <c r="AV287" s="584" t="str">
        <f t="shared" si="43"/>
        <v/>
      </c>
      <c r="AW287" s="608" t="str">
        <f t="shared" si="44"/>
        <v/>
      </c>
      <c r="AX287" s="663" t="s">
        <v>854</v>
      </c>
    </row>
    <row r="288" spans="1:50" ht="13.5" x14ac:dyDescent="0.3">
      <c r="C288" s="292" t="s">
        <v>91</v>
      </c>
      <c r="D288" s="292" t="s">
        <v>2839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4" t="str">
        <f t="shared" si="38"/>
        <v>2-3</v>
      </c>
      <c r="AR288" s="576" t="str">
        <f t="shared" si="39"/>
        <v/>
      </c>
      <c r="AS288" s="578" t="str">
        <f t="shared" si="40"/>
        <v/>
      </c>
      <c r="AT288" s="580" t="str">
        <f t="shared" si="41"/>
        <v/>
      </c>
      <c r="AU288" s="582" t="str">
        <f t="shared" si="42"/>
        <v/>
      </c>
      <c r="AV288" s="584" t="str">
        <f t="shared" si="43"/>
        <v/>
      </c>
      <c r="AW288" s="608" t="str">
        <f t="shared" si="44"/>
        <v/>
      </c>
      <c r="AX288" s="663" t="s">
        <v>858</v>
      </c>
    </row>
    <row r="289" spans="1:50" ht="13.5" x14ac:dyDescent="0.3">
      <c r="C289" s="292" t="s">
        <v>91</v>
      </c>
      <c r="D289" s="292" t="s">
        <v>2839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2955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4" t="str">
        <f t="shared" si="38"/>
        <v>2-3</v>
      </c>
      <c r="AR289" s="576" t="str">
        <f t="shared" si="39"/>
        <v/>
      </c>
      <c r="AS289" s="578" t="str">
        <f t="shared" si="40"/>
        <v/>
      </c>
      <c r="AT289" s="580" t="str">
        <f t="shared" si="41"/>
        <v/>
      </c>
      <c r="AU289" s="582" t="str">
        <f t="shared" si="42"/>
        <v/>
      </c>
      <c r="AV289" s="584" t="str">
        <f t="shared" si="43"/>
        <v/>
      </c>
      <c r="AW289" s="608" t="str">
        <f t="shared" si="44"/>
        <v/>
      </c>
      <c r="AX289" s="663" t="s">
        <v>3310</v>
      </c>
    </row>
    <row r="290" spans="1:50" ht="13.5" x14ac:dyDescent="0.3">
      <c r="C290" s="292" t="s">
        <v>91</v>
      </c>
      <c r="D290" s="292" t="s">
        <v>2844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4" t="str">
        <f t="shared" si="38"/>
        <v>2-2</v>
      </c>
      <c r="AR290" s="576" t="str">
        <f t="shared" si="39"/>
        <v/>
      </c>
      <c r="AS290" s="578" t="str">
        <f t="shared" si="40"/>
        <v/>
      </c>
      <c r="AT290" s="580" t="str">
        <f t="shared" si="41"/>
        <v/>
      </c>
      <c r="AU290" s="582" t="str">
        <f t="shared" si="42"/>
        <v/>
      </c>
      <c r="AV290" s="584" t="str">
        <f t="shared" si="43"/>
        <v/>
      </c>
      <c r="AW290" s="608" t="str">
        <f t="shared" si="44"/>
        <v/>
      </c>
      <c r="AX290" s="663" t="s">
        <v>864</v>
      </c>
    </row>
    <row r="291" spans="1:50" ht="13.5" x14ac:dyDescent="0.3">
      <c r="C291" s="292" t="s">
        <v>91</v>
      </c>
      <c r="D291" s="292" t="s">
        <v>2844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4" t="str">
        <f t="shared" si="38"/>
        <v>2-2</v>
      </c>
      <c r="AR291" s="576" t="str">
        <f t="shared" si="39"/>
        <v/>
      </c>
      <c r="AS291" s="578" t="str">
        <f t="shared" si="40"/>
        <v/>
      </c>
      <c r="AT291" s="580" t="str">
        <f t="shared" si="41"/>
        <v/>
      </c>
      <c r="AU291" s="582" t="str">
        <f t="shared" si="42"/>
        <v/>
      </c>
      <c r="AV291" s="584" t="str">
        <f t="shared" si="43"/>
        <v/>
      </c>
      <c r="AW291" s="608" t="str">
        <f t="shared" si="44"/>
        <v/>
      </c>
      <c r="AX291" s="663" t="e">
        <v>#N/A</v>
      </c>
    </row>
    <row r="292" spans="1:50" ht="13.5" x14ac:dyDescent="0.3">
      <c r="C292" s="292" t="s">
        <v>91</v>
      </c>
      <c r="D292" s="292" t="s">
        <v>2844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3132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4" t="str">
        <f t="shared" si="38"/>
        <v>2-2</v>
      </c>
      <c r="AR292" s="576" t="str">
        <f t="shared" si="39"/>
        <v/>
      </c>
      <c r="AS292" s="578" t="str">
        <f t="shared" si="40"/>
        <v/>
      </c>
      <c r="AT292" s="580" t="str">
        <f t="shared" si="41"/>
        <v/>
      </c>
      <c r="AU292" s="582" t="str">
        <f t="shared" si="42"/>
        <v/>
      </c>
      <c r="AV292" s="584" t="str">
        <f t="shared" si="43"/>
        <v/>
      </c>
      <c r="AW292" s="608" t="str">
        <f t="shared" si="44"/>
        <v/>
      </c>
      <c r="AX292" s="663" t="s">
        <v>869</v>
      </c>
    </row>
    <row r="293" spans="1:50" ht="13.5" x14ac:dyDescent="0.3">
      <c r="C293" s="292" t="s">
        <v>91</v>
      </c>
      <c r="D293" s="292" t="s">
        <v>2839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2955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4" t="str">
        <f t="shared" si="38"/>
        <v>2-3</v>
      </c>
      <c r="AR293" s="576" t="str">
        <f t="shared" si="39"/>
        <v/>
      </c>
      <c r="AS293" s="578" t="str">
        <f t="shared" si="40"/>
        <v/>
      </c>
      <c r="AT293" s="580" t="str">
        <f t="shared" si="41"/>
        <v/>
      </c>
      <c r="AU293" s="582" t="str">
        <f t="shared" si="42"/>
        <v/>
      </c>
      <c r="AV293" s="584" t="str">
        <f t="shared" si="43"/>
        <v/>
      </c>
      <c r="AW293" s="608" t="str">
        <f t="shared" si="44"/>
        <v/>
      </c>
      <c r="AX293" s="663" t="s">
        <v>872</v>
      </c>
    </row>
    <row r="294" spans="1:50" ht="13.5" x14ac:dyDescent="0.3">
      <c r="C294" s="292" t="s">
        <v>91</v>
      </c>
      <c r="D294" s="437" t="s">
        <v>2830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3224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4" t="str">
        <f t="shared" si="38"/>
        <v>2-9</v>
      </c>
      <c r="AR294" s="576" t="str">
        <f t="shared" si="39"/>
        <v/>
      </c>
      <c r="AS294" s="578" t="str">
        <f t="shared" si="40"/>
        <v/>
      </c>
      <c r="AT294" s="580" t="str">
        <f t="shared" si="41"/>
        <v/>
      </c>
      <c r="AU294" s="582" t="str">
        <f t="shared" si="42"/>
        <v/>
      </c>
      <c r="AV294" s="584" t="str">
        <f t="shared" si="43"/>
        <v/>
      </c>
      <c r="AW294" s="608" t="str">
        <f t="shared" si="44"/>
        <v/>
      </c>
      <c r="AX294" s="663" t="s">
        <v>875</v>
      </c>
    </row>
    <row r="295" spans="1:50" ht="13.5" x14ac:dyDescent="0.3">
      <c r="C295" s="292" t="s">
        <v>91</v>
      </c>
      <c r="D295" s="359" t="s">
        <v>2841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3224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4" t="str">
        <f t="shared" si="38"/>
        <v>2-9</v>
      </c>
      <c r="AR295" s="576" t="str">
        <f t="shared" si="39"/>
        <v/>
      </c>
      <c r="AS295" s="578" t="str">
        <f t="shared" si="40"/>
        <v/>
      </c>
      <c r="AT295" s="580" t="str">
        <f t="shared" si="41"/>
        <v/>
      </c>
      <c r="AU295" s="582" t="str">
        <f t="shared" si="42"/>
        <v/>
      </c>
      <c r="AV295" s="584" t="str">
        <f t="shared" si="43"/>
        <v/>
      </c>
      <c r="AW295" s="608" t="str">
        <f t="shared" si="44"/>
        <v/>
      </c>
      <c r="AX295" s="663" t="s">
        <v>877</v>
      </c>
    </row>
    <row r="296" spans="1:50" ht="13.5" x14ac:dyDescent="0.3">
      <c r="C296" s="292" t="s">
        <v>91</v>
      </c>
      <c r="D296" s="359" t="s">
        <v>2841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3224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4" t="str">
        <f t="shared" si="38"/>
        <v>2-9</v>
      </c>
      <c r="AR296" s="576" t="str">
        <f t="shared" si="39"/>
        <v/>
      </c>
      <c r="AS296" s="578" t="str">
        <f t="shared" si="40"/>
        <v/>
      </c>
      <c r="AT296" s="580" t="str">
        <f t="shared" si="41"/>
        <v/>
      </c>
      <c r="AU296" s="582" t="str">
        <f t="shared" si="42"/>
        <v/>
      </c>
      <c r="AV296" s="584" t="str">
        <f t="shared" si="43"/>
        <v/>
      </c>
      <c r="AW296" s="608" t="str">
        <f t="shared" si="44"/>
        <v/>
      </c>
      <c r="AX296" s="663" t="s">
        <v>880</v>
      </c>
    </row>
    <row r="297" spans="1:50" ht="13.5" x14ac:dyDescent="0.3">
      <c r="C297" s="292" t="s">
        <v>91</v>
      </c>
      <c r="D297" s="292" t="s">
        <v>2829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3132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4" t="str">
        <f t="shared" si="38"/>
        <v>2-4</v>
      </c>
      <c r="AR297" s="576" t="str">
        <f t="shared" si="39"/>
        <v/>
      </c>
      <c r="AS297" s="578" t="str">
        <f t="shared" si="40"/>
        <v/>
      </c>
      <c r="AT297" s="580" t="str">
        <f t="shared" si="41"/>
        <v/>
      </c>
      <c r="AU297" s="582" t="str">
        <f t="shared" si="42"/>
        <v/>
      </c>
      <c r="AV297" s="584" t="str">
        <f t="shared" si="43"/>
        <v/>
      </c>
      <c r="AW297" s="608" t="str">
        <f t="shared" si="44"/>
        <v/>
      </c>
      <c r="AX297" s="663" t="s">
        <v>883</v>
      </c>
    </row>
    <row r="298" spans="1:50" ht="13.5" x14ac:dyDescent="0.3">
      <c r="A298" s="635"/>
      <c r="B298" s="423"/>
      <c r="C298" s="292" t="s">
        <v>91</v>
      </c>
      <c r="D298" s="292" t="s">
        <v>2829</v>
      </c>
      <c r="E298" s="291" t="s">
        <v>3183</v>
      </c>
      <c r="F298" s="651" t="s">
        <v>3184</v>
      </c>
      <c r="G298" s="292"/>
      <c r="H298" s="291" t="s">
        <v>193</v>
      </c>
      <c r="I298" s="291" t="s">
        <v>203</v>
      </c>
      <c r="J298" s="225" t="s">
        <v>3224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4" t="str">
        <f t="shared" si="38"/>
        <v>2-4</v>
      </c>
      <c r="AR298" s="576" t="str">
        <f t="shared" si="39"/>
        <v/>
      </c>
      <c r="AS298" s="578" t="str">
        <f t="shared" si="40"/>
        <v/>
      </c>
      <c r="AT298" s="580" t="str">
        <f t="shared" si="41"/>
        <v/>
      </c>
      <c r="AU298" s="582" t="str">
        <f t="shared" si="42"/>
        <v/>
      </c>
      <c r="AV298" s="584" t="str">
        <f t="shared" si="43"/>
        <v/>
      </c>
      <c r="AW298" s="608" t="str">
        <f t="shared" si="44"/>
        <v/>
      </c>
      <c r="AX298" s="663" t="e">
        <v>#N/A</v>
      </c>
    </row>
    <row r="299" spans="1:50" ht="13.5" x14ac:dyDescent="0.3">
      <c r="C299" s="292" t="s">
        <v>91</v>
      </c>
      <c r="D299" s="292" t="s">
        <v>2829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3132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4" t="str">
        <f t="shared" si="38"/>
        <v>2-4</v>
      </c>
      <c r="AR299" s="576" t="str">
        <f t="shared" si="39"/>
        <v/>
      </c>
      <c r="AS299" s="578" t="str">
        <f t="shared" si="40"/>
        <v/>
      </c>
      <c r="AT299" s="580" t="str">
        <f t="shared" si="41"/>
        <v/>
      </c>
      <c r="AU299" s="582" t="str">
        <f t="shared" si="42"/>
        <v/>
      </c>
      <c r="AV299" s="584" t="str">
        <f t="shared" si="43"/>
        <v/>
      </c>
      <c r="AW299" s="608" t="str">
        <f t="shared" si="44"/>
        <v/>
      </c>
      <c r="AX299" s="663" t="s">
        <v>885</v>
      </c>
    </row>
    <row r="300" spans="1:50" ht="13.5" x14ac:dyDescent="0.3">
      <c r="C300" s="292" t="s">
        <v>94</v>
      </c>
      <c r="D300" s="292" t="s">
        <v>2819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3054</v>
      </c>
      <c r="AM300" s="292" t="s">
        <v>3055</v>
      </c>
      <c r="AN300" s="292" t="str">
        <f>VLOOKUP(功能_33[[#This Row],[功能代號]],需二審tmp!A:A,1,FALSE)</f>
        <v>L5060</v>
      </c>
      <c r="AQ300" s="574" t="str">
        <f t="shared" si="38"/>
        <v>5-4</v>
      </c>
      <c r="AR300" s="576" t="str">
        <f t="shared" si="39"/>
        <v/>
      </c>
      <c r="AS300" s="578" t="str">
        <f t="shared" si="40"/>
        <v/>
      </c>
      <c r="AT300" s="580" t="str">
        <f t="shared" si="41"/>
        <v/>
      </c>
      <c r="AU300" s="582" t="str">
        <f t="shared" si="42"/>
        <v/>
      </c>
      <c r="AV300" s="584" t="str">
        <f t="shared" si="43"/>
        <v/>
      </c>
      <c r="AW300" s="608" t="str">
        <f t="shared" si="44"/>
        <v/>
      </c>
      <c r="AX300" s="663" t="e">
        <v>#N/A</v>
      </c>
    </row>
    <row r="301" spans="1:50" ht="13.5" x14ac:dyDescent="0.3">
      <c r="C301" s="292" t="s">
        <v>94</v>
      </c>
      <c r="D301" s="292" t="s">
        <v>2819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e">
        <f>VLOOKUP(功能_33[[#This Row],[功能代號]],需二審tmp!A:A,1,FALSE)</f>
        <v>#N/A</v>
      </c>
      <c r="AO301" s="356">
        <v>44526</v>
      </c>
      <c r="AQ301" s="574" t="str">
        <f t="shared" si="38"/>
        <v>5-4</v>
      </c>
      <c r="AR301" s="576" t="str">
        <f t="shared" si="39"/>
        <v/>
      </c>
      <c r="AS301" s="578" t="str">
        <f t="shared" si="40"/>
        <v/>
      </c>
      <c r="AT301" s="580" t="str">
        <f t="shared" si="41"/>
        <v/>
      </c>
      <c r="AU301" s="582" t="str">
        <f t="shared" si="42"/>
        <v/>
      </c>
      <c r="AV301" s="584" t="str">
        <f t="shared" si="43"/>
        <v/>
      </c>
      <c r="AW301" s="608" t="str">
        <f t="shared" si="44"/>
        <v/>
      </c>
      <c r="AX301" s="663" t="e">
        <v>#N/A</v>
      </c>
    </row>
    <row r="302" spans="1:50" ht="13.5" x14ac:dyDescent="0.3">
      <c r="C302" s="292" t="s">
        <v>94</v>
      </c>
      <c r="D302" s="292" t="s">
        <v>2819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L5961</v>
      </c>
      <c r="AO302" s="356">
        <v>44526</v>
      </c>
      <c r="AQ302" s="574" t="str">
        <f t="shared" si="38"/>
        <v>5-4</v>
      </c>
      <c r="AR302" s="576" t="str">
        <f t="shared" si="39"/>
        <v/>
      </c>
      <c r="AS302" s="578" t="str">
        <f t="shared" si="40"/>
        <v/>
      </c>
      <c r="AT302" s="580" t="str">
        <f t="shared" si="41"/>
        <v/>
      </c>
      <c r="AU302" s="582" t="str">
        <f t="shared" si="42"/>
        <v/>
      </c>
      <c r="AV302" s="584" t="str">
        <f t="shared" si="43"/>
        <v/>
      </c>
      <c r="AW302" s="608" t="str">
        <f t="shared" si="44"/>
        <v/>
      </c>
      <c r="AX302" s="663" t="e">
        <v>#N/A</v>
      </c>
    </row>
    <row r="303" spans="1:50" ht="13.5" x14ac:dyDescent="0.3">
      <c r="C303" s="292" t="s">
        <v>94</v>
      </c>
      <c r="D303" s="292" t="s">
        <v>2819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L5601</v>
      </c>
      <c r="AO303" s="356">
        <v>44526</v>
      </c>
      <c r="AQ303" s="574" t="str">
        <f t="shared" si="38"/>
        <v>5-4</v>
      </c>
      <c r="AR303" s="576" t="str">
        <f t="shared" si="39"/>
        <v/>
      </c>
      <c r="AS303" s="578" t="str">
        <f t="shared" si="40"/>
        <v/>
      </c>
      <c r="AT303" s="580" t="str">
        <f t="shared" si="41"/>
        <v/>
      </c>
      <c r="AU303" s="582" t="str">
        <f t="shared" si="42"/>
        <v/>
      </c>
      <c r="AV303" s="584" t="str">
        <f t="shared" si="43"/>
        <v/>
      </c>
      <c r="AW303" s="608" t="str">
        <f t="shared" si="44"/>
        <v/>
      </c>
      <c r="AX303" s="663" t="e">
        <v>#N/A</v>
      </c>
    </row>
    <row r="304" spans="1:50" ht="13.5" x14ac:dyDescent="0.3">
      <c r="C304" s="292" t="s">
        <v>94</v>
      </c>
      <c r="D304" s="292" t="s">
        <v>2819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L5962</v>
      </c>
      <c r="AO304" s="356">
        <v>44526</v>
      </c>
      <c r="AQ304" s="574" t="str">
        <f t="shared" si="38"/>
        <v>5-4</v>
      </c>
      <c r="AR304" s="576" t="str">
        <f t="shared" si="39"/>
        <v/>
      </c>
      <c r="AS304" s="578" t="str">
        <f t="shared" si="40"/>
        <v/>
      </c>
      <c r="AT304" s="580" t="str">
        <f t="shared" si="41"/>
        <v/>
      </c>
      <c r="AU304" s="582" t="str">
        <f t="shared" si="42"/>
        <v/>
      </c>
      <c r="AV304" s="584" t="str">
        <f t="shared" si="43"/>
        <v/>
      </c>
      <c r="AW304" s="608" t="str">
        <f t="shared" si="44"/>
        <v/>
      </c>
      <c r="AX304" s="663" t="e">
        <v>#N/A</v>
      </c>
    </row>
    <row r="305" spans="3:50" ht="13.5" x14ac:dyDescent="0.3">
      <c r="C305" s="292" t="s">
        <v>94</v>
      </c>
      <c r="D305" s="292" t="s">
        <v>2819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L5602</v>
      </c>
      <c r="AO305" s="356">
        <v>44526</v>
      </c>
      <c r="AQ305" s="574" t="str">
        <f t="shared" si="38"/>
        <v>5-4</v>
      </c>
      <c r="AR305" s="576" t="str">
        <f t="shared" si="39"/>
        <v/>
      </c>
      <c r="AS305" s="578" t="str">
        <f t="shared" si="40"/>
        <v/>
      </c>
      <c r="AT305" s="580" t="str">
        <f t="shared" si="41"/>
        <v/>
      </c>
      <c r="AU305" s="582" t="str">
        <f t="shared" si="42"/>
        <v/>
      </c>
      <c r="AV305" s="584" t="str">
        <f t="shared" si="43"/>
        <v/>
      </c>
      <c r="AW305" s="608" t="str">
        <f t="shared" si="44"/>
        <v/>
      </c>
      <c r="AX305" s="663" t="e">
        <v>#N/A</v>
      </c>
    </row>
    <row r="306" spans="3:50" ht="13.5" x14ac:dyDescent="0.3">
      <c r="C306" s="292" t="s">
        <v>94</v>
      </c>
      <c r="D306" s="292" t="s">
        <v>2819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L5963</v>
      </c>
      <c r="AO306" s="356">
        <v>44526</v>
      </c>
      <c r="AQ306" s="574" t="str">
        <f t="shared" si="38"/>
        <v>5-4</v>
      </c>
      <c r="AR306" s="576" t="str">
        <f t="shared" si="39"/>
        <v/>
      </c>
      <c r="AS306" s="578" t="str">
        <f t="shared" si="40"/>
        <v/>
      </c>
      <c r="AT306" s="580" t="str">
        <f t="shared" si="41"/>
        <v/>
      </c>
      <c r="AU306" s="582" t="str">
        <f t="shared" si="42"/>
        <v/>
      </c>
      <c r="AV306" s="584" t="str">
        <f t="shared" si="43"/>
        <v/>
      </c>
      <c r="AW306" s="608" t="str">
        <f t="shared" si="44"/>
        <v/>
      </c>
      <c r="AX306" s="663" t="e">
        <v>#N/A</v>
      </c>
    </row>
    <row r="307" spans="3:50" ht="13.5" x14ac:dyDescent="0.3">
      <c r="C307" s="292" t="s">
        <v>94</v>
      </c>
      <c r="D307" s="292" t="s">
        <v>2819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3057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L5603</v>
      </c>
      <c r="AO307" s="356">
        <v>44526</v>
      </c>
      <c r="AQ307" s="574" t="str">
        <f t="shared" si="38"/>
        <v>5-4</v>
      </c>
      <c r="AR307" s="576" t="str">
        <f t="shared" si="39"/>
        <v/>
      </c>
      <c r="AS307" s="578" t="str">
        <f t="shared" si="40"/>
        <v/>
      </c>
      <c r="AT307" s="580" t="str">
        <f t="shared" si="41"/>
        <v/>
      </c>
      <c r="AU307" s="582" t="str">
        <f t="shared" si="42"/>
        <v/>
      </c>
      <c r="AV307" s="584" t="str">
        <f t="shared" si="43"/>
        <v/>
      </c>
      <c r="AW307" s="608" t="str">
        <f t="shared" si="44"/>
        <v/>
      </c>
      <c r="AX307" s="663" t="e">
        <v>#N/A</v>
      </c>
    </row>
    <row r="308" spans="3:50" ht="13.5" x14ac:dyDescent="0.3">
      <c r="C308" s="292" t="s">
        <v>94</v>
      </c>
      <c r="D308" s="292" t="s">
        <v>2819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L5964</v>
      </c>
      <c r="AO308" s="356">
        <v>44526</v>
      </c>
      <c r="AQ308" s="574" t="str">
        <f t="shared" si="38"/>
        <v>5-4</v>
      </c>
      <c r="AR308" s="576" t="str">
        <f t="shared" si="39"/>
        <v/>
      </c>
      <c r="AS308" s="578" t="str">
        <f t="shared" si="40"/>
        <v/>
      </c>
      <c r="AT308" s="580" t="str">
        <f t="shared" si="41"/>
        <v/>
      </c>
      <c r="AU308" s="582" t="str">
        <f t="shared" si="42"/>
        <v/>
      </c>
      <c r="AV308" s="584" t="str">
        <f t="shared" si="43"/>
        <v/>
      </c>
      <c r="AW308" s="608" t="str">
        <f t="shared" si="44"/>
        <v/>
      </c>
      <c r="AX308" s="663" t="e">
        <v>#N/A</v>
      </c>
    </row>
    <row r="309" spans="3:50" ht="13.5" x14ac:dyDescent="0.3">
      <c r="C309" s="292" t="s">
        <v>94</v>
      </c>
      <c r="D309" s="292" t="s">
        <v>2819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L5604</v>
      </c>
      <c r="AO309" s="356">
        <v>44526</v>
      </c>
      <c r="AQ309" s="574" t="str">
        <f t="shared" si="38"/>
        <v>5-4</v>
      </c>
      <c r="AR309" s="576" t="str">
        <f t="shared" si="39"/>
        <v/>
      </c>
      <c r="AS309" s="578" t="str">
        <f t="shared" si="40"/>
        <v/>
      </c>
      <c r="AT309" s="580" t="str">
        <f t="shared" si="41"/>
        <v/>
      </c>
      <c r="AU309" s="582" t="str">
        <f t="shared" si="42"/>
        <v/>
      </c>
      <c r="AV309" s="584" t="str">
        <f t="shared" si="43"/>
        <v/>
      </c>
      <c r="AW309" s="608" t="str">
        <f t="shared" si="44"/>
        <v/>
      </c>
      <c r="AX309" s="663" t="e">
        <v>#N/A</v>
      </c>
    </row>
    <row r="310" spans="3:50" ht="13.5" x14ac:dyDescent="0.3">
      <c r="C310" s="292" t="s">
        <v>94</v>
      </c>
      <c r="D310" s="292" t="s">
        <v>2819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L5965</v>
      </c>
      <c r="AO310" s="356">
        <v>44526</v>
      </c>
      <c r="AQ310" s="574" t="str">
        <f t="shared" si="38"/>
        <v>5-4</v>
      </c>
      <c r="AR310" s="576" t="str">
        <f t="shared" si="39"/>
        <v/>
      </c>
      <c r="AS310" s="578" t="str">
        <f t="shared" si="40"/>
        <v/>
      </c>
      <c r="AT310" s="580" t="str">
        <f t="shared" si="41"/>
        <v/>
      </c>
      <c r="AU310" s="582" t="str">
        <f t="shared" si="42"/>
        <v/>
      </c>
      <c r="AV310" s="584" t="str">
        <f t="shared" si="43"/>
        <v/>
      </c>
      <c r="AW310" s="608" t="str">
        <f t="shared" si="44"/>
        <v/>
      </c>
      <c r="AX310" s="663" t="e">
        <v>#N/A</v>
      </c>
    </row>
    <row r="311" spans="3:50" ht="13.5" x14ac:dyDescent="0.3">
      <c r="C311" s="292" t="s">
        <v>94</v>
      </c>
      <c r="D311" s="292" t="s">
        <v>2819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L5605</v>
      </c>
      <c r="AO311" s="356">
        <v>44526</v>
      </c>
      <c r="AQ311" s="574" t="str">
        <f t="shared" si="38"/>
        <v>5-4</v>
      </c>
      <c r="AR311" s="576" t="str">
        <f t="shared" si="39"/>
        <v/>
      </c>
      <c r="AS311" s="578" t="str">
        <f t="shared" si="40"/>
        <v/>
      </c>
      <c r="AT311" s="580" t="str">
        <f t="shared" si="41"/>
        <v/>
      </c>
      <c r="AU311" s="582" t="str">
        <f t="shared" si="42"/>
        <v/>
      </c>
      <c r="AV311" s="584" t="str">
        <f t="shared" si="43"/>
        <v/>
      </c>
      <c r="AW311" s="608" t="str">
        <f t="shared" si="44"/>
        <v/>
      </c>
      <c r="AX311" s="663" t="e">
        <v>#N/A</v>
      </c>
    </row>
    <row r="312" spans="3:50" ht="13.5" x14ac:dyDescent="0.3">
      <c r="C312" s="292" t="s">
        <v>94</v>
      </c>
      <c r="D312" s="292" t="s">
        <v>2819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L5061</v>
      </c>
      <c r="AO312" s="356">
        <v>44526</v>
      </c>
      <c r="AQ312" s="574" t="str">
        <f t="shared" si="38"/>
        <v>5-4</v>
      </c>
      <c r="AR312" s="576" t="str">
        <f t="shared" si="39"/>
        <v/>
      </c>
      <c r="AS312" s="578" t="str">
        <f t="shared" si="40"/>
        <v/>
      </c>
      <c r="AT312" s="580" t="str">
        <f t="shared" si="41"/>
        <v/>
      </c>
      <c r="AU312" s="582" t="str">
        <f t="shared" si="42"/>
        <v/>
      </c>
      <c r="AV312" s="584" t="str">
        <f t="shared" si="43"/>
        <v/>
      </c>
      <c r="AW312" s="608" t="str">
        <f t="shared" si="44"/>
        <v/>
      </c>
      <c r="AX312" s="663" t="e">
        <v>#N/A</v>
      </c>
    </row>
    <row r="313" spans="3:50" ht="13.5" x14ac:dyDescent="0.3">
      <c r="C313" s="292" t="s">
        <v>94</v>
      </c>
      <c r="D313" s="292" t="s">
        <v>2819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L5062</v>
      </c>
      <c r="AO313" s="356">
        <v>44526</v>
      </c>
      <c r="AQ313" s="574" t="str">
        <f t="shared" si="38"/>
        <v>5-4</v>
      </c>
      <c r="AR313" s="576" t="str">
        <f t="shared" si="39"/>
        <v/>
      </c>
      <c r="AS313" s="578" t="str">
        <f t="shared" si="40"/>
        <v/>
      </c>
      <c r="AT313" s="580" t="str">
        <f t="shared" si="41"/>
        <v/>
      </c>
      <c r="AU313" s="582" t="str">
        <f t="shared" si="42"/>
        <v/>
      </c>
      <c r="AV313" s="584" t="str">
        <f t="shared" si="43"/>
        <v/>
      </c>
      <c r="AW313" s="608" t="str">
        <f t="shared" si="44"/>
        <v/>
      </c>
      <c r="AX313" s="663" t="e">
        <v>#N/A</v>
      </c>
    </row>
    <row r="314" spans="3:50" ht="13.5" x14ac:dyDescent="0.3">
      <c r="C314" s="292" t="s">
        <v>94</v>
      </c>
      <c r="D314" s="292" t="s">
        <v>2819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3057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2957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2733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3054</v>
      </c>
      <c r="AM314" s="292" t="s">
        <v>3055</v>
      </c>
      <c r="AN314" s="292" t="str">
        <f>VLOOKUP(功能_33[[#This Row],[功能代號]],需二審tmp!A:A,1,FALSE)</f>
        <v>L5606</v>
      </c>
      <c r="AO314" s="356">
        <v>44526</v>
      </c>
      <c r="AQ314" s="574" t="str">
        <f t="shared" si="38"/>
        <v>5-4</v>
      </c>
      <c r="AR314" s="576" t="str">
        <f t="shared" si="39"/>
        <v/>
      </c>
      <c r="AS314" s="578" t="str">
        <f t="shared" si="40"/>
        <v/>
      </c>
      <c r="AT314" s="580" t="str">
        <f t="shared" si="41"/>
        <v/>
      </c>
      <c r="AU314" s="582" t="str">
        <f t="shared" si="42"/>
        <v/>
      </c>
      <c r="AV314" s="584" t="str">
        <f t="shared" si="43"/>
        <v/>
      </c>
      <c r="AW314" s="608" t="str">
        <f t="shared" si="44"/>
        <v/>
      </c>
      <c r="AX314" s="663" t="e">
        <v>#N/A</v>
      </c>
    </row>
    <row r="315" spans="3:50" ht="13.5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3223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4" t="str">
        <f t="shared" si="38"/>
        <v>8-1</v>
      </c>
      <c r="AR315" s="576" t="str">
        <f t="shared" si="39"/>
        <v/>
      </c>
      <c r="AS315" s="578" t="str">
        <f t="shared" si="40"/>
        <v/>
      </c>
      <c r="AT315" s="580" t="str">
        <f t="shared" si="41"/>
        <v/>
      </c>
      <c r="AU315" s="582" t="str">
        <f t="shared" si="42"/>
        <v/>
      </c>
      <c r="AV315" s="584" t="str">
        <f t="shared" si="43"/>
        <v/>
      </c>
      <c r="AW315" s="608" t="str">
        <f t="shared" si="44"/>
        <v/>
      </c>
      <c r="AX315" s="663" t="s">
        <v>919</v>
      </c>
    </row>
    <row r="316" spans="3:50" ht="13.5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3223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4" t="str">
        <f t="shared" si="38"/>
        <v>8-1</v>
      </c>
      <c r="AR316" s="576" t="str">
        <f t="shared" si="39"/>
        <v/>
      </c>
      <c r="AS316" s="578" t="str">
        <f t="shared" si="40"/>
        <v/>
      </c>
      <c r="AT316" s="580" t="str">
        <f t="shared" si="41"/>
        <v/>
      </c>
      <c r="AU316" s="582" t="str">
        <f t="shared" si="42"/>
        <v/>
      </c>
      <c r="AV316" s="584" t="str">
        <f t="shared" si="43"/>
        <v/>
      </c>
      <c r="AW316" s="608" t="str">
        <f t="shared" si="44"/>
        <v/>
      </c>
      <c r="AX316" s="663" t="s">
        <v>922</v>
      </c>
    </row>
    <row r="317" spans="3:50" ht="13.5" x14ac:dyDescent="0.3">
      <c r="C317" s="292" t="s">
        <v>97</v>
      </c>
      <c r="D317" s="437" t="s">
        <v>2847</v>
      </c>
      <c r="E317" s="291" t="s">
        <v>924</v>
      </c>
      <c r="F317" s="292" t="s">
        <v>3191</v>
      </c>
      <c r="G317" s="292"/>
      <c r="H317" s="291" t="s">
        <v>136</v>
      </c>
      <c r="I317" s="291" t="s">
        <v>136</v>
      </c>
      <c r="J317" s="225" t="s">
        <v>3223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8"/>
        <v>8-1</v>
      </c>
      <c r="AR317" s="576" t="str">
        <f t="shared" si="39"/>
        <v/>
      </c>
      <c r="AS317" s="578" t="str">
        <f t="shared" si="40"/>
        <v/>
      </c>
      <c r="AT317" s="580" t="str">
        <f t="shared" si="41"/>
        <v/>
      </c>
      <c r="AU317" s="582" t="str">
        <f t="shared" si="42"/>
        <v/>
      </c>
      <c r="AV317" s="584" t="str">
        <f t="shared" si="43"/>
        <v/>
      </c>
      <c r="AW317" s="608" t="str">
        <f t="shared" si="44"/>
        <v/>
      </c>
      <c r="AX317" s="663" t="e">
        <v>#N/A</v>
      </c>
    </row>
    <row r="318" spans="3:50" ht="13.5" x14ac:dyDescent="0.3">
      <c r="C318" s="292" t="s">
        <v>97</v>
      </c>
      <c r="D318" s="437" t="s">
        <v>2847</v>
      </c>
      <c r="E318" s="291" t="s">
        <v>3190</v>
      </c>
      <c r="F318" s="292" t="s">
        <v>3192</v>
      </c>
      <c r="G318" s="292" t="s">
        <v>926</v>
      </c>
      <c r="H318" s="291" t="s">
        <v>136</v>
      </c>
      <c r="I318" s="291" t="s">
        <v>136</v>
      </c>
      <c r="J318" s="225" t="s">
        <v>3223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4" t="str">
        <f t="shared" si="38"/>
        <v>8-1</v>
      </c>
      <c r="AR318" s="576" t="str">
        <f t="shared" si="39"/>
        <v/>
      </c>
      <c r="AS318" s="578" t="str">
        <f t="shared" si="40"/>
        <v/>
      </c>
      <c r="AT318" s="580" t="str">
        <f t="shared" si="41"/>
        <v/>
      </c>
      <c r="AU318" s="582" t="str">
        <f t="shared" si="42"/>
        <v/>
      </c>
      <c r="AV318" s="584" t="str">
        <f t="shared" si="43"/>
        <v/>
      </c>
      <c r="AW318" s="608" t="str">
        <f t="shared" si="44"/>
        <v/>
      </c>
      <c r="AX318" s="663" t="e">
        <v>#N/A</v>
      </c>
    </row>
    <row r="319" spans="3:50" ht="13.5" x14ac:dyDescent="0.3">
      <c r="C319" s="292" t="s">
        <v>97</v>
      </c>
      <c r="D319" s="437" t="s">
        <v>2847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3223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3193</v>
      </c>
      <c r="AN319" s="292" t="e">
        <f>VLOOKUP(功能_33[[#This Row],[功能代號]],需二審tmp!A:A,1,FALSE)</f>
        <v>#N/A</v>
      </c>
      <c r="AQ319" s="574" t="str">
        <f t="shared" si="38"/>
        <v>8-1</v>
      </c>
      <c r="AR319" s="576" t="str">
        <f t="shared" si="39"/>
        <v/>
      </c>
      <c r="AS319" s="578" t="str">
        <f t="shared" si="40"/>
        <v/>
      </c>
      <c r="AT319" s="580" t="str">
        <f t="shared" si="41"/>
        <v/>
      </c>
      <c r="AU319" s="582" t="str">
        <f t="shared" si="42"/>
        <v/>
      </c>
      <c r="AV319" s="584" t="str">
        <f t="shared" si="43"/>
        <v/>
      </c>
      <c r="AW319" s="608" t="str">
        <f t="shared" si="44"/>
        <v/>
      </c>
      <c r="AX319" s="663" t="e">
        <v>#N/A</v>
      </c>
    </row>
    <row r="320" spans="3:50" ht="13.5" x14ac:dyDescent="0.3">
      <c r="C320" s="292" t="s">
        <v>97</v>
      </c>
      <c r="D320" s="437" t="s">
        <v>2847</v>
      </c>
      <c r="E320" s="291" t="s">
        <v>3072</v>
      </c>
      <c r="F320" s="292" t="s">
        <v>925</v>
      </c>
      <c r="G320" s="292"/>
      <c r="H320" s="291" t="s">
        <v>136</v>
      </c>
      <c r="I320" s="291" t="s">
        <v>136</v>
      </c>
      <c r="J320" s="225" t="s">
        <v>3223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4" t="str">
        <f t="shared" si="38"/>
        <v>8-1</v>
      </c>
      <c r="AR320" s="576" t="str">
        <f t="shared" si="39"/>
        <v/>
      </c>
      <c r="AS320" s="578" t="str">
        <f t="shared" si="40"/>
        <v/>
      </c>
      <c r="AT320" s="580" t="str">
        <f t="shared" si="41"/>
        <v/>
      </c>
      <c r="AU320" s="582" t="str">
        <f t="shared" si="42"/>
        <v/>
      </c>
      <c r="AV320" s="584" t="str">
        <f t="shared" si="43"/>
        <v/>
      </c>
      <c r="AW320" s="608" t="str">
        <f t="shared" si="44"/>
        <v/>
      </c>
      <c r="AX320" s="663" t="e">
        <v>#N/A</v>
      </c>
    </row>
    <row r="321" spans="1:50" ht="13.5" x14ac:dyDescent="0.3">
      <c r="A321" s="635"/>
      <c r="B321" s="423"/>
      <c r="C321" s="292" t="s">
        <v>97</v>
      </c>
      <c r="D321" s="437" t="s">
        <v>2847</v>
      </c>
      <c r="E321" s="291" t="s">
        <v>3195</v>
      </c>
      <c r="F321" s="281" t="s">
        <v>3196</v>
      </c>
      <c r="G321" s="281"/>
      <c r="H321" s="291" t="s">
        <v>136</v>
      </c>
      <c r="I321" s="291" t="s">
        <v>136</v>
      </c>
      <c r="J321" s="225" t="s">
        <v>3223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2926</v>
      </c>
      <c r="T321" s="291"/>
      <c r="V321" s="291"/>
      <c r="W321" s="291"/>
      <c r="X321" s="423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3"/>
      <c r="AL321" s="291" t="s">
        <v>190</v>
      </c>
      <c r="AM321" s="423"/>
      <c r="AN321" s="423" t="e">
        <f>VLOOKUP(功能_33[[#This Row],[功能代號]],需二審tmp!A:A,1,FALSE)</f>
        <v>#N/A</v>
      </c>
      <c r="AQ321" s="636" t="str">
        <f t="shared" si="38"/>
        <v>8-1</v>
      </c>
      <c r="AR321" s="576" t="str">
        <f t="shared" si="39"/>
        <v/>
      </c>
      <c r="AS321" s="578" t="str">
        <f t="shared" si="40"/>
        <v/>
      </c>
      <c r="AT321" s="580" t="str">
        <f t="shared" si="41"/>
        <v/>
      </c>
      <c r="AU321" s="582" t="str">
        <f t="shared" si="42"/>
        <v/>
      </c>
      <c r="AV321" s="584" t="str">
        <f t="shared" si="43"/>
        <v/>
      </c>
      <c r="AW321" s="608" t="str">
        <f t="shared" si="44"/>
        <v/>
      </c>
      <c r="AX321" s="663" t="e">
        <v>#N/A</v>
      </c>
    </row>
    <row r="322" spans="1:50" ht="13.5" x14ac:dyDescent="0.3">
      <c r="C322" s="292" t="s">
        <v>97</v>
      </c>
      <c r="D322" s="437" t="s">
        <v>2847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3223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2926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4" t="str">
        <f t="shared" si="38"/>
        <v>8-1</v>
      </c>
      <c r="AR322" s="576" t="str">
        <f t="shared" si="39"/>
        <v/>
      </c>
      <c r="AS322" s="578" t="str">
        <f t="shared" si="40"/>
        <v/>
      </c>
      <c r="AT322" s="580" t="str">
        <f t="shared" si="41"/>
        <v/>
      </c>
      <c r="AU322" s="582" t="str">
        <f t="shared" si="42"/>
        <v/>
      </c>
      <c r="AV322" s="584" t="str">
        <f t="shared" si="43"/>
        <v/>
      </c>
      <c r="AW322" s="608" t="str">
        <f t="shared" si="44"/>
        <v/>
      </c>
      <c r="AX322" s="663" t="e">
        <v>#N/A</v>
      </c>
    </row>
    <row r="323" spans="1:50" ht="13.5" x14ac:dyDescent="0.3">
      <c r="C323" s="292" t="s">
        <v>97</v>
      </c>
      <c r="D323" s="292" t="s">
        <v>3154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3148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2" t="s">
        <v>3138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4" t="str">
        <f t="shared" si="38"/>
        <v>8-7</v>
      </c>
      <c r="AR323" s="576" t="str">
        <f t="shared" si="39"/>
        <v/>
      </c>
      <c r="AS323" s="578" t="str">
        <f t="shared" si="40"/>
        <v/>
      </c>
      <c r="AT323" s="580" t="str">
        <f t="shared" si="41"/>
        <v/>
      </c>
      <c r="AU323" s="582" t="str">
        <f t="shared" si="42"/>
        <v/>
      </c>
      <c r="AV323" s="584" t="str">
        <f t="shared" si="43"/>
        <v/>
      </c>
      <c r="AW323" s="608" t="str">
        <f t="shared" si="44"/>
        <v/>
      </c>
      <c r="AX323" s="663" t="e">
        <v>#N/A</v>
      </c>
    </row>
    <row r="324" spans="1:50" ht="13.5" x14ac:dyDescent="0.3">
      <c r="C324" s="292" t="s">
        <v>97</v>
      </c>
      <c r="D324" s="292" t="s">
        <v>3155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3073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4" t="str">
        <f t="shared" si="38"/>
        <v>8-2</v>
      </c>
      <c r="AR324" s="576" t="str">
        <f t="shared" si="39"/>
        <v/>
      </c>
      <c r="AS324" s="578" t="str">
        <f t="shared" si="40"/>
        <v/>
      </c>
      <c r="AT324" s="580" t="str">
        <f t="shared" si="41"/>
        <v/>
      </c>
      <c r="AU324" s="582" t="str">
        <f t="shared" si="42"/>
        <v/>
      </c>
      <c r="AV324" s="584" t="str">
        <f t="shared" si="43"/>
        <v/>
      </c>
      <c r="AW324" s="608" t="str">
        <f t="shared" si="44"/>
        <v/>
      </c>
      <c r="AX324" s="663" t="e">
        <v>#N/A</v>
      </c>
    </row>
    <row r="325" spans="1:50" ht="13.5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4" t="str">
        <f t="shared" si="38"/>
        <v>8-2</v>
      </c>
      <c r="AR325" s="576" t="str">
        <f t="shared" si="39"/>
        <v/>
      </c>
      <c r="AS325" s="578" t="str">
        <f t="shared" si="40"/>
        <v/>
      </c>
      <c r="AT325" s="580" t="str">
        <f t="shared" si="41"/>
        <v/>
      </c>
      <c r="AU325" s="582" t="str">
        <f t="shared" si="42"/>
        <v/>
      </c>
      <c r="AV325" s="584" t="str">
        <f t="shared" si="43"/>
        <v/>
      </c>
      <c r="AW325" s="608" t="str">
        <f t="shared" si="44"/>
        <v/>
      </c>
      <c r="AX325" s="663" t="e">
        <v>#N/A</v>
      </c>
    </row>
    <row r="326" spans="1:50" ht="13.5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22" t="s">
        <v>3050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4" t="str">
        <f t="shared" si="38"/>
        <v>8-2</v>
      </c>
      <c r="AR326" s="576" t="str">
        <f t="shared" si="39"/>
        <v/>
      </c>
      <c r="AS326" s="578" t="str">
        <f t="shared" si="40"/>
        <v/>
      </c>
      <c r="AT326" s="580" t="str">
        <f t="shared" si="41"/>
        <v/>
      </c>
      <c r="AU326" s="582" t="str">
        <f t="shared" si="42"/>
        <v/>
      </c>
      <c r="AV326" s="584" t="str">
        <f t="shared" si="43"/>
        <v/>
      </c>
      <c r="AW326" s="608" t="str">
        <f t="shared" si="44"/>
        <v/>
      </c>
      <c r="AX326" s="663" t="e">
        <v>#N/A</v>
      </c>
    </row>
    <row r="327" spans="1:50" ht="13.5" x14ac:dyDescent="0.3">
      <c r="C327" s="292" t="s">
        <v>97</v>
      </c>
      <c r="D327" s="292" t="s">
        <v>936</v>
      </c>
      <c r="E327" s="291" t="s">
        <v>3134</v>
      </c>
      <c r="F327" s="292" t="s">
        <v>3135</v>
      </c>
      <c r="G327" s="292" t="s">
        <v>3136</v>
      </c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2733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4" t="str">
        <f t="shared" si="38"/>
        <v>8-2</v>
      </c>
      <c r="AR327" s="576" t="str">
        <f t="shared" si="39"/>
        <v/>
      </c>
      <c r="AS327" s="578" t="str">
        <f t="shared" si="40"/>
        <v/>
      </c>
      <c r="AT327" s="580" t="str">
        <f t="shared" si="41"/>
        <v/>
      </c>
      <c r="AU327" s="582" t="str">
        <f t="shared" si="42"/>
        <v/>
      </c>
      <c r="AV327" s="584" t="str">
        <f t="shared" si="43"/>
        <v/>
      </c>
      <c r="AW327" s="608" t="str">
        <f t="shared" si="44"/>
        <v/>
      </c>
      <c r="AX327" s="663" t="e">
        <v>#N/A</v>
      </c>
    </row>
    <row r="328" spans="1:50" ht="13.5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2733</v>
      </c>
      <c r="AA328" s="222" t="s">
        <v>3050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3139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4" t="str">
        <f t="shared" si="38"/>
        <v>8-2</v>
      </c>
      <c r="AR328" s="576" t="str">
        <f t="shared" si="39"/>
        <v/>
      </c>
      <c r="AS328" s="578" t="str">
        <f t="shared" si="40"/>
        <v/>
      </c>
      <c r="AT328" s="580" t="str">
        <f t="shared" si="41"/>
        <v/>
      </c>
      <c r="AU328" s="582" t="str">
        <f t="shared" si="42"/>
        <v/>
      </c>
      <c r="AV328" s="584" t="str">
        <f t="shared" si="43"/>
        <v/>
      </c>
      <c r="AW328" s="608" t="str">
        <f t="shared" si="44"/>
        <v/>
      </c>
      <c r="AX328" s="663" t="e">
        <v>#N/A</v>
      </c>
    </row>
    <row r="329" spans="1:50" ht="13.5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4" t="str">
        <f t="shared" si="38"/>
        <v>8-2</v>
      </c>
      <c r="AR329" s="576" t="str">
        <f t="shared" si="39"/>
        <v/>
      </c>
      <c r="AS329" s="578" t="str">
        <f t="shared" si="40"/>
        <v/>
      </c>
      <c r="AT329" s="580" t="str">
        <f t="shared" si="41"/>
        <v/>
      </c>
      <c r="AU329" s="582" t="str">
        <f t="shared" si="42"/>
        <v/>
      </c>
      <c r="AV329" s="584" t="str">
        <f t="shared" si="43"/>
        <v/>
      </c>
      <c r="AW329" s="608" t="str">
        <f t="shared" si="44"/>
        <v/>
      </c>
      <c r="AX329" s="663" t="e">
        <v>#N/A</v>
      </c>
    </row>
    <row r="330" spans="1:50" ht="13.5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22" t="s">
        <v>3050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4" t="str">
        <f t="shared" si="38"/>
        <v>8-2</v>
      </c>
      <c r="AR330" s="576" t="str">
        <f t="shared" si="39"/>
        <v/>
      </c>
      <c r="AS330" s="578" t="str">
        <f t="shared" si="40"/>
        <v/>
      </c>
      <c r="AT330" s="580" t="str">
        <f t="shared" si="41"/>
        <v/>
      </c>
      <c r="AU330" s="582" t="str">
        <f t="shared" si="42"/>
        <v/>
      </c>
      <c r="AV330" s="584" t="str">
        <f t="shared" si="43"/>
        <v/>
      </c>
      <c r="AW330" s="608" t="str">
        <f t="shared" si="44"/>
        <v/>
      </c>
      <c r="AX330" s="663" t="e">
        <v>#N/A</v>
      </c>
    </row>
    <row r="331" spans="1:50" ht="13.5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4" t="str">
        <f t="shared" si="38"/>
        <v>8-2</v>
      </c>
      <c r="AR331" s="576" t="str">
        <f t="shared" si="39"/>
        <v/>
      </c>
      <c r="AS331" s="578" t="str">
        <f t="shared" si="40"/>
        <v/>
      </c>
      <c r="AT331" s="580" t="str">
        <f t="shared" si="41"/>
        <v/>
      </c>
      <c r="AU331" s="582" t="str">
        <f t="shared" si="42"/>
        <v/>
      </c>
      <c r="AV331" s="584" t="str">
        <f t="shared" si="43"/>
        <v/>
      </c>
      <c r="AW331" s="608" t="str">
        <f t="shared" si="44"/>
        <v/>
      </c>
      <c r="AX331" s="663" t="e">
        <v>#N/A</v>
      </c>
    </row>
    <row r="332" spans="1:50" ht="13.5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4" t="str">
        <f t="shared" si="38"/>
        <v>8-2</v>
      </c>
      <c r="AR332" s="576" t="str">
        <f t="shared" si="39"/>
        <v/>
      </c>
      <c r="AS332" s="578" t="str">
        <f t="shared" si="40"/>
        <v/>
      </c>
      <c r="AT332" s="580" t="str">
        <f t="shared" si="41"/>
        <v/>
      </c>
      <c r="AU332" s="582" t="str">
        <f t="shared" si="42"/>
        <v/>
      </c>
      <c r="AV332" s="584" t="str">
        <f t="shared" si="43"/>
        <v/>
      </c>
      <c r="AW332" s="608" t="str">
        <f t="shared" si="44"/>
        <v/>
      </c>
      <c r="AX332" s="663" t="e">
        <v>#N/A</v>
      </c>
    </row>
    <row r="333" spans="1:50" ht="13.5" x14ac:dyDescent="0.3">
      <c r="C333" s="292" t="s">
        <v>97</v>
      </c>
      <c r="D333" s="292" t="s">
        <v>936</v>
      </c>
      <c r="E333" s="291" t="s">
        <v>2823</v>
      </c>
      <c r="F333" s="292" t="s">
        <v>2824</v>
      </c>
      <c r="G333" s="292" t="s">
        <v>2825</v>
      </c>
      <c r="H333" s="291" t="s">
        <v>193</v>
      </c>
      <c r="I333" s="291" t="s">
        <v>314</v>
      </c>
      <c r="J333" s="298" t="s">
        <v>3148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2791</v>
      </c>
      <c r="AA333" s="299" t="s">
        <v>2958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8"/>
        <v>8-2</v>
      </c>
      <c r="AR333" s="576" t="str">
        <f t="shared" si="39"/>
        <v/>
      </c>
      <c r="AS333" s="578" t="str">
        <f t="shared" si="40"/>
        <v/>
      </c>
      <c r="AT333" s="580" t="str">
        <f t="shared" si="41"/>
        <v/>
      </c>
      <c r="AU333" s="582" t="str">
        <f t="shared" si="42"/>
        <v/>
      </c>
      <c r="AV333" s="584" t="str">
        <f t="shared" si="43"/>
        <v/>
      </c>
      <c r="AW333" s="608" t="str">
        <f t="shared" si="44"/>
        <v/>
      </c>
      <c r="AX333" s="663" t="e">
        <v>#N/A</v>
      </c>
    </row>
    <row r="334" spans="1:50" ht="13.5" x14ac:dyDescent="0.3">
      <c r="C334" s="292" t="s">
        <v>94</v>
      </c>
      <c r="D334" s="292" t="s">
        <v>2818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3131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2976</v>
      </c>
      <c r="AN334" s="292" t="e">
        <f>VLOOKUP(功能_33[[#This Row],[功能代號]],需二審tmp!A:A,1,FALSE)</f>
        <v>#N/A</v>
      </c>
      <c r="AO334" s="356">
        <v>44533</v>
      </c>
      <c r="AQ334" s="574" t="str">
        <f t="shared" si="38"/>
        <v>5-1</v>
      </c>
      <c r="AR334" s="576" t="str">
        <f t="shared" si="39"/>
        <v/>
      </c>
      <c r="AS334" s="578" t="str">
        <f t="shared" si="40"/>
        <v/>
      </c>
      <c r="AT334" s="580" t="str">
        <f t="shared" si="41"/>
        <v/>
      </c>
      <c r="AU334" s="582" t="str">
        <f t="shared" si="42"/>
        <v/>
      </c>
      <c r="AV334" s="584" t="str">
        <f t="shared" si="43"/>
        <v/>
      </c>
      <c r="AW334" s="608" t="str">
        <f t="shared" si="44"/>
        <v/>
      </c>
      <c r="AX334" s="663" t="e">
        <v>#N/A</v>
      </c>
    </row>
    <row r="335" spans="1:50" ht="13.5" x14ac:dyDescent="0.3">
      <c r="C335" s="292" t="s">
        <v>94</v>
      </c>
      <c r="D335" s="292" t="s">
        <v>2817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3051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4" t="str">
        <f t="shared" si="38"/>
        <v>5-7</v>
      </c>
      <c r="AR335" s="576" t="str">
        <f t="shared" si="39"/>
        <v/>
      </c>
      <c r="AS335" s="578" t="str">
        <f t="shared" si="40"/>
        <v/>
      </c>
      <c r="AT335" s="580" t="str">
        <f t="shared" si="41"/>
        <v/>
      </c>
      <c r="AU335" s="582" t="str">
        <f t="shared" si="42"/>
        <v/>
      </c>
      <c r="AV335" s="584" t="str">
        <f t="shared" si="43"/>
        <v/>
      </c>
      <c r="AW335" s="608" t="str">
        <f t="shared" si="44"/>
        <v/>
      </c>
      <c r="AX335" s="663" t="e">
        <v>#N/A</v>
      </c>
    </row>
    <row r="336" spans="1:50" ht="13.5" x14ac:dyDescent="0.3">
      <c r="C336" s="292" t="s">
        <v>94</v>
      </c>
      <c r="D336" s="292" t="s">
        <v>2817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3074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4" t="str">
        <f t="shared" si="38"/>
        <v>5-7</v>
      </c>
      <c r="AR336" s="576" t="str">
        <f t="shared" si="39"/>
        <v/>
      </c>
      <c r="AS336" s="578" t="str">
        <f t="shared" si="40"/>
        <v/>
      </c>
      <c r="AT336" s="580" t="str">
        <f t="shared" si="41"/>
        <v/>
      </c>
      <c r="AU336" s="582" t="str">
        <f t="shared" si="42"/>
        <v/>
      </c>
      <c r="AV336" s="584" t="str">
        <f t="shared" si="43"/>
        <v/>
      </c>
      <c r="AW336" s="608" t="str">
        <f t="shared" si="44"/>
        <v/>
      </c>
      <c r="AX336" s="663" t="e">
        <v>#N/A</v>
      </c>
    </row>
    <row r="337" spans="3:50" ht="13.5" x14ac:dyDescent="0.3">
      <c r="C337" s="292" t="s">
        <v>94</v>
      </c>
      <c r="D337" s="292" t="s">
        <v>2817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4" t="str">
        <f t="shared" si="38"/>
        <v>5-7</v>
      </c>
      <c r="AR337" s="576" t="str">
        <f t="shared" si="39"/>
        <v/>
      </c>
      <c r="AS337" s="578" t="str">
        <f t="shared" si="40"/>
        <v/>
      </c>
      <c r="AT337" s="580" t="str">
        <f t="shared" si="41"/>
        <v/>
      </c>
      <c r="AU337" s="582" t="str">
        <f t="shared" si="42"/>
        <v/>
      </c>
      <c r="AV337" s="584" t="str">
        <f t="shared" si="43"/>
        <v/>
      </c>
      <c r="AW337" s="608" t="str">
        <f t="shared" si="44"/>
        <v/>
      </c>
      <c r="AX337" s="663" t="e">
        <v>#N/A</v>
      </c>
    </row>
    <row r="338" spans="3:50" ht="13.5" x14ac:dyDescent="0.3">
      <c r="C338" s="292" t="s">
        <v>94</v>
      </c>
      <c r="D338" s="292" t="s">
        <v>2817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3131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2733</v>
      </c>
      <c r="AA338" s="222" t="s">
        <v>3051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4" t="str">
        <f t="shared" si="38"/>
        <v>5-7</v>
      </c>
      <c r="AR338" s="576" t="str">
        <f t="shared" si="39"/>
        <v/>
      </c>
      <c r="AS338" s="578" t="str">
        <f t="shared" si="40"/>
        <v/>
      </c>
      <c r="AT338" s="580" t="str">
        <f t="shared" si="41"/>
        <v/>
      </c>
      <c r="AU338" s="582" t="str">
        <f t="shared" si="42"/>
        <v/>
      </c>
      <c r="AV338" s="584" t="str">
        <f t="shared" si="43"/>
        <v/>
      </c>
      <c r="AW338" s="608" t="str">
        <f t="shared" si="44"/>
        <v/>
      </c>
      <c r="AX338" s="663" t="e">
        <v>#N/A</v>
      </c>
    </row>
    <row r="339" spans="3:50" ht="13.5" x14ac:dyDescent="0.3">
      <c r="C339" s="292" t="s">
        <v>94</v>
      </c>
      <c r="D339" s="292" t="s">
        <v>2818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4" t="str">
        <f t="shared" si="38"/>
        <v>5-1</v>
      </c>
      <c r="AR339" s="576" t="str">
        <f t="shared" si="39"/>
        <v/>
      </c>
      <c r="AS339" s="578" t="str">
        <f t="shared" si="40"/>
        <v/>
      </c>
      <c r="AT339" s="580" t="str">
        <f t="shared" si="41"/>
        <v/>
      </c>
      <c r="AU339" s="582" t="str">
        <f t="shared" si="42"/>
        <v/>
      </c>
      <c r="AV339" s="584" t="str">
        <f t="shared" si="43"/>
        <v/>
      </c>
      <c r="AW339" s="608" t="str">
        <f t="shared" si="44"/>
        <v/>
      </c>
      <c r="AX339" s="663" t="s">
        <v>969</v>
      </c>
    </row>
    <row r="340" spans="3:50" ht="13.5" x14ac:dyDescent="0.3">
      <c r="C340" s="292" t="s">
        <v>94</v>
      </c>
      <c r="D340" s="292" t="s">
        <v>2818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3131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2733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4" t="str">
        <f t="shared" si="38"/>
        <v>5-1</v>
      </c>
      <c r="AR340" s="576" t="str">
        <f t="shared" si="39"/>
        <v/>
      </c>
      <c r="AS340" s="578" t="str">
        <f t="shared" si="40"/>
        <v/>
      </c>
      <c r="AT340" s="580" t="str">
        <f t="shared" si="41"/>
        <v/>
      </c>
      <c r="AU340" s="582" t="str">
        <f t="shared" si="42"/>
        <v/>
      </c>
      <c r="AV340" s="584" t="str">
        <f t="shared" si="43"/>
        <v/>
      </c>
      <c r="AW340" s="608" t="str">
        <f t="shared" si="44"/>
        <v/>
      </c>
      <c r="AX340" s="663" t="s">
        <v>973</v>
      </c>
    </row>
    <row r="341" spans="3:50" ht="13.5" x14ac:dyDescent="0.3">
      <c r="C341" s="292" t="s">
        <v>94</v>
      </c>
      <c r="D341" s="292" t="s">
        <v>2818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4" t="str">
        <f t="shared" si="38"/>
        <v>5-1</v>
      </c>
      <c r="AR341" s="576" t="str">
        <f t="shared" si="39"/>
        <v/>
      </c>
      <c r="AS341" s="578" t="str">
        <f t="shared" si="40"/>
        <v/>
      </c>
      <c r="AT341" s="580" t="str">
        <f t="shared" si="41"/>
        <v/>
      </c>
      <c r="AU341" s="582" t="str">
        <f t="shared" si="42"/>
        <v/>
      </c>
      <c r="AV341" s="584" t="str">
        <f t="shared" si="43"/>
        <v/>
      </c>
      <c r="AW341" s="608" t="str">
        <f t="shared" si="44"/>
        <v/>
      </c>
      <c r="AX341" s="663" t="s">
        <v>976</v>
      </c>
    </row>
    <row r="342" spans="3:50" ht="13.5" x14ac:dyDescent="0.3">
      <c r="C342" s="292" t="s">
        <v>94</v>
      </c>
      <c r="D342" s="292" t="s">
        <v>2818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3131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4" t="str">
        <f t="shared" si="38"/>
        <v>5-1</v>
      </c>
      <c r="AR342" s="576" t="str">
        <f t="shared" si="39"/>
        <v/>
      </c>
      <c r="AS342" s="578" t="str">
        <f t="shared" si="40"/>
        <v/>
      </c>
      <c r="AT342" s="580" t="str">
        <f t="shared" si="41"/>
        <v/>
      </c>
      <c r="AU342" s="582" t="str">
        <f t="shared" si="42"/>
        <v/>
      </c>
      <c r="AV342" s="584" t="str">
        <f t="shared" si="43"/>
        <v/>
      </c>
      <c r="AW342" s="608" t="str">
        <f t="shared" si="44"/>
        <v/>
      </c>
      <c r="AX342" s="663" t="s">
        <v>980</v>
      </c>
    </row>
    <row r="343" spans="3:50" ht="13.5" x14ac:dyDescent="0.3">
      <c r="C343" s="292" t="s">
        <v>94</v>
      </c>
      <c r="D343" s="292" t="s">
        <v>2818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4" t="str">
        <f t="shared" si="38"/>
        <v>5-1</v>
      </c>
      <c r="AR343" s="576" t="str">
        <f t="shared" si="39"/>
        <v/>
      </c>
      <c r="AS343" s="578" t="str">
        <f t="shared" si="40"/>
        <v/>
      </c>
      <c r="AT343" s="580" t="str">
        <f t="shared" si="41"/>
        <v/>
      </c>
      <c r="AU343" s="582" t="str">
        <f t="shared" si="42"/>
        <v/>
      </c>
      <c r="AV343" s="584" t="str">
        <f t="shared" si="43"/>
        <v/>
      </c>
      <c r="AW343" s="608" t="str">
        <f t="shared" si="44"/>
        <v/>
      </c>
      <c r="AX343" s="663" t="e">
        <v>#N/A</v>
      </c>
    </row>
    <row r="344" spans="3:50" ht="13.5" x14ac:dyDescent="0.3">
      <c r="C344" s="292" t="s">
        <v>94</v>
      </c>
      <c r="D344" s="292" t="s">
        <v>2818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4" t="str">
        <f t="shared" si="38"/>
        <v>5-1</v>
      </c>
      <c r="AR344" s="576" t="str">
        <f t="shared" si="39"/>
        <v/>
      </c>
      <c r="AS344" s="578" t="str">
        <f t="shared" si="40"/>
        <v/>
      </c>
      <c r="AT344" s="580" t="str">
        <f t="shared" si="41"/>
        <v/>
      </c>
      <c r="AU344" s="582" t="str">
        <f t="shared" si="42"/>
        <v/>
      </c>
      <c r="AV344" s="584" t="str">
        <f t="shared" si="43"/>
        <v/>
      </c>
      <c r="AW344" s="608" t="str">
        <f t="shared" si="44"/>
        <v/>
      </c>
      <c r="AX344" s="663" t="e">
        <v>#N/A</v>
      </c>
    </row>
    <row r="345" spans="3:50" ht="13.5" x14ac:dyDescent="0.3">
      <c r="C345" s="292" t="s">
        <v>94</v>
      </c>
      <c r="D345" s="292" t="s">
        <v>2818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3131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2733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4" t="str">
        <f t="shared" si="38"/>
        <v>5-1</v>
      </c>
      <c r="AR345" s="576" t="str">
        <f t="shared" si="39"/>
        <v/>
      </c>
      <c r="AS345" s="578" t="str">
        <f t="shared" si="40"/>
        <v/>
      </c>
      <c r="AT345" s="580" t="str">
        <f t="shared" si="41"/>
        <v/>
      </c>
      <c r="AU345" s="582" t="str">
        <f t="shared" si="42"/>
        <v/>
      </c>
      <c r="AV345" s="584" t="str">
        <f t="shared" si="43"/>
        <v/>
      </c>
      <c r="AW345" s="608" t="str">
        <f t="shared" si="44"/>
        <v/>
      </c>
      <c r="AX345" s="663" t="e">
        <v>#N/A</v>
      </c>
    </row>
    <row r="346" spans="3:50" ht="13.5" x14ac:dyDescent="0.3">
      <c r="C346" s="292" t="s">
        <v>94</v>
      </c>
      <c r="D346" s="292" t="s">
        <v>2818</v>
      </c>
      <c r="E346" s="291" t="s">
        <v>992</v>
      </c>
      <c r="F346" s="292" t="s">
        <v>3137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L5905</v>
      </c>
      <c r="AO346" s="356">
        <v>44526</v>
      </c>
      <c r="AQ346" s="574" t="str">
        <f t="shared" si="38"/>
        <v>5-1</v>
      </c>
      <c r="AR346" s="576" t="str">
        <f t="shared" si="39"/>
        <v/>
      </c>
      <c r="AS346" s="578" t="str">
        <f t="shared" si="40"/>
        <v/>
      </c>
      <c r="AT346" s="580" t="str">
        <f t="shared" si="41"/>
        <v/>
      </c>
      <c r="AU346" s="582" t="str">
        <f t="shared" si="42"/>
        <v/>
      </c>
      <c r="AV346" s="584" t="str">
        <f t="shared" si="43"/>
        <v/>
      </c>
      <c r="AW346" s="608" t="str">
        <f t="shared" si="44"/>
        <v/>
      </c>
      <c r="AX346" s="663" t="e">
        <v>#N/A</v>
      </c>
    </row>
    <row r="347" spans="3:50" ht="13.5" x14ac:dyDescent="0.3">
      <c r="C347" s="292" t="s">
        <v>94</v>
      </c>
      <c r="D347" s="292" t="s">
        <v>2818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str">
        <f>VLOOKUP(功能_33[[#This Row],[功能代號]],需二審tmp!A:A,1,FALSE)</f>
        <v>L5105</v>
      </c>
      <c r="AO347" s="356">
        <v>44526</v>
      </c>
      <c r="AQ347" s="574" t="str">
        <f t="shared" si="38"/>
        <v>5-1</v>
      </c>
      <c r="AR347" s="576" t="str">
        <f t="shared" si="39"/>
        <v/>
      </c>
      <c r="AS347" s="578" t="str">
        <f t="shared" si="40"/>
        <v/>
      </c>
      <c r="AT347" s="580" t="str">
        <f t="shared" si="41"/>
        <v/>
      </c>
      <c r="AU347" s="582" t="str">
        <f t="shared" si="42"/>
        <v/>
      </c>
      <c r="AV347" s="584" t="str">
        <f t="shared" si="43"/>
        <v/>
      </c>
      <c r="AW347" s="608" t="str">
        <f t="shared" si="44"/>
        <v/>
      </c>
      <c r="AX347" s="663" t="e">
        <v>#N/A</v>
      </c>
    </row>
    <row r="348" spans="3:50" ht="13.5" x14ac:dyDescent="0.3">
      <c r="C348" s="292" t="s">
        <v>94</v>
      </c>
      <c r="D348" s="292" t="s">
        <v>2818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3131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3144</v>
      </c>
      <c r="AM348" s="292" t="s">
        <v>3145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8"/>
        <v>5-1</v>
      </c>
      <c r="AR348" s="576" t="str">
        <f t="shared" si="39"/>
        <v/>
      </c>
      <c r="AS348" s="578" t="str">
        <f t="shared" si="40"/>
        <v/>
      </c>
      <c r="AT348" s="580" t="str">
        <f t="shared" si="41"/>
        <v/>
      </c>
      <c r="AU348" s="582" t="str">
        <f t="shared" si="42"/>
        <v/>
      </c>
      <c r="AV348" s="584" t="str">
        <f t="shared" si="43"/>
        <v/>
      </c>
      <c r="AW348" s="608" t="str">
        <f t="shared" si="44"/>
        <v/>
      </c>
      <c r="AX348" s="663" t="e">
        <v>#N/A</v>
      </c>
    </row>
    <row r="349" spans="3:50" ht="13.5" x14ac:dyDescent="0.3">
      <c r="C349" s="292" t="s">
        <v>94</v>
      </c>
      <c r="D349" s="292" t="s">
        <v>2818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si="38"/>
        <v>5-1</v>
      </c>
      <c r="AR349" s="576" t="str">
        <f t="shared" si="39"/>
        <v/>
      </c>
      <c r="AS349" s="578" t="str">
        <f t="shared" si="40"/>
        <v/>
      </c>
      <c r="AT349" s="580" t="str">
        <f t="shared" si="41"/>
        <v/>
      </c>
      <c r="AU349" s="582" t="str">
        <f t="shared" si="42"/>
        <v/>
      </c>
      <c r="AV349" s="584" t="str">
        <f t="shared" si="43"/>
        <v/>
      </c>
      <c r="AW349" s="608" t="str">
        <f t="shared" si="44"/>
        <v/>
      </c>
      <c r="AX349" s="663" t="s">
        <v>998</v>
      </c>
    </row>
    <row r="350" spans="3:50" ht="13.5" x14ac:dyDescent="0.3">
      <c r="C350" s="292" t="s">
        <v>94</v>
      </c>
      <c r="D350" s="292" t="s">
        <v>2818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3131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3146</v>
      </c>
      <c r="AM350" s="292" t="s">
        <v>3147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ref="AQ350:AQ410" si="45">IF(COUNTA(AC350)=1,LEFT(D350,3),"")</f>
        <v>5-1</v>
      </c>
      <c r="AR350" s="576" t="str">
        <f t="shared" ref="AR350:AR410" si="46">IF(AND(COUNTA(L350)=1,COUNTA(M350)=1,COUNTA(Y350)=1,COUNTA(AB350)=1,COUNTA(AC350)=0),LEFT(D350,3),"")</f>
        <v/>
      </c>
      <c r="AS350" s="578" t="str">
        <f t="shared" ref="AS350:AS410" si="47">IF(AND(COUNTA(L350)=1,COUNTA(M350)=1,COUNTA(Y350)=1,COUNTA(AB350)=0,COUNTA(AC350)=0),LEFT(D350,3),"")</f>
        <v/>
      </c>
      <c r="AT350" s="580" t="str">
        <f t="shared" ref="AT350:AT410" si="48">IF(AND(COUNTA(M350)=0,COUNTA(Y350)=1),LEFT(D350,3),"")</f>
        <v/>
      </c>
      <c r="AU350" s="582" t="str">
        <f t="shared" ref="AU350:AU410" si="49">IF(AND(COUNTA(M350)=1,COUNTA(Y350)=0),LEFT(D350,3),"")</f>
        <v/>
      </c>
      <c r="AV350" s="584" t="str">
        <f t="shared" ref="AV350:AV410" si="50">IF(AND(COUNTA(M350)=0,COUNTA(Y350)=0),LEFT(D350,3),"")</f>
        <v/>
      </c>
      <c r="AW350" s="608" t="str">
        <f t="shared" ref="AW350:AW410" si="51">IF(OR(COUNTA(M350)=0,COUNTA(Y350)=0),I350,"")</f>
        <v/>
      </c>
      <c r="AX350" s="663" t="s">
        <v>1000</v>
      </c>
    </row>
    <row r="351" spans="3:50" ht="13.5" x14ac:dyDescent="0.3">
      <c r="C351" s="292" t="s">
        <v>94</v>
      </c>
      <c r="D351" s="292" t="s">
        <v>2818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45"/>
        <v>5-1</v>
      </c>
      <c r="AR351" s="576" t="str">
        <f t="shared" si="46"/>
        <v/>
      </c>
      <c r="AS351" s="578" t="str">
        <f t="shared" si="47"/>
        <v/>
      </c>
      <c r="AT351" s="580" t="str">
        <f t="shared" si="48"/>
        <v/>
      </c>
      <c r="AU351" s="582" t="str">
        <f t="shared" si="49"/>
        <v/>
      </c>
      <c r="AV351" s="584" t="str">
        <f t="shared" si="50"/>
        <v/>
      </c>
      <c r="AW351" s="608" t="str">
        <f t="shared" si="51"/>
        <v/>
      </c>
      <c r="AX351" s="663" t="e">
        <v>#N/A</v>
      </c>
    </row>
    <row r="352" spans="3:50" ht="13.5" x14ac:dyDescent="0.3">
      <c r="C352" s="292" t="s">
        <v>94</v>
      </c>
      <c r="D352" s="292" t="s">
        <v>2818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3131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2976</v>
      </c>
      <c r="AM352" s="291" t="s">
        <v>2976</v>
      </c>
      <c r="AN352" s="292" t="e">
        <f>VLOOKUP(功能_33[[#This Row],[功能代號]],需二審tmp!A:A,1,FALSE)</f>
        <v>#N/A</v>
      </c>
      <c r="AO352" s="356">
        <v>44526</v>
      </c>
      <c r="AQ352" s="574" t="str">
        <f t="shared" si="45"/>
        <v>5-1</v>
      </c>
      <c r="AR352" s="576" t="str">
        <f t="shared" si="46"/>
        <v/>
      </c>
      <c r="AS352" s="578" t="str">
        <f t="shared" si="47"/>
        <v/>
      </c>
      <c r="AT352" s="580" t="str">
        <f t="shared" si="48"/>
        <v/>
      </c>
      <c r="AU352" s="582" t="str">
        <f t="shared" si="49"/>
        <v/>
      </c>
      <c r="AV352" s="584" t="str">
        <f t="shared" si="50"/>
        <v/>
      </c>
      <c r="AW352" s="608" t="str">
        <f t="shared" si="51"/>
        <v/>
      </c>
      <c r="AX352" s="663" t="e">
        <v>#N/A</v>
      </c>
    </row>
    <row r="353" spans="3:50" ht="13.5" x14ac:dyDescent="0.3">
      <c r="C353" s="292" t="s">
        <v>95</v>
      </c>
      <c r="D353" s="292" t="s">
        <v>2816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3235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4" t="str">
        <f t="shared" si="45"/>
        <v>6-7</v>
      </c>
      <c r="AR353" s="576" t="str">
        <f t="shared" si="46"/>
        <v/>
      </c>
      <c r="AS353" s="578" t="str">
        <f t="shared" si="47"/>
        <v/>
      </c>
      <c r="AT353" s="580" t="str">
        <f t="shared" si="48"/>
        <v/>
      </c>
      <c r="AU353" s="582" t="str">
        <f t="shared" si="49"/>
        <v/>
      </c>
      <c r="AV353" s="584" t="str">
        <f t="shared" si="50"/>
        <v/>
      </c>
      <c r="AW353" s="608" t="str">
        <f t="shared" si="51"/>
        <v/>
      </c>
      <c r="AX353" s="663" t="s">
        <v>612</v>
      </c>
    </row>
    <row r="354" spans="3:50" ht="13.5" x14ac:dyDescent="0.3">
      <c r="C354" s="292" t="s">
        <v>95</v>
      </c>
      <c r="D354" s="292" t="s">
        <v>2816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3235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4" t="str">
        <f t="shared" si="45"/>
        <v>6-7</v>
      </c>
      <c r="AR354" s="576" t="str">
        <f t="shared" si="46"/>
        <v/>
      </c>
      <c r="AS354" s="578" t="str">
        <f t="shared" si="47"/>
        <v/>
      </c>
      <c r="AT354" s="580" t="str">
        <f t="shared" si="48"/>
        <v/>
      </c>
      <c r="AU354" s="582" t="str">
        <f t="shared" si="49"/>
        <v/>
      </c>
      <c r="AV354" s="584" t="str">
        <f t="shared" si="50"/>
        <v/>
      </c>
      <c r="AW354" s="608" t="str">
        <f t="shared" si="51"/>
        <v/>
      </c>
      <c r="AX354" s="663" t="s">
        <v>590</v>
      </c>
    </row>
    <row r="355" spans="3:50" ht="17" x14ac:dyDescent="0.3">
      <c r="C355" s="292" t="s">
        <v>94</v>
      </c>
      <c r="D355" s="498" t="s">
        <v>2826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3242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3169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2" t="s">
        <v>3172</v>
      </c>
      <c r="AM355" s="642" t="s">
        <v>3173</v>
      </c>
      <c r="AN355" s="292" t="str">
        <f>VLOOKUP(功能_33[[#This Row],[功能代號]],需二審tmp!A:A,1,FALSE)</f>
        <v>L5402</v>
      </c>
      <c r="AQ355" s="574" t="str">
        <f t="shared" si="45"/>
        <v>5-2</v>
      </c>
      <c r="AR355" s="576" t="str">
        <f t="shared" si="46"/>
        <v/>
      </c>
      <c r="AS355" s="578" t="str">
        <f t="shared" si="47"/>
        <v/>
      </c>
      <c r="AT355" s="580" t="str">
        <f t="shared" si="48"/>
        <v/>
      </c>
      <c r="AU355" s="582" t="str">
        <f t="shared" si="49"/>
        <v/>
      </c>
      <c r="AV355" s="584" t="str">
        <f t="shared" si="50"/>
        <v/>
      </c>
      <c r="AW355" s="608" t="str">
        <f t="shared" si="51"/>
        <v/>
      </c>
      <c r="AX355" s="663" t="s">
        <v>1018</v>
      </c>
    </row>
    <row r="356" spans="3:50" ht="17" x14ac:dyDescent="0.3">
      <c r="C356" s="292" t="s">
        <v>94</v>
      </c>
      <c r="D356" s="498" t="s">
        <v>2826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3242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3169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2" t="s">
        <v>3172</v>
      </c>
      <c r="AM356" s="643" t="s">
        <v>3173</v>
      </c>
      <c r="AN356" s="292" t="str">
        <f>VLOOKUP(功能_33[[#This Row],[功能代號]],需二審tmp!A:A,1,FALSE)</f>
        <v>L5021</v>
      </c>
      <c r="AO356" s="356">
        <v>44526</v>
      </c>
      <c r="AQ356" s="574" t="str">
        <f t="shared" si="45"/>
        <v>5-2</v>
      </c>
      <c r="AR356" s="576" t="str">
        <f t="shared" si="46"/>
        <v/>
      </c>
      <c r="AS356" s="578" t="str">
        <f t="shared" si="47"/>
        <v/>
      </c>
      <c r="AT356" s="580" t="str">
        <f t="shared" si="48"/>
        <v/>
      </c>
      <c r="AU356" s="582" t="str">
        <f t="shared" si="49"/>
        <v/>
      </c>
      <c r="AV356" s="584" t="str">
        <f t="shared" si="50"/>
        <v/>
      </c>
      <c r="AW356" s="608" t="str">
        <f t="shared" si="51"/>
        <v/>
      </c>
      <c r="AX356" s="663" t="s">
        <v>1020</v>
      </c>
    </row>
    <row r="357" spans="3:50" ht="17" x14ac:dyDescent="0.3">
      <c r="C357" s="292" t="s">
        <v>94</v>
      </c>
      <c r="D357" s="498" t="s">
        <v>2826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3242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3169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2" t="s">
        <v>3172</v>
      </c>
      <c r="AM357" s="644" t="s">
        <v>3173</v>
      </c>
      <c r="AN357" s="292" t="str">
        <f>VLOOKUP(功能_33[[#This Row],[功能代號]],需二審tmp!A:A,1,FALSE)</f>
        <v>L5401</v>
      </c>
      <c r="AO357" s="356">
        <v>44526</v>
      </c>
      <c r="AQ357" s="574" t="str">
        <f t="shared" si="45"/>
        <v>5-2</v>
      </c>
      <c r="AR357" s="576" t="str">
        <f t="shared" si="46"/>
        <v/>
      </c>
      <c r="AS357" s="578" t="str">
        <f t="shared" si="47"/>
        <v/>
      </c>
      <c r="AT357" s="580" t="str">
        <f t="shared" si="48"/>
        <v/>
      </c>
      <c r="AU357" s="582" t="str">
        <f t="shared" si="49"/>
        <v/>
      </c>
      <c r="AV357" s="584" t="str">
        <f t="shared" si="50"/>
        <v/>
      </c>
      <c r="AW357" s="608" t="str">
        <f t="shared" si="51"/>
        <v/>
      </c>
      <c r="AX357" s="663" t="s">
        <v>1022</v>
      </c>
    </row>
    <row r="358" spans="3:50" ht="17" x14ac:dyDescent="0.3">
      <c r="C358" s="292" t="s">
        <v>94</v>
      </c>
      <c r="D358" s="498" t="s">
        <v>2826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3242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2" t="s">
        <v>3172</v>
      </c>
      <c r="AM358" s="645" t="s">
        <v>3173</v>
      </c>
      <c r="AN358" s="292" t="str">
        <f>VLOOKUP(功能_33[[#This Row],[功能代號]],需二審tmp!A:A,1,FALSE)</f>
        <v>L5023</v>
      </c>
      <c r="AO358" s="356">
        <v>44526</v>
      </c>
      <c r="AQ358" s="574" t="str">
        <f t="shared" si="45"/>
        <v>5-2</v>
      </c>
      <c r="AR358" s="576" t="str">
        <f t="shared" si="46"/>
        <v/>
      </c>
      <c r="AS358" s="578" t="str">
        <f t="shared" si="47"/>
        <v/>
      </c>
      <c r="AT358" s="580" t="str">
        <f t="shared" si="48"/>
        <v/>
      </c>
      <c r="AU358" s="582" t="str">
        <f t="shared" si="49"/>
        <v/>
      </c>
      <c r="AV358" s="584" t="str">
        <f t="shared" si="50"/>
        <v/>
      </c>
      <c r="AW358" s="608" t="str">
        <f t="shared" si="51"/>
        <v/>
      </c>
      <c r="AX358" s="663" t="s">
        <v>1024</v>
      </c>
    </row>
    <row r="359" spans="3:50" ht="17" x14ac:dyDescent="0.3">
      <c r="C359" s="292" t="s">
        <v>94</v>
      </c>
      <c r="D359" s="498" t="s">
        <v>2826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3242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2" t="s">
        <v>3172</v>
      </c>
      <c r="AM359" s="646" t="s">
        <v>3173</v>
      </c>
      <c r="AN359" s="292" t="str">
        <f>VLOOKUP(功能_33[[#This Row],[功能代號]],需二審tmp!A:A,1,FALSE)</f>
        <v>L5406</v>
      </c>
      <c r="AO359" s="356">
        <v>44526</v>
      </c>
      <c r="AQ359" s="574" t="str">
        <f t="shared" si="45"/>
        <v>5-2</v>
      </c>
      <c r="AR359" s="576" t="str">
        <f t="shared" si="46"/>
        <v/>
      </c>
      <c r="AS359" s="578" t="str">
        <f t="shared" si="47"/>
        <v/>
      </c>
      <c r="AT359" s="580" t="str">
        <f t="shared" si="48"/>
        <v/>
      </c>
      <c r="AU359" s="582" t="str">
        <f t="shared" si="49"/>
        <v/>
      </c>
      <c r="AV359" s="584" t="str">
        <f t="shared" si="50"/>
        <v/>
      </c>
      <c r="AW359" s="608" t="str">
        <f t="shared" si="51"/>
        <v/>
      </c>
      <c r="AX359" s="663" t="s">
        <v>1026</v>
      </c>
    </row>
    <row r="360" spans="3:50" ht="17" x14ac:dyDescent="0.3">
      <c r="C360" s="292" t="s">
        <v>94</v>
      </c>
      <c r="D360" s="498" t="s">
        <v>2826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3242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3169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2" t="s">
        <v>3172</v>
      </c>
      <c r="AM360" s="647" t="s">
        <v>3173</v>
      </c>
      <c r="AN360" s="292" t="e">
        <f>VLOOKUP(功能_33[[#This Row],[功能代號]],需二審tmp!A:A,1,FALSE)</f>
        <v>#N/A</v>
      </c>
      <c r="AO360" s="356">
        <v>44526</v>
      </c>
      <c r="AQ360" s="574" t="str">
        <f t="shared" si="45"/>
        <v>5-2</v>
      </c>
      <c r="AR360" s="576" t="str">
        <f t="shared" si="46"/>
        <v/>
      </c>
      <c r="AS360" s="578" t="str">
        <f t="shared" si="47"/>
        <v/>
      </c>
      <c r="AT360" s="580" t="str">
        <f t="shared" si="48"/>
        <v/>
      </c>
      <c r="AU360" s="582" t="str">
        <f t="shared" si="49"/>
        <v/>
      </c>
      <c r="AV360" s="584" t="str">
        <f t="shared" si="50"/>
        <v/>
      </c>
      <c r="AW360" s="608" t="str">
        <f t="shared" si="51"/>
        <v/>
      </c>
      <c r="AX360" s="663" t="s">
        <v>1028</v>
      </c>
    </row>
    <row r="361" spans="3:50" ht="17" x14ac:dyDescent="0.3">
      <c r="C361" s="292" t="s">
        <v>94</v>
      </c>
      <c r="D361" s="498" t="s">
        <v>2826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3242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3169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2" t="s">
        <v>3172</v>
      </c>
      <c r="AM361" s="648" t="s">
        <v>3173</v>
      </c>
      <c r="AN361" s="292" t="str">
        <f>VLOOKUP(功能_33[[#This Row],[功能代號]],需二審tmp!A:A,1,FALSE)</f>
        <v>L5405</v>
      </c>
      <c r="AO361" s="356">
        <v>44526</v>
      </c>
      <c r="AQ361" s="574" t="str">
        <f t="shared" si="45"/>
        <v>5-2</v>
      </c>
      <c r="AR361" s="576" t="str">
        <f t="shared" si="46"/>
        <v/>
      </c>
      <c r="AS361" s="578" t="str">
        <f t="shared" si="47"/>
        <v/>
      </c>
      <c r="AT361" s="580" t="str">
        <f t="shared" si="48"/>
        <v/>
      </c>
      <c r="AU361" s="582" t="str">
        <f t="shared" si="49"/>
        <v/>
      </c>
      <c r="AV361" s="584" t="str">
        <f t="shared" si="50"/>
        <v/>
      </c>
      <c r="AW361" s="608" t="str">
        <f t="shared" si="51"/>
        <v/>
      </c>
      <c r="AX361" s="663" t="s">
        <v>1030</v>
      </c>
    </row>
    <row r="362" spans="3:50" ht="17" x14ac:dyDescent="0.3">
      <c r="C362" s="292" t="s">
        <v>94</v>
      </c>
      <c r="D362" s="498" t="s">
        <v>2826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3242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3169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2" t="s">
        <v>3172</v>
      </c>
      <c r="AM362" s="650" t="s">
        <v>3173</v>
      </c>
      <c r="AN362" s="292" t="str">
        <f>VLOOKUP(功能_33[[#This Row],[功能代號]],需二審tmp!A:A,1,FALSE)</f>
        <v>L5022</v>
      </c>
      <c r="AO362" s="356">
        <v>44526</v>
      </c>
      <c r="AQ362" s="574" t="str">
        <f t="shared" si="45"/>
        <v>5-2</v>
      </c>
      <c r="AR362" s="576" t="str">
        <f t="shared" si="46"/>
        <v/>
      </c>
      <c r="AS362" s="578" t="str">
        <f t="shared" si="47"/>
        <v/>
      </c>
      <c r="AT362" s="580" t="str">
        <f t="shared" si="48"/>
        <v/>
      </c>
      <c r="AU362" s="582" t="str">
        <f t="shared" si="49"/>
        <v/>
      </c>
      <c r="AV362" s="584" t="str">
        <f t="shared" si="50"/>
        <v/>
      </c>
      <c r="AW362" s="608" t="str">
        <f t="shared" si="51"/>
        <v/>
      </c>
      <c r="AX362" s="663" t="s">
        <v>1032</v>
      </c>
    </row>
    <row r="363" spans="3:50" ht="13.5" x14ac:dyDescent="0.3">
      <c r="C363" s="292" t="s">
        <v>94</v>
      </c>
      <c r="D363" s="498" t="s">
        <v>2826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3242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3169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2976</v>
      </c>
      <c r="AN363" s="292" t="e">
        <f>VLOOKUP(功能_33[[#This Row],[功能代號]],需二審tmp!A:A,1,FALSE)</f>
        <v>#N/A</v>
      </c>
      <c r="AO363" s="356">
        <v>44526</v>
      </c>
      <c r="AQ363" s="574" t="str">
        <f t="shared" si="45"/>
        <v>5-2</v>
      </c>
      <c r="AR363" s="576" t="str">
        <f t="shared" si="46"/>
        <v/>
      </c>
      <c r="AS363" s="578" t="str">
        <f t="shared" si="47"/>
        <v/>
      </c>
      <c r="AT363" s="580" t="str">
        <f t="shared" si="48"/>
        <v/>
      </c>
      <c r="AU363" s="582" t="str">
        <f t="shared" si="49"/>
        <v/>
      </c>
      <c r="AV363" s="584" t="str">
        <f t="shared" si="50"/>
        <v/>
      </c>
      <c r="AW363" s="608" t="str">
        <f t="shared" si="51"/>
        <v/>
      </c>
      <c r="AX363" s="663" t="s">
        <v>1034</v>
      </c>
    </row>
    <row r="364" spans="3:50" ht="17" x14ac:dyDescent="0.3">
      <c r="C364" s="292" t="s">
        <v>94</v>
      </c>
      <c r="D364" s="498" t="s">
        <v>2826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3242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3169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2" t="s">
        <v>3172</v>
      </c>
      <c r="AM364" s="650" t="s">
        <v>3173</v>
      </c>
      <c r="AN364" s="292" t="str">
        <f>VLOOKUP(功能_33[[#This Row],[功能代號]],需二審tmp!A:A,1,FALSE)</f>
        <v>L5407</v>
      </c>
      <c r="AO364" s="356">
        <v>44526</v>
      </c>
      <c r="AQ364" s="574" t="str">
        <f t="shared" si="45"/>
        <v>5-2</v>
      </c>
      <c r="AR364" s="576" t="str">
        <f t="shared" si="46"/>
        <v/>
      </c>
      <c r="AS364" s="578" t="str">
        <f t="shared" si="47"/>
        <v/>
      </c>
      <c r="AT364" s="580" t="str">
        <f t="shared" si="48"/>
        <v/>
      </c>
      <c r="AU364" s="582" t="str">
        <f t="shared" si="49"/>
        <v/>
      </c>
      <c r="AV364" s="584" t="str">
        <f t="shared" si="50"/>
        <v/>
      </c>
      <c r="AW364" s="608" t="str">
        <f t="shared" si="51"/>
        <v/>
      </c>
      <c r="AX364" s="663" t="s">
        <v>1036</v>
      </c>
    </row>
    <row r="365" spans="3:50" ht="13.5" x14ac:dyDescent="0.3">
      <c r="C365" s="292" t="s">
        <v>95</v>
      </c>
      <c r="D365" s="292" t="s">
        <v>2816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3235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4" t="str">
        <f t="shared" si="45"/>
        <v>6-7</v>
      </c>
      <c r="AR365" s="576" t="str">
        <f t="shared" si="46"/>
        <v/>
      </c>
      <c r="AS365" s="578" t="str">
        <f t="shared" si="47"/>
        <v/>
      </c>
      <c r="AT365" s="580" t="str">
        <f t="shared" si="48"/>
        <v/>
      </c>
      <c r="AU365" s="582" t="str">
        <f t="shared" si="49"/>
        <v/>
      </c>
      <c r="AV365" s="584" t="str">
        <f t="shared" si="50"/>
        <v/>
      </c>
      <c r="AW365" s="608" t="str">
        <f t="shared" si="51"/>
        <v/>
      </c>
      <c r="AX365" s="663" t="s">
        <v>582</v>
      </c>
    </row>
    <row r="366" spans="3:50" ht="13.5" x14ac:dyDescent="0.3">
      <c r="C366" s="292" t="s">
        <v>95</v>
      </c>
      <c r="D366" s="498" t="s">
        <v>2816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3235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3169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2976</v>
      </c>
      <c r="AN366" s="292" t="str">
        <f>VLOOKUP(功能_33[[#This Row],[功能代號]],需二審tmp!A:A,1,FALSE)</f>
        <v>L6994</v>
      </c>
      <c r="AO366" s="356">
        <v>44526</v>
      </c>
      <c r="AQ366" s="574" t="str">
        <f t="shared" si="45"/>
        <v>6-7</v>
      </c>
      <c r="AR366" s="576" t="str">
        <f t="shared" si="46"/>
        <v/>
      </c>
      <c r="AS366" s="578" t="str">
        <f t="shared" si="47"/>
        <v/>
      </c>
      <c r="AT366" s="580" t="str">
        <f t="shared" si="48"/>
        <v/>
      </c>
      <c r="AU366" s="582" t="str">
        <f t="shared" si="49"/>
        <v/>
      </c>
      <c r="AV366" s="584" t="str">
        <f t="shared" si="50"/>
        <v/>
      </c>
      <c r="AW366" s="608" t="str">
        <f t="shared" si="51"/>
        <v/>
      </c>
      <c r="AX366" s="663" t="s">
        <v>1040</v>
      </c>
    </row>
    <row r="367" spans="3:50" ht="13.5" x14ac:dyDescent="0.3">
      <c r="C367" s="292" t="s">
        <v>95</v>
      </c>
      <c r="D367" s="292" t="s">
        <v>2816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3235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4" t="str">
        <f t="shared" si="45"/>
        <v>6-7</v>
      </c>
      <c r="AR367" s="576" t="str">
        <f t="shared" si="46"/>
        <v/>
      </c>
      <c r="AS367" s="578" t="str">
        <f t="shared" si="47"/>
        <v/>
      </c>
      <c r="AT367" s="580" t="str">
        <f t="shared" si="48"/>
        <v/>
      </c>
      <c r="AU367" s="582" t="str">
        <f t="shared" si="49"/>
        <v/>
      </c>
      <c r="AV367" s="584" t="str">
        <f t="shared" si="50"/>
        <v/>
      </c>
      <c r="AW367" s="608" t="str">
        <f t="shared" si="51"/>
        <v/>
      </c>
      <c r="AX367" s="663" t="s">
        <v>560</v>
      </c>
    </row>
    <row r="368" spans="3:50" ht="13.5" x14ac:dyDescent="0.3">
      <c r="C368" s="292" t="s">
        <v>95</v>
      </c>
      <c r="D368" s="498" t="s">
        <v>2816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3235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3169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2976</v>
      </c>
      <c r="AN368" s="292" t="str">
        <f>VLOOKUP(功能_33[[#This Row],[功能代號]],需二審tmp!A:A,1,FALSE)</f>
        <v>L6757</v>
      </c>
      <c r="AO368" s="356">
        <v>44536</v>
      </c>
      <c r="AQ368" s="574" t="str">
        <f t="shared" si="45"/>
        <v>6-7</v>
      </c>
      <c r="AR368" s="576" t="str">
        <f t="shared" si="46"/>
        <v/>
      </c>
      <c r="AS368" s="578" t="str">
        <f t="shared" si="47"/>
        <v/>
      </c>
      <c r="AT368" s="580" t="str">
        <f t="shared" si="48"/>
        <v/>
      </c>
      <c r="AU368" s="582" t="str">
        <f t="shared" si="49"/>
        <v/>
      </c>
      <c r="AV368" s="584" t="str">
        <f t="shared" si="50"/>
        <v/>
      </c>
      <c r="AW368" s="608" t="str">
        <f t="shared" si="51"/>
        <v/>
      </c>
      <c r="AX368" s="663" t="s">
        <v>1044</v>
      </c>
    </row>
    <row r="369" spans="3:50" ht="13.5" x14ac:dyDescent="0.3">
      <c r="C369" s="292" t="s">
        <v>95</v>
      </c>
      <c r="D369" s="292" t="s">
        <v>2816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3235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45"/>
        <v>6-7</v>
      </c>
      <c r="AR369" s="576" t="str">
        <f t="shared" si="46"/>
        <v/>
      </c>
      <c r="AS369" s="578" t="str">
        <f t="shared" si="47"/>
        <v/>
      </c>
      <c r="AT369" s="580" t="str">
        <f t="shared" si="48"/>
        <v/>
      </c>
      <c r="AU369" s="582" t="str">
        <f t="shared" si="49"/>
        <v/>
      </c>
      <c r="AV369" s="584" t="str">
        <f t="shared" si="50"/>
        <v/>
      </c>
      <c r="AW369" s="608" t="str">
        <f t="shared" si="51"/>
        <v/>
      </c>
      <c r="AX369" s="663" t="s">
        <v>563</v>
      </c>
    </row>
    <row r="370" spans="3:50" ht="13.5" x14ac:dyDescent="0.3">
      <c r="C370" s="292" t="s">
        <v>95</v>
      </c>
      <c r="D370" s="292" t="s">
        <v>2816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3235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45"/>
        <v>6-7</v>
      </c>
      <c r="AR370" s="576" t="str">
        <f t="shared" si="46"/>
        <v/>
      </c>
      <c r="AS370" s="578" t="str">
        <f t="shared" si="47"/>
        <v/>
      </c>
      <c r="AT370" s="580" t="str">
        <f t="shared" si="48"/>
        <v/>
      </c>
      <c r="AU370" s="582" t="str">
        <f t="shared" si="49"/>
        <v/>
      </c>
      <c r="AV370" s="584" t="str">
        <f t="shared" si="50"/>
        <v/>
      </c>
      <c r="AW370" s="608" t="str">
        <f t="shared" si="51"/>
        <v/>
      </c>
      <c r="AX370" s="663" t="s">
        <v>618</v>
      </c>
    </row>
    <row r="371" spans="3:50" ht="13.5" x14ac:dyDescent="0.3">
      <c r="C371" s="292" t="s">
        <v>95</v>
      </c>
      <c r="D371" s="498" t="s">
        <v>2816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3235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3169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e">
        <f>VLOOKUP(功能_33[[#This Row],[功能代號]],需二審tmp!A:A,1,FALSE)</f>
        <v>#N/A</v>
      </c>
      <c r="AO371" s="356">
        <v>44526</v>
      </c>
      <c r="AQ371" s="574" t="str">
        <f t="shared" si="45"/>
        <v>6-7</v>
      </c>
      <c r="AR371" s="576" t="str">
        <f t="shared" si="46"/>
        <v/>
      </c>
      <c r="AS371" s="578" t="str">
        <f t="shared" si="47"/>
        <v/>
      </c>
      <c r="AT371" s="580" t="str">
        <f t="shared" si="48"/>
        <v/>
      </c>
      <c r="AU371" s="582" t="str">
        <f t="shared" si="49"/>
        <v/>
      </c>
      <c r="AV371" s="584" t="str">
        <f t="shared" si="50"/>
        <v/>
      </c>
      <c r="AW371" s="608" t="str">
        <f t="shared" si="51"/>
        <v/>
      </c>
      <c r="AX371" s="663" t="s">
        <v>1050</v>
      </c>
    </row>
    <row r="372" spans="3:50" ht="13.5" x14ac:dyDescent="0.3">
      <c r="C372" s="292" t="s">
        <v>95</v>
      </c>
      <c r="D372" s="498" t="s">
        <v>2816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3235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3169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2976</v>
      </c>
      <c r="AN372" s="292" t="str">
        <f>VLOOKUP(功能_33[[#This Row],[功能代號]],需二審tmp!A:A,1,FALSE)</f>
        <v>L6787</v>
      </c>
      <c r="AO372" s="356">
        <v>44536</v>
      </c>
      <c r="AQ372" s="574" t="str">
        <f t="shared" si="45"/>
        <v>6-7</v>
      </c>
      <c r="AR372" s="576" t="str">
        <f t="shared" si="46"/>
        <v/>
      </c>
      <c r="AS372" s="578" t="str">
        <f t="shared" si="47"/>
        <v/>
      </c>
      <c r="AT372" s="580" t="str">
        <f t="shared" si="48"/>
        <v/>
      </c>
      <c r="AU372" s="582" t="str">
        <f t="shared" si="49"/>
        <v/>
      </c>
      <c r="AV372" s="584" t="str">
        <f t="shared" si="50"/>
        <v/>
      </c>
      <c r="AW372" s="608" t="str">
        <f t="shared" si="51"/>
        <v/>
      </c>
      <c r="AX372" s="663" t="s">
        <v>1052</v>
      </c>
    </row>
    <row r="373" spans="3:50" ht="13.5" x14ac:dyDescent="0.3">
      <c r="C373" s="292" t="s">
        <v>95</v>
      </c>
      <c r="D373" s="498" t="s">
        <v>2814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4" t="str">
        <f t="shared" si="45"/>
        <v>6-5</v>
      </c>
      <c r="AR373" s="576" t="str">
        <f t="shared" si="46"/>
        <v/>
      </c>
      <c r="AS373" s="578" t="str">
        <f t="shared" si="47"/>
        <v/>
      </c>
      <c r="AT373" s="580" t="str">
        <f t="shared" si="48"/>
        <v/>
      </c>
      <c r="AU373" s="582" t="str">
        <f t="shared" si="49"/>
        <v/>
      </c>
      <c r="AV373" s="584" t="str">
        <f t="shared" si="50"/>
        <v/>
      </c>
      <c r="AW373" s="608" t="str">
        <f t="shared" si="51"/>
        <v/>
      </c>
      <c r="AX373" s="663" t="s">
        <v>1054</v>
      </c>
    </row>
    <row r="374" spans="3:50" ht="13.5" x14ac:dyDescent="0.3">
      <c r="C374" s="292" t="s">
        <v>95</v>
      </c>
      <c r="D374" s="498" t="s">
        <v>2814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3169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45"/>
        <v>6-5</v>
      </c>
      <c r="AR374" s="576" t="str">
        <f t="shared" si="46"/>
        <v/>
      </c>
      <c r="AS374" s="578" t="str">
        <f t="shared" si="47"/>
        <v/>
      </c>
      <c r="AT374" s="580" t="str">
        <f t="shared" si="48"/>
        <v/>
      </c>
      <c r="AU374" s="582" t="str">
        <f t="shared" si="49"/>
        <v/>
      </c>
      <c r="AV374" s="584" t="str">
        <f t="shared" si="50"/>
        <v/>
      </c>
      <c r="AW374" s="608" t="str">
        <f t="shared" si="51"/>
        <v/>
      </c>
      <c r="AX374" s="663" t="s">
        <v>1056</v>
      </c>
    </row>
    <row r="375" spans="3:50" ht="13.5" x14ac:dyDescent="0.3">
      <c r="C375" s="292" t="s">
        <v>95</v>
      </c>
      <c r="D375" s="498" t="s">
        <v>2814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3169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45"/>
        <v>6-5</v>
      </c>
      <c r="AR375" s="576" t="str">
        <f t="shared" si="46"/>
        <v/>
      </c>
      <c r="AS375" s="578" t="str">
        <f t="shared" si="47"/>
        <v/>
      </c>
      <c r="AT375" s="580" t="str">
        <f t="shared" si="48"/>
        <v/>
      </c>
      <c r="AU375" s="582" t="str">
        <f t="shared" si="49"/>
        <v/>
      </c>
      <c r="AV375" s="584" t="str">
        <f t="shared" si="50"/>
        <v/>
      </c>
      <c r="AW375" s="608" t="str">
        <f t="shared" si="51"/>
        <v/>
      </c>
      <c r="AX375" s="663" t="s">
        <v>1059</v>
      </c>
    </row>
    <row r="376" spans="3:50" ht="13.5" x14ac:dyDescent="0.3">
      <c r="C376" s="292" t="s">
        <v>95</v>
      </c>
      <c r="D376" s="498" t="s">
        <v>2814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3169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45"/>
        <v>6-5</v>
      </c>
      <c r="AR376" s="576" t="str">
        <f t="shared" si="46"/>
        <v/>
      </c>
      <c r="AS376" s="578" t="str">
        <f t="shared" si="47"/>
        <v/>
      </c>
      <c r="AT376" s="580" t="str">
        <f t="shared" si="48"/>
        <v/>
      </c>
      <c r="AU376" s="582" t="str">
        <f t="shared" si="49"/>
        <v/>
      </c>
      <c r="AV376" s="584" t="str">
        <f t="shared" si="50"/>
        <v/>
      </c>
      <c r="AW376" s="608" t="str">
        <f t="shared" si="51"/>
        <v/>
      </c>
      <c r="AX376" s="663" t="s">
        <v>1062</v>
      </c>
    </row>
    <row r="377" spans="3:50" ht="13.5" x14ac:dyDescent="0.3">
      <c r="C377" s="292" t="s">
        <v>95</v>
      </c>
      <c r="D377" s="498" t="s">
        <v>2814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3169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2976</v>
      </c>
      <c r="AN377" s="292" t="e">
        <f>VLOOKUP(功能_33[[#This Row],[功能代號]],需二審tmp!A:A,1,FALSE)</f>
        <v>#N/A</v>
      </c>
      <c r="AO377" s="356">
        <v>44526</v>
      </c>
      <c r="AQ377" s="574" t="str">
        <f t="shared" si="45"/>
        <v>6-5</v>
      </c>
      <c r="AR377" s="576" t="str">
        <f t="shared" si="46"/>
        <v/>
      </c>
      <c r="AS377" s="578" t="str">
        <f t="shared" si="47"/>
        <v/>
      </c>
      <c r="AT377" s="580" t="str">
        <f t="shared" si="48"/>
        <v/>
      </c>
      <c r="AU377" s="582" t="str">
        <f t="shared" si="49"/>
        <v/>
      </c>
      <c r="AV377" s="584" t="str">
        <f t="shared" si="50"/>
        <v/>
      </c>
      <c r="AW377" s="608" t="str">
        <f t="shared" si="51"/>
        <v/>
      </c>
      <c r="AX377" s="663" t="s">
        <v>1064</v>
      </c>
    </row>
    <row r="378" spans="3:50" ht="13.5" x14ac:dyDescent="0.3">
      <c r="C378" s="292" t="s">
        <v>94</v>
      </c>
      <c r="D378" s="498" t="s">
        <v>2802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3242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2976</v>
      </c>
      <c r="AN378" s="292" t="str">
        <f>VLOOKUP(功能_33[[#This Row],[功能代號]],需二審tmp!A:A,1,FALSE)</f>
        <v>L5051</v>
      </c>
      <c r="AQ378" s="574" t="str">
        <f t="shared" si="45"/>
        <v>5-3</v>
      </c>
      <c r="AR378" s="576" t="str">
        <f t="shared" si="46"/>
        <v/>
      </c>
      <c r="AS378" s="578" t="str">
        <f t="shared" si="47"/>
        <v/>
      </c>
      <c r="AT378" s="580" t="str">
        <f t="shared" si="48"/>
        <v/>
      </c>
      <c r="AU378" s="582" t="str">
        <f t="shared" si="49"/>
        <v/>
      </c>
      <c r="AV378" s="584" t="str">
        <f t="shared" si="50"/>
        <v/>
      </c>
      <c r="AW378" s="608" t="str">
        <f t="shared" si="51"/>
        <v/>
      </c>
      <c r="AX378" s="663" t="e">
        <v>#N/A</v>
      </c>
    </row>
    <row r="379" spans="3:50" ht="13.5" x14ac:dyDescent="0.3">
      <c r="C379" s="292" t="s">
        <v>94</v>
      </c>
      <c r="D379" s="498" t="s">
        <v>2802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3242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3179</v>
      </c>
      <c r="AM379" s="292" t="s">
        <v>3110</v>
      </c>
      <c r="AN379" s="292" t="e">
        <f>VLOOKUP(功能_33[[#This Row],[功能代號]],需二審tmp!A:A,1,FALSE)</f>
        <v>#N/A</v>
      </c>
      <c r="AQ379" s="574" t="str">
        <f t="shared" si="45"/>
        <v>5-3</v>
      </c>
      <c r="AR379" s="576" t="str">
        <f t="shared" si="46"/>
        <v/>
      </c>
      <c r="AS379" s="578" t="str">
        <f t="shared" si="47"/>
        <v/>
      </c>
      <c r="AT379" s="580" t="str">
        <f t="shared" si="48"/>
        <v/>
      </c>
      <c r="AU379" s="582" t="str">
        <f t="shared" si="49"/>
        <v/>
      </c>
      <c r="AV379" s="584" t="str">
        <f t="shared" si="50"/>
        <v/>
      </c>
      <c r="AW379" s="608" t="str">
        <f t="shared" si="51"/>
        <v/>
      </c>
      <c r="AX379" s="663" t="e">
        <v>#N/A</v>
      </c>
    </row>
    <row r="380" spans="3:50" ht="13.5" x14ac:dyDescent="0.3">
      <c r="C380" s="292" t="s">
        <v>94</v>
      </c>
      <c r="D380" s="499" t="s">
        <v>2802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3242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3175</v>
      </c>
      <c r="AM380" s="292" t="s">
        <v>3176</v>
      </c>
      <c r="AN380" s="292" t="e">
        <f>VLOOKUP(功能_33[[#This Row],[功能代號]],需二審tmp!A:A,1,FALSE)</f>
        <v>#N/A</v>
      </c>
      <c r="AQ380" s="574" t="str">
        <f t="shared" si="45"/>
        <v>5-3</v>
      </c>
      <c r="AR380" s="576" t="str">
        <f t="shared" si="46"/>
        <v/>
      </c>
      <c r="AS380" s="578" t="str">
        <f t="shared" si="47"/>
        <v/>
      </c>
      <c r="AT380" s="580" t="str">
        <f t="shared" si="48"/>
        <v/>
      </c>
      <c r="AU380" s="582" t="str">
        <f t="shared" si="49"/>
        <v/>
      </c>
      <c r="AV380" s="584" t="str">
        <f t="shared" si="50"/>
        <v/>
      </c>
      <c r="AW380" s="608" t="str">
        <f t="shared" si="51"/>
        <v/>
      </c>
      <c r="AX380" s="663" t="e">
        <v>#N/A</v>
      </c>
    </row>
    <row r="381" spans="3:50" ht="13.5" x14ac:dyDescent="0.3">
      <c r="C381" s="292" t="s">
        <v>94</v>
      </c>
      <c r="D381" s="498" t="s">
        <v>2802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3242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2976</v>
      </c>
      <c r="AN381" s="292" t="str">
        <f>VLOOKUP(功能_33[[#This Row],[功能代號]],需二審tmp!A:A,1,FALSE)</f>
        <v>L5052</v>
      </c>
      <c r="AQ381" s="574" t="str">
        <f t="shared" si="45"/>
        <v>5-3</v>
      </c>
      <c r="AR381" s="576" t="str">
        <f t="shared" si="46"/>
        <v/>
      </c>
      <c r="AS381" s="578" t="str">
        <f t="shared" si="47"/>
        <v/>
      </c>
      <c r="AT381" s="580" t="str">
        <f t="shared" si="48"/>
        <v/>
      </c>
      <c r="AU381" s="582" t="str">
        <f t="shared" si="49"/>
        <v/>
      </c>
      <c r="AV381" s="584" t="str">
        <f t="shared" si="50"/>
        <v/>
      </c>
      <c r="AW381" s="608" t="str">
        <f t="shared" si="51"/>
        <v/>
      </c>
      <c r="AX381" s="663" t="s">
        <v>1073</v>
      </c>
    </row>
    <row r="382" spans="3:50" ht="13.5" x14ac:dyDescent="0.3">
      <c r="C382" s="292" t="s">
        <v>94</v>
      </c>
      <c r="D382" s="498" t="s">
        <v>2802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3242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3225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3177</v>
      </c>
      <c r="AM382" s="270" t="s">
        <v>1076</v>
      </c>
      <c r="AN382" s="292" t="e">
        <f>VLOOKUP(功能_33[[#This Row],[功能代號]],需二審tmp!A:A,1,FALSE)</f>
        <v>#N/A</v>
      </c>
      <c r="AQ382" s="574" t="str">
        <f t="shared" si="45"/>
        <v>5-3</v>
      </c>
      <c r="AR382" s="576" t="str">
        <f t="shared" si="46"/>
        <v/>
      </c>
      <c r="AS382" s="578" t="str">
        <f t="shared" si="47"/>
        <v/>
      </c>
      <c r="AT382" s="580" t="str">
        <f t="shared" si="48"/>
        <v/>
      </c>
      <c r="AU382" s="582" t="str">
        <f t="shared" si="49"/>
        <v/>
      </c>
      <c r="AV382" s="584" t="str">
        <f t="shared" si="50"/>
        <v/>
      </c>
      <c r="AW382" s="608" t="str">
        <f t="shared" si="51"/>
        <v/>
      </c>
      <c r="AX382" s="663" t="s">
        <v>1075</v>
      </c>
    </row>
    <row r="383" spans="3:50" ht="13.5" x14ac:dyDescent="0.3">
      <c r="C383" s="292" t="s">
        <v>94</v>
      </c>
      <c r="D383" s="499" t="s">
        <v>2802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3242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2976</v>
      </c>
      <c r="AM383" s="270"/>
      <c r="AN383" s="292" t="e">
        <f>VLOOKUP(功能_33[[#This Row],[功能代號]],需二審tmp!A:A,1,FALSE)</f>
        <v>#N/A</v>
      </c>
      <c r="AQ383" s="574" t="str">
        <f t="shared" si="45"/>
        <v>5-3</v>
      </c>
      <c r="AR383" s="576" t="str">
        <f t="shared" si="46"/>
        <v/>
      </c>
      <c r="AS383" s="578" t="str">
        <f t="shared" si="47"/>
        <v/>
      </c>
      <c r="AT383" s="580" t="str">
        <f t="shared" si="48"/>
        <v/>
      </c>
      <c r="AU383" s="582" t="str">
        <f t="shared" si="49"/>
        <v/>
      </c>
      <c r="AV383" s="584" t="str">
        <f t="shared" si="50"/>
        <v/>
      </c>
      <c r="AW383" s="608" t="str">
        <f t="shared" si="51"/>
        <v/>
      </c>
      <c r="AX383" s="663" t="e">
        <v>#N/A</v>
      </c>
    </row>
    <row r="384" spans="3:50" ht="13.5" x14ac:dyDescent="0.3">
      <c r="C384" s="292" t="s">
        <v>94</v>
      </c>
      <c r="D384" s="499" t="s">
        <v>2802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3242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3178</v>
      </c>
      <c r="AM384" s="270" t="s">
        <v>1080</v>
      </c>
      <c r="AN384" s="292" t="e">
        <f>VLOOKUP(功能_33[[#This Row],[功能代號]],需二審tmp!A:A,1,FALSE)</f>
        <v>#N/A</v>
      </c>
      <c r="AQ384" s="574" t="str">
        <f t="shared" si="45"/>
        <v>5-3</v>
      </c>
      <c r="AR384" s="576" t="str">
        <f t="shared" si="46"/>
        <v/>
      </c>
      <c r="AS384" s="578" t="str">
        <f t="shared" si="47"/>
        <v/>
      </c>
      <c r="AT384" s="580" t="str">
        <f t="shared" si="48"/>
        <v/>
      </c>
      <c r="AU384" s="582" t="str">
        <f t="shared" si="49"/>
        <v/>
      </c>
      <c r="AV384" s="584" t="str">
        <f t="shared" si="50"/>
        <v/>
      </c>
      <c r="AW384" s="608" t="str">
        <f t="shared" si="51"/>
        <v/>
      </c>
      <c r="AX384" s="663" t="e">
        <v>#N/A</v>
      </c>
    </row>
    <row r="385" spans="3:50" ht="13.5" x14ac:dyDescent="0.3">
      <c r="C385" s="292" t="s">
        <v>94</v>
      </c>
      <c r="D385" s="498" t="s">
        <v>3066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3242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3169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2976</v>
      </c>
      <c r="AN385" s="292" t="str">
        <f>VLOOKUP(功能_33[[#This Row],[功能代號]],需二審tmp!A:A,1,FALSE)</f>
        <v>L5500</v>
      </c>
      <c r="AQ385" s="574" t="str">
        <f t="shared" si="45"/>
        <v>5-3</v>
      </c>
      <c r="AR385" s="576" t="str">
        <f t="shared" si="46"/>
        <v/>
      </c>
      <c r="AS385" s="578" t="str">
        <f t="shared" si="47"/>
        <v/>
      </c>
      <c r="AT385" s="580" t="str">
        <f t="shared" si="48"/>
        <v/>
      </c>
      <c r="AU385" s="582" t="str">
        <f t="shared" si="49"/>
        <v/>
      </c>
      <c r="AV385" s="584" t="str">
        <f t="shared" si="50"/>
        <v/>
      </c>
      <c r="AW385" s="608" t="str">
        <f t="shared" si="51"/>
        <v/>
      </c>
      <c r="AX385" s="663" t="e">
        <v>#N/A</v>
      </c>
    </row>
    <row r="386" spans="3:50" ht="13.5" x14ac:dyDescent="0.3">
      <c r="C386" s="292" t="s">
        <v>94</v>
      </c>
      <c r="D386" s="498" t="s">
        <v>2802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3242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3169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45"/>
        <v>5-3</v>
      </c>
      <c r="AR386" s="576" t="str">
        <f t="shared" si="46"/>
        <v/>
      </c>
      <c r="AS386" s="578" t="str">
        <f t="shared" si="47"/>
        <v/>
      </c>
      <c r="AT386" s="580" t="str">
        <f t="shared" si="48"/>
        <v/>
      </c>
      <c r="AU386" s="582" t="str">
        <f t="shared" si="49"/>
        <v/>
      </c>
      <c r="AV386" s="584" t="str">
        <f t="shared" si="50"/>
        <v/>
      </c>
      <c r="AW386" s="608" t="str">
        <f t="shared" si="51"/>
        <v/>
      </c>
      <c r="AX386" s="663" t="e">
        <v>#N/A</v>
      </c>
    </row>
    <row r="387" spans="3:50" ht="13.5" x14ac:dyDescent="0.3">
      <c r="C387" s="292" t="s">
        <v>94</v>
      </c>
      <c r="D387" s="498" t="s">
        <v>2802</v>
      </c>
      <c r="E387" s="291" t="s">
        <v>1085</v>
      </c>
      <c r="F387" s="270" t="s">
        <v>3174</v>
      </c>
      <c r="G387" s="292"/>
      <c r="H387" s="291" t="s">
        <v>136</v>
      </c>
      <c r="I387" s="291" t="s">
        <v>136</v>
      </c>
      <c r="J387" s="298" t="s">
        <v>3242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45"/>
        <v>5-3</v>
      </c>
      <c r="AR387" s="576" t="str">
        <f t="shared" si="46"/>
        <v/>
      </c>
      <c r="AS387" s="578" t="str">
        <f t="shared" si="47"/>
        <v/>
      </c>
      <c r="AT387" s="580" t="str">
        <f t="shared" si="48"/>
        <v/>
      </c>
      <c r="AU387" s="582" t="str">
        <f t="shared" si="49"/>
        <v/>
      </c>
      <c r="AV387" s="584" t="str">
        <f t="shared" si="50"/>
        <v/>
      </c>
      <c r="AW387" s="608" t="str">
        <f t="shared" si="51"/>
        <v/>
      </c>
      <c r="AX387" s="663" t="e">
        <v>#N/A</v>
      </c>
    </row>
    <row r="388" spans="3:50" ht="13.5" x14ac:dyDescent="0.3">
      <c r="C388" s="292" t="s">
        <v>94</v>
      </c>
      <c r="D388" s="498" t="s">
        <v>2802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3242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45"/>
        <v>5-3</v>
      </c>
      <c r="AR388" s="576" t="str">
        <f t="shared" si="46"/>
        <v/>
      </c>
      <c r="AS388" s="578" t="str">
        <f t="shared" si="47"/>
        <v/>
      </c>
      <c r="AT388" s="580" t="str">
        <f t="shared" si="48"/>
        <v/>
      </c>
      <c r="AU388" s="582" t="str">
        <f t="shared" si="49"/>
        <v/>
      </c>
      <c r="AV388" s="584" t="str">
        <f t="shared" si="50"/>
        <v/>
      </c>
      <c r="AW388" s="608" t="str">
        <f t="shared" si="51"/>
        <v/>
      </c>
      <c r="AX388" s="663" t="e">
        <v>#N/A</v>
      </c>
    </row>
    <row r="389" spans="3:50" ht="13.5" x14ac:dyDescent="0.3">
      <c r="C389" s="292" t="s">
        <v>94</v>
      </c>
      <c r="D389" s="498" t="s">
        <v>2802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3242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45"/>
        <v>5-3</v>
      </c>
      <c r="AR389" s="576" t="str">
        <f t="shared" si="46"/>
        <v/>
      </c>
      <c r="AS389" s="578" t="str">
        <f t="shared" si="47"/>
        <v/>
      </c>
      <c r="AT389" s="580" t="str">
        <f t="shared" si="48"/>
        <v/>
      </c>
      <c r="AU389" s="582" t="str">
        <f t="shared" si="49"/>
        <v/>
      </c>
      <c r="AV389" s="584" t="str">
        <f t="shared" si="50"/>
        <v/>
      </c>
      <c r="AW389" s="608" t="str">
        <f t="shared" si="51"/>
        <v/>
      </c>
      <c r="AX389" s="663" t="e">
        <v>#N/A</v>
      </c>
    </row>
    <row r="390" spans="3:50" ht="13.5" x14ac:dyDescent="0.3">
      <c r="C390" s="292" t="s">
        <v>94</v>
      </c>
      <c r="D390" s="498" t="s">
        <v>2802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3242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45"/>
        <v>5-3</v>
      </c>
      <c r="AR390" s="576" t="str">
        <f t="shared" si="46"/>
        <v/>
      </c>
      <c r="AS390" s="578" t="str">
        <f t="shared" si="47"/>
        <v/>
      </c>
      <c r="AT390" s="580" t="str">
        <f t="shared" si="48"/>
        <v/>
      </c>
      <c r="AU390" s="582" t="str">
        <f t="shared" si="49"/>
        <v/>
      </c>
      <c r="AV390" s="584" t="str">
        <f t="shared" si="50"/>
        <v/>
      </c>
      <c r="AW390" s="608" t="str">
        <f t="shared" si="51"/>
        <v/>
      </c>
      <c r="AX390" s="663" t="e">
        <v>#N/A</v>
      </c>
    </row>
    <row r="391" spans="3:50" ht="13.5" x14ac:dyDescent="0.3">
      <c r="C391" s="292" t="s">
        <v>94</v>
      </c>
      <c r="D391" s="498" t="s">
        <v>2802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3242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3169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45"/>
        <v>5-3</v>
      </c>
      <c r="AR391" s="576" t="str">
        <f t="shared" si="46"/>
        <v/>
      </c>
      <c r="AS391" s="578" t="str">
        <f t="shared" si="47"/>
        <v/>
      </c>
      <c r="AT391" s="580" t="str">
        <f t="shared" si="48"/>
        <v/>
      </c>
      <c r="AU391" s="582" t="str">
        <f t="shared" si="49"/>
        <v/>
      </c>
      <c r="AV391" s="584" t="str">
        <f t="shared" si="50"/>
        <v/>
      </c>
      <c r="AW391" s="608" t="str">
        <f t="shared" si="51"/>
        <v/>
      </c>
      <c r="AX391" s="663" t="e">
        <v>#N/A</v>
      </c>
    </row>
    <row r="392" spans="3:50" ht="13.5" x14ac:dyDescent="0.3">
      <c r="C392" s="292" t="s">
        <v>94</v>
      </c>
      <c r="D392" s="498" t="s">
        <v>2802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3242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3169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2976</v>
      </c>
      <c r="AN392" s="292" t="e">
        <f>VLOOKUP(功能_33[[#This Row],[功能代號]],需二審tmp!A:A,1,FALSE)</f>
        <v>#N/A</v>
      </c>
      <c r="AQ392" s="574" t="str">
        <f t="shared" si="45"/>
        <v>5-3</v>
      </c>
      <c r="AR392" s="576" t="str">
        <f t="shared" si="46"/>
        <v/>
      </c>
      <c r="AS392" s="578" t="str">
        <f t="shared" si="47"/>
        <v/>
      </c>
      <c r="AT392" s="580" t="str">
        <f t="shared" si="48"/>
        <v/>
      </c>
      <c r="AU392" s="582" t="str">
        <f t="shared" si="49"/>
        <v/>
      </c>
      <c r="AV392" s="584" t="str">
        <f t="shared" si="50"/>
        <v/>
      </c>
      <c r="AW392" s="608" t="str">
        <f t="shared" si="51"/>
        <v/>
      </c>
      <c r="AX392" s="663" t="e">
        <v>#N/A</v>
      </c>
    </row>
    <row r="393" spans="3:50" ht="17" x14ac:dyDescent="0.3">
      <c r="C393" s="292" t="s">
        <v>94</v>
      </c>
      <c r="D393" s="498" t="s">
        <v>2826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3242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3169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2" t="s">
        <v>3172</v>
      </c>
      <c r="AM393" s="650" t="s">
        <v>3173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45"/>
        <v>5-2</v>
      </c>
      <c r="AR393" s="576" t="str">
        <f t="shared" si="46"/>
        <v/>
      </c>
      <c r="AS393" s="578" t="str">
        <f t="shared" si="47"/>
        <v/>
      </c>
      <c r="AT393" s="580" t="str">
        <f t="shared" si="48"/>
        <v/>
      </c>
      <c r="AU393" s="582" t="str">
        <f t="shared" si="49"/>
        <v/>
      </c>
      <c r="AV393" s="584" t="str">
        <f t="shared" si="50"/>
        <v/>
      </c>
      <c r="AW393" s="608" t="str">
        <f t="shared" si="51"/>
        <v/>
      </c>
      <c r="AX393" s="663" t="s">
        <v>1099</v>
      </c>
    </row>
    <row r="394" spans="3:50" ht="17" x14ac:dyDescent="0.3">
      <c r="C394" s="292" t="s">
        <v>94</v>
      </c>
      <c r="D394" s="498" t="s">
        <v>2826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3242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3169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2733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2" t="s">
        <v>3172</v>
      </c>
      <c r="AM394" s="649" t="s">
        <v>3173</v>
      </c>
      <c r="AN394" s="292" t="e">
        <f>VLOOKUP(功能_33[[#This Row],[功能代號]],需二審tmp!A:A,1,FALSE)</f>
        <v>#N/A</v>
      </c>
      <c r="AO394" s="356">
        <v>44533</v>
      </c>
      <c r="AQ394" s="574" t="str">
        <f t="shared" si="45"/>
        <v>5-2</v>
      </c>
      <c r="AR394" s="576" t="str">
        <f t="shared" si="46"/>
        <v/>
      </c>
      <c r="AS394" s="578" t="str">
        <f t="shared" si="47"/>
        <v/>
      </c>
      <c r="AT394" s="580" t="str">
        <f t="shared" si="48"/>
        <v/>
      </c>
      <c r="AU394" s="582" t="str">
        <f t="shared" si="49"/>
        <v/>
      </c>
      <c r="AV394" s="584" t="str">
        <f t="shared" si="50"/>
        <v/>
      </c>
      <c r="AW394" s="608" t="str">
        <f t="shared" si="51"/>
        <v/>
      </c>
      <c r="AX394" s="663" t="s">
        <v>1101</v>
      </c>
    </row>
    <row r="395" spans="3:50" ht="13.5" x14ac:dyDescent="0.3">
      <c r="C395" s="292" t="s">
        <v>95</v>
      </c>
      <c r="D395" s="498" t="s">
        <v>2813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4" t="str">
        <f t="shared" si="45"/>
        <v>6-4</v>
      </c>
      <c r="AR395" s="576" t="str">
        <f t="shared" si="46"/>
        <v/>
      </c>
      <c r="AS395" s="578" t="str">
        <f t="shared" si="47"/>
        <v/>
      </c>
      <c r="AT395" s="580" t="str">
        <f t="shared" si="48"/>
        <v/>
      </c>
      <c r="AU395" s="582" t="str">
        <f t="shared" si="49"/>
        <v/>
      </c>
      <c r="AV395" s="584" t="str">
        <f t="shared" si="50"/>
        <v/>
      </c>
      <c r="AW395" s="608" t="str">
        <f t="shared" si="51"/>
        <v/>
      </c>
      <c r="AX395" s="663" t="s">
        <v>1103</v>
      </c>
    </row>
    <row r="396" spans="3:50" ht="13.5" x14ac:dyDescent="0.3">
      <c r="C396" s="292" t="s">
        <v>95</v>
      </c>
      <c r="D396" s="498" t="s">
        <v>2813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4" t="str">
        <f t="shared" si="45"/>
        <v>6-4</v>
      </c>
      <c r="AR396" s="576" t="str">
        <f t="shared" si="46"/>
        <v/>
      </c>
      <c r="AS396" s="578" t="str">
        <f t="shared" si="47"/>
        <v/>
      </c>
      <c r="AT396" s="580" t="str">
        <f t="shared" si="48"/>
        <v/>
      </c>
      <c r="AU396" s="582" t="str">
        <f t="shared" si="49"/>
        <v/>
      </c>
      <c r="AV396" s="584" t="str">
        <f t="shared" si="50"/>
        <v/>
      </c>
      <c r="AW396" s="608" t="str">
        <f t="shared" si="51"/>
        <v/>
      </c>
      <c r="AX396" s="663" t="s">
        <v>1105</v>
      </c>
    </row>
    <row r="397" spans="3:50" ht="13.5" x14ac:dyDescent="0.3">
      <c r="C397" s="292" t="s">
        <v>95</v>
      </c>
      <c r="D397" s="498" t="s">
        <v>2813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45"/>
        <v>6-4</v>
      </c>
      <c r="AR397" s="576" t="str">
        <f t="shared" si="46"/>
        <v/>
      </c>
      <c r="AS397" s="578" t="str">
        <f t="shared" si="47"/>
        <v/>
      </c>
      <c r="AT397" s="580" t="str">
        <f t="shared" si="48"/>
        <v/>
      </c>
      <c r="AU397" s="582" t="str">
        <f t="shared" si="49"/>
        <v/>
      </c>
      <c r="AV397" s="584" t="str">
        <f t="shared" si="50"/>
        <v/>
      </c>
      <c r="AW397" s="608" t="str">
        <f t="shared" si="51"/>
        <v/>
      </c>
      <c r="AX397" s="663" t="s">
        <v>1111</v>
      </c>
    </row>
    <row r="398" spans="3:50" ht="13.5" x14ac:dyDescent="0.3">
      <c r="C398" s="292" t="s">
        <v>95</v>
      </c>
      <c r="D398" s="498" t="s">
        <v>2813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2926</v>
      </c>
      <c r="AA398" s="299" t="s">
        <v>2958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4" t="str">
        <f t="shared" si="45"/>
        <v>6-4</v>
      </c>
      <c r="AR398" s="576" t="str">
        <f t="shared" si="46"/>
        <v/>
      </c>
      <c r="AS398" s="578" t="str">
        <f t="shared" si="47"/>
        <v/>
      </c>
      <c r="AT398" s="580" t="str">
        <f t="shared" si="48"/>
        <v/>
      </c>
      <c r="AU398" s="582" t="str">
        <f t="shared" si="49"/>
        <v/>
      </c>
      <c r="AV398" s="584" t="str">
        <f t="shared" si="50"/>
        <v/>
      </c>
      <c r="AW398" s="608" t="str">
        <f t="shared" si="51"/>
        <v/>
      </c>
      <c r="AX398" s="663" t="s">
        <v>1113</v>
      </c>
    </row>
    <row r="399" spans="3:50" ht="13.5" x14ac:dyDescent="0.3">
      <c r="C399" s="292" t="s">
        <v>95</v>
      </c>
      <c r="D399" s="498" t="s">
        <v>2816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3235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3169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4" t="str">
        <f t="shared" si="45"/>
        <v>6-7</v>
      </c>
      <c r="AR399" s="576" t="str">
        <f t="shared" si="46"/>
        <v/>
      </c>
      <c r="AS399" s="578" t="str">
        <f t="shared" si="47"/>
        <v/>
      </c>
      <c r="AT399" s="580" t="str">
        <f t="shared" si="48"/>
        <v/>
      </c>
      <c r="AU399" s="582" t="str">
        <f t="shared" si="49"/>
        <v/>
      </c>
      <c r="AV399" s="584" t="str">
        <f t="shared" si="50"/>
        <v/>
      </c>
      <c r="AW399" s="608" t="str">
        <f t="shared" si="51"/>
        <v/>
      </c>
      <c r="AX399" s="663" t="s">
        <v>1048</v>
      </c>
    </row>
    <row r="400" spans="3:50" ht="13.5" x14ac:dyDescent="0.3">
      <c r="C400" s="292" t="s">
        <v>95</v>
      </c>
      <c r="D400" s="498" t="s">
        <v>2816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3235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3169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4" t="str">
        <f t="shared" si="45"/>
        <v>6-7</v>
      </c>
      <c r="AR400" s="576" t="str">
        <f t="shared" si="46"/>
        <v/>
      </c>
      <c r="AS400" s="578" t="str">
        <f t="shared" si="47"/>
        <v/>
      </c>
      <c r="AT400" s="580" t="str">
        <f t="shared" si="48"/>
        <v/>
      </c>
      <c r="AU400" s="582" t="str">
        <f t="shared" si="49"/>
        <v/>
      </c>
      <c r="AV400" s="584" t="str">
        <f t="shared" si="50"/>
        <v/>
      </c>
      <c r="AW400" s="608" t="str">
        <f t="shared" si="51"/>
        <v/>
      </c>
      <c r="AX400" s="663" t="s">
        <v>1015</v>
      </c>
    </row>
    <row r="401" spans="1:50" ht="13.5" x14ac:dyDescent="0.3">
      <c r="C401" s="292" t="s">
        <v>95</v>
      </c>
      <c r="D401" s="498" t="s">
        <v>2813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3240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4" t="str">
        <f t="shared" si="45"/>
        <v>6-4</v>
      </c>
      <c r="AR401" s="576" t="str">
        <f t="shared" si="46"/>
        <v/>
      </c>
      <c r="AS401" s="578" t="str">
        <f t="shared" si="47"/>
        <v/>
      </c>
      <c r="AT401" s="580" t="str">
        <f t="shared" si="48"/>
        <v/>
      </c>
      <c r="AU401" s="582" t="str">
        <f t="shared" si="49"/>
        <v/>
      </c>
      <c r="AV401" s="584" t="str">
        <f t="shared" si="50"/>
        <v/>
      </c>
      <c r="AW401" s="608" t="str">
        <f t="shared" si="51"/>
        <v/>
      </c>
      <c r="AX401" s="663" t="s">
        <v>1122</v>
      </c>
    </row>
    <row r="402" spans="1:50" ht="13.5" x14ac:dyDescent="0.3">
      <c r="C402" s="292" t="s">
        <v>95</v>
      </c>
      <c r="D402" s="498" t="s">
        <v>2813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3240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2958</v>
      </c>
      <c r="AB402" s="299">
        <v>44544</v>
      </c>
      <c r="AC402" s="299" t="s">
        <v>3245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4" t="str">
        <f t="shared" si="45"/>
        <v>6-4</v>
      </c>
      <c r="AR402" s="576" t="str">
        <f t="shared" si="46"/>
        <v/>
      </c>
      <c r="AS402" s="578" t="str">
        <f t="shared" si="47"/>
        <v/>
      </c>
      <c r="AT402" s="580" t="str">
        <f t="shared" si="48"/>
        <v/>
      </c>
      <c r="AU402" s="582" t="str">
        <f t="shared" si="49"/>
        <v/>
      </c>
      <c r="AV402" s="584" t="str">
        <f t="shared" si="50"/>
        <v/>
      </c>
      <c r="AW402" s="608" t="str">
        <f t="shared" si="51"/>
        <v/>
      </c>
      <c r="AX402" s="663" t="s">
        <v>1124</v>
      </c>
    </row>
    <row r="403" spans="1:50" ht="13.5" x14ac:dyDescent="0.3">
      <c r="A403" s="635"/>
      <c r="B403" s="423"/>
      <c r="C403" s="292" t="s">
        <v>95</v>
      </c>
      <c r="D403" s="498" t="s">
        <v>2813</v>
      </c>
      <c r="E403" s="291" t="s">
        <v>3232</v>
      </c>
      <c r="F403" s="292" t="s">
        <v>3233</v>
      </c>
      <c r="G403" s="281" t="s">
        <v>3234</v>
      </c>
      <c r="H403" s="291" t="s">
        <v>136</v>
      </c>
      <c r="I403" s="291" t="s">
        <v>314</v>
      </c>
      <c r="J403" s="225" t="s">
        <v>3235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3" t="str">
        <f>VLOOKUP(功能_33[[#This Row],[User]],SKL放款!A:G,7,FALSE)</f>
        <v>放款服務課</v>
      </c>
      <c r="Y403" s="299">
        <v>44533</v>
      </c>
      <c r="Z403" s="299" t="s">
        <v>2791</v>
      </c>
      <c r="AA403" s="299" t="s">
        <v>2958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3"/>
      <c r="AL403" s="291" t="s">
        <v>190</v>
      </c>
      <c r="AM403" s="423" t="e">
        <f>VLOOKUP(功能_33[[#This Row],[功能代號]],'[4]20211001'!$A:$J,9,FALSE)</f>
        <v>#N/A</v>
      </c>
      <c r="AN403" s="423" t="e">
        <f>VLOOKUP(功能_33[[#This Row],[功能代號]],需二審tmp!A:A,1,FALSE)</f>
        <v>#N/A</v>
      </c>
      <c r="AQ403" s="636" t="str">
        <f>IF(COUNTA(AC403)=1,LEFT(D403,3),"")</f>
        <v>6-4</v>
      </c>
      <c r="AR403" s="576" t="str">
        <f>IF(AND(COUNTA(L403)=1,COUNTA(M403)=1,COUNTA(Y403)=1,COUNTA(AB403)=1,COUNTA(AC403)=0),LEFT(D403,3),"")</f>
        <v/>
      </c>
      <c r="AS403" s="578" t="str">
        <f>IF(AND(COUNTA(L403)=1,COUNTA(M403)=1,COUNTA(Y403)=1,COUNTA(AB403)=0,COUNTA(AC403)=0),LEFT(D403,3),"")</f>
        <v/>
      </c>
      <c r="AT403" s="580" t="str">
        <f>IF(AND(COUNTA(M403)=0,COUNTA(Y403)=1),LEFT(D403,3),"")</f>
        <v/>
      </c>
      <c r="AU403" s="582" t="str">
        <f>IF(AND(COUNTA(M403)=1,COUNTA(Y403)=0),LEFT(D403,3),"")</f>
        <v/>
      </c>
      <c r="AV403" s="584" t="str">
        <f>IF(AND(COUNTA(M403)=0,COUNTA(Y403)=0),LEFT(D403,3),"")</f>
        <v/>
      </c>
      <c r="AW403" s="608" t="str">
        <f>IF(OR(COUNTA(M403)=0,COUNTA(Y403)=0),I403,"")</f>
        <v/>
      </c>
      <c r="AX403" s="663" t="s">
        <v>3249</v>
      </c>
    </row>
    <row r="404" spans="1:50" ht="13.5" x14ac:dyDescent="0.3">
      <c r="C404" s="292" t="s">
        <v>95</v>
      </c>
      <c r="D404" s="498" t="s">
        <v>2810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3235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45"/>
        <v>6-1</v>
      </c>
      <c r="AR404" s="576" t="str">
        <f t="shared" si="46"/>
        <v/>
      </c>
      <c r="AS404" s="578" t="str">
        <f t="shared" si="47"/>
        <v/>
      </c>
      <c r="AT404" s="580" t="str">
        <f t="shared" si="48"/>
        <v/>
      </c>
      <c r="AU404" s="582" t="str">
        <f t="shared" si="49"/>
        <v/>
      </c>
      <c r="AV404" s="584" t="str">
        <f t="shared" si="50"/>
        <v/>
      </c>
      <c r="AW404" s="608" t="str">
        <f t="shared" si="51"/>
        <v/>
      </c>
      <c r="AX404" s="663" t="s">
        <v>1126</v>
      </c>
    </row>
    <row r="405" spans="1:50" ht="13.5" x14ac:dyDescent="0.3">
      <c r="C405" s="292" t="s">
        <v>95</v>
      </c>
      <c r="D405" s="498" t="s">
        <v>2813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2926</v>
      </c>
      <c r="AA405" s="299" t="s">
        <v>2958</v>
      </c>
      <c r="AB405" s="299">
        <v>44544</v>
      </c>
      <c r="AC405" s="299" t="s">
        <v>3245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45"/>
        <v>6-4</v>
      </c>
      <c r="AR405" s="576" t="str">
        <f t="shared" si="46"/>
        <v/>
      </c>
      <c r="AS405" s="578" t="str">
        <f t="shared" si="47"/>
        <v/>
      </c>
      <c r="AT405" s="580" t="str">
        <f t="shared" si="48"/>
        <v/>
      </c>
      <c r="AU405" s="582" t="str">
        <f t="shared" si="49"/>
        <v/>
      </c>
      <c r="AV405" s="584" t="str">
        <f t="shared" si="50"/>
        <v/>
      </c>
      <c r="AW405" s="608" t="str">
        <f t="shared" si="51"/>
        <v/>
      </c>
      <c r="AX405" s="663" t="s">
        <v>1128</v>
      </c>
    </row>
    <row r="406" spans="1:50" ht="13.5" x14ac:dyDescent="0.3">
      <c r="C406" s="292" t="s">
        <v>95</v>
      </c>
      <c r="D406" s="498" t="s">
        <v>2813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2958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4" t="str">
        <f t="shared" si="45"/>
        <v>6-4</v>
      </c>
      <c r="AR406" s="576" t="str">
        <f t="shared" si="46"/>
        <v/>
      </c>
      <c r="AS406" s="578" t="str">
        <f t="shared" si="47"/>
        <v/>
      </c>
      <c r="AT406" s="580" t="str">
        <f t="shared" si="48"/>
        <v/>
      </c>
      <c r="AU406" s="582" t="str">
        <f t="shared" si="49"/>
        <v/>
      </c>
      <c r="AV406" s="584" t="str">
        <f t="shared" si="50"/>
        <v/>
      </c>
      <c r="AW406" s="608" t="str">
        <f t="shared" si="51"/>
        <v/>
      </c>
      <c r="AX406" s="663" t="s">
        <v>1130</v>
      </c>
    </row>
    <row r="407" spans="1:50" ht="13.5" x14ac:dyDescent="0.3">
      <c r="A407" s="635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3189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6" t="str">
        <f t="shared" si="45"/>
        <v>6-4</v>
      </c>
      <c r="AR407" s="576" t="str">
        <f t="shared" si="46"/>
        <v/>
      </c>
      <c r="AS407" s="578" t="str">
        <f t="shared" si="47"/>
        <v/>
      </c>
      <c r="AT407" s="580" t="str">
        <f t="shared" si="48"/>
        <v/>
      </c>
      <c r="AU407" s="582" t="str">
        <f t="shared" si="49"/>
        <v/>
      </c>
      <c r="AV407" s="584" t="str">
        <f t="shared" si="50"/>
        <v/>
      </c>
      <c r="AW407" s="608" t="str">
        <f t="shared" si="51"/>
        <v/>
      </c>
      <c r="AX407" s="663" t="s">
        <v>3308</v>
      </c>
    </row>
    <row r="408" spans="1:50" ht="13.5" x14ac:dyDescent="0.3">
      <c r="A408" s="635"/>
      <c r="B408" s="423"/>
      <c r="C408" s="292" t="s">
        <v>95</v>
      </c>
      <c r="D408" s="498" t="s">
        <v>2813</v>
      </c>
      <c r="E408" s="291" t="s">
        <v>3186</v>
      </c>
      <c r="F408" s="292" t="s">
        <v>3188</v>
      </c>
      <c r="G408" s="292" t="s">
        <v>3189</v>
      </c>
      <c r="H408" s="291" t="s">
        <v>193</v>
      </c>
      <c r="I408" s="291" t="s">
        <v>314</v>
      </c>
      <c r="J408" s="225" t="s">
        <v>3240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2958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2926</v>
      </c>
      <c r="AA408" s="299" t="s">
        <v>2958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3"/>
      <c r="AL408" s="291" t="s">
        <v>190</v>
      </c>
      <c r="AM408" s="423"/>
      <c r="AN408" s="423" t="e">
        <f>VLOOKUP(功能_33[[#This Row],[功能代號]],需二審tmp!A:A,1,FALSE)</f>
        <v>#N/A</v>
      </c>
      <c r="AQ408" s="636" t="str">
        <f t="shared" si="45"/>
        <v>6-4</v>
      </c>
      <c r="AR408" s="576" t="str">
        <f t="shared" si="46"/>
        <v/>
      </c>
      <c r="AS408" s="578" t="str">
        <f t="shared" si="47"/>
        <v/>
      </c>
      <c r="AT408" s="580" t="str">
        <f t="shared" si="48"/>
        <v/>
      </c>
      <c r="AU408" s="582" t="str">
        <f t="shared" si="49"/>
        <v/>
      </c>
      <c r="AV408" s="584" t="str">
        <f t="shared" si="50"/>
        <v/>
      </c>
      <c r="AW408" s="608" t="str">
        <f t="shared" si="51"/>
        <v/>
      </c>
      <c r="AX408" s="663" t="s">
        <v>3309</v>
      </c>
    </row>
    <row r="409" spans="1:50" ht="13.5" x14ac:dyDescent="0.3">
      <c r="C409" s="292" t="s">
        <v>95</v>
      </c>
      <c r="D409" s="498" t="s">
        <v>2816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3235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4" t="str">
        <f t="shared" si="45"/>
        <v>6-7</v>
      </c>
      <c r="AR409" s="576" t="str">
        <f t="shared" si="46"/>
        <v/>
      </c>
      <c r="AS409" s="578" t="str">
        <f t="shared" si="47"/>
        <v/>
      </c>
      <c r="AT409" s="580" t="str">
        <f t="shared" si="48"/>
        <v/>
      </c>
      <c r="AU409" s="582" t="str">
        <f t="shared" si="49"/>
        <v/>
      </c>
      <c r="AV409" s="584" t="str">
        <f t="shared" si="50"/>
        <v/>
      </c>
      <c r="AW409" s="608" t="str">
        <f t="shared" si="51"/>
        <v/>
      </c>
      <c r="AX409" s="663" t="s">
        <v>1042</v>
      </c>
    </row>
    <row r="410" spans="1:50" ht="13.5" x14ac:dyDescent="0.3">
      <c r="C410" s="292" t="s">
        <v>95</v>
      </c>
      <c r="D410" s="292" t="s">
        <v>2816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3235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4" t="str">
        <f t="shared" si="45"/>
        <v>6-7</v>
      </c>
      <c r="AR410" s="576" t="str">
        <f t="shared" si="46"/>
        <v/>
      </c>
      <c r="AS410" s="578" t="str">
        <f t="shared" si="47"/>
        <v/>
      </c>
      <c r="AT410" s="580" t="str">
        <f t="shared" si="48"/>
        <v/>
      </c>
      <c r="AU410" s="582" t="str">
        <f t="shared" si="49"/>
        <v/>
      </c>
      <c r="AV410" s="584" t="str">
        <f t="shared" si="50"/>
        <v/>
      </c>
      <c r="AW410" s="608" t="str">
        <f t="shared" si="51"/>
        <v/>
      </c>
      <c r="AX410" s="663" t="s">
        <v>538</v>
      </c>
    </row>
    <row r="411" spans="1:50" ht="13.5" x14ac:dyDescent="0.3">
      <c r="C411" s="292" t="s">
        <v>95</v>
      </c>
      <c r="D411" s="292" t="s">
        <v>2810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3235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2926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4" t="str">
        <f t="shared" ref="AQ411:AQ459" si="52">IF(COUNTA(AC411)=1,LEFT(D411,3),"")</f>
        <v>6-1</v>
      </c>
      <c r="AR411" s="576" t="str">
        <f t="shared" ref="AR411:AR459" si="53">IF(AND(COUNTA(L411)=1,COUNTA(M411)=1,COUNTA(Y411)=1,COUNTA(AB411)=1,COUNTA(AC411)=0),LEFT(D411,3),"")</f>
        <v/>
      </c>
      <c r="AS411" s="578" t="str">
        <f t="shared" ref="AS411:AS459" si="54">IF(AND(COUNTA(L411)=1,COUNTA(M411)=1,COUNTA(Y411)=1,COUNTA(AB411)=0,COUNTA(AC411)=0),LEFT(D411,3),"")</f>
        <v/>
      </c>
      <c r="AT411" s="580" t="str">
        <f t="shared" ref="AT411:AT459" si="55">IF(AND(COUNTA(M411)=0,COUNTA(Y411)=1),LEFT(D411,3),"")</f>
        <v/>
      </c>
      <c r="AU411" s="582" t="str">
        <f t="shared" ref="AU411:AU459" si="56">IF(AND(COUNTA(M411)=1,COUNTA(Y411)=0),LEFT(D411,3),"")</f>
        <v/>
      </c>
      <c r="AV411" s="584" t="str">
        <f t="shared" ref="AV411:AV459" si="57">IF(AND(COUNTA(M411)=0,COUNTA(Y411)=0),LEFT(D411,3),"")</f>
        <v/>
      </c>
      <c r="AW411" s="608" t="str">
        <f t="shared" ref="AW411:AW458" si="58">IF(OR(COUNTA(M411)=0,COUNTA(Y411)=0),I411,"")</f>
        <v/>
      </c>
      <c r="AX411" s="663" t="s">
        <v>1115</v>
      </c>
    </row>
    <row r="412" spans="1:50" ht="13.5" x14ac:dyDescent="0.3">
      <c r="C412" s="292" t="s">
        <v>97</v>
      </c>
      <c r="D412" s="292" t="s">
        <v>2827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3182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3054</v>
      </c>
      <c r="AM412" s="292" t="s">
        <v>3170</v>
      </c>
      <c r="AN412" s="292" t="str">
        <f>VLOOKUP(功能_33[[#This Row],[功能代號]],需二審tmp!A:A,1,FALSE)</f>
        <v>L8030</v>
      </c>
      <c r="AO412" s="356">
        <v>44533</v>
      </c>
      <c r="AQ412" s="574" t="str">
        <f t="shared" si="52"/>
        <v>8-3</v>
      </c>
      <c r="AR412" s="576" t="str">
        <f t="shared" si="53"/>
        <v/>
      </c>
      <c r="AS412" s="578" t="str">
        <f t="shared" si="54"/>
        <v/>
      </c>
      <c r="AT412" s="580" t="str">
        <f t="shared" si="55"/>
        <v/>
      </c>
      <c r="AU412" s="582" t="str">
        <f t="shared" si="56"/>
        <v/>
      </c>
      <c r="AV412" s="584" t="str">
        <f t="shared" si="57"/>
        <v/>
      </c>
      <c r="AW412" s="608" t="str">
        <f t="shared" si="58"/>
        <v/>
      </c>
      <c r="AX412" s="663" t="e">
        <v>#N/A</v>
      </c>
    </row>
    <row r="413" spans="1:50" ht="13.5" x14ac:dyDescent="0.3">
      <c r="C413" s="292" t="s">
        <v>97</v>
      </c>
      <c r="D413" s="292" t="s">
        <v>2827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3182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e">
        <f>VLOOKUP(功能_33[[#This Row],[功能代號]],需二審tmp!A:A,1,FALSE)</f>
        <v>#N/A</v>
      </c>
      <c r="AO413" s="356">
        <v>44533</v>
      </c>
      <c r="AQ413" s="574" t="str">
        <f t="shared" si="52"/>
        <v>8-3</v>
      </c>
      <c r="AR413" s="576" t="str">
        <f t="shared" si="53"/>
        <v/>
      </c>
      <c r="AS413" s="578" t="str">
        <f t="shared" si="54"/>
        <v/>
      </c>
      <c r="AT413" s="580" t="str">
        <f t="shared" si="55"/>
        <v/>
      </c>
      <c r="AU413" s="582" t="str">
        <f t="shared" si="56"/>
        <v/>
      </c>
      <c r="AV413" s="584" t="str">
        <f t="shared" si="57"/>
        <v/>
      </c>
      <c r="AW413" s="608" t="str">
        <f t="shared" si="58"/>
        <v/>
      </c>
      <c r="AX413" s="663" t="e">
        <v>#N/A</v>
      </c>
    </row>
    <row r="414" spans="1:50" ht="13.5" x14ac:dyDescent="0.3">
      <c r="C414" s="292" t="s">
        <v>97</v>
      </c>
      <c r="D414" s="292" t="s">
        <v>2827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3182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str">
        <f>VLOOKUP(功能_33[[#This Row],[功能代號]],需二審tmp!A:A,1,FALSE)</f>
        <v>L8032</v>
      </c>
      <c r="AO414" s="356">
        <v>44533</v>
      </c>
      <c r="AQ414" s="574" t="str">
        <f t="shared" si="52"/>
        <v>8-3</v>
      </c>
      <c r="AR414" s="576" t="str">
        <f t="shared" si="53"/>
        <v/>
      </c>
      <c r="AS414" s="578" t="str">
        <f t="shared" si="54"/>
        <v/>
      </c>
      <c r="AT414" s="580" t="str">
        <f t="shared" si="55"/>
        <v/>
      </c>
      <c r="AU414" s="582" t="str">
        <f t="shared" si="56"/>
        <v/>
      </c>
      <c r="AV414" s="584" t="str">
        <f t="shared" si="57"/>
        <v/>
      </c>
      <c r="AW414" s="608" t="str">
        <f t="shared" si="58"/>
        <v/>
      </c>
      <c r="AX414" s="663" t="e">
        <v>#N/A</v>
      </c>
    </row>
    <row r="415" spans="1:50" ht="13.5" x14ac:dyDescent="0.3">
      <c r="C415" s="292" t="s">
        <v>97</v>
      </c>
      <c r="D415" s="292" t="s">
        <v>2827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3182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52"/>
        <v>8-3</v>
      </c>
      <c r="AR415" s="576" t="str">
        <f t="shared" si="53"/>
        <v/>
      </c>
      <c r="AS415" s="578" t="str">
        <f t="shared" si="54"/>
        <v/>
      </c>
      <c r="AT415" s="580" t="str">
        <f t="shared" si="55"/>
        <v/>
      </c>
      <c r="AU415" s="582" t="str">
        <f t="shared" si="56"/>
        <v/>
      </c>
      <c r="AV415" s="584" t="str">
        <f t="shared" si="57"/>
        <v/>
      </c>
      <c r="AW415" s="608" t="str">
        <f t="shared" si="58"/>
        <v/>
      </c>
      <c r="AX415" s="663" t="e">
        <v>#N/A</v>
      </c>
    </row>
    <row r="416" spans="1:50" ht="13.5" x14ac:dyDescent="0.3">
      <c r="C416" s="292" t="s">
        <v>97</v>
      </c>
      <c r="D416" s="292" t="s">
        <v>2827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3182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52"/>
        <v>8-3</v>
      </c>
      <c r="AR416" s="576" t="str">
        <f t="shared" si="53"/>
        <v/>
      </c>
      <c r="AS416" s="578" t="str">
        <f t="shared" si="54"/>
        <v/>
      </c>
      <c r="AT416" s="580" t="str">
        <f t="shared" si="55"/>
        <v/>
      </c>
      <c r="AU416" s="582" t="str">
        <f t="shared" si="56"/>
        <v/>
      </c>
      <c r="AV416" s="584" t="str">
        <f t="shared" si="57"/>
        <v/>
      </c>
      <c r="AW416" s="608" t="str">
        <f t="shared" si="58"/>
        <v/>
      </c>
      <c r="AX416" s="663" t="e">
        <v>#N/A</v>
      </c>
    </row>
    <row r="417" spans="3:50" ht="13.5" x14ac:dyDescent="0.3">
      <c r="C417" s="292" t="s">
        <v>97</v>
      </c>
      <c r="D417" s="292" t="s">
        <v>2827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3182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52"/>
        <v>8-3</v>
      </c>
      <c r="AR417" s="576" t="str">
        <f t="shared" si="53"/>
        <v/>
      </c>
      <c r="AS417" s="578" t="str">
        <f t="shared" si="54"/>
        <v/>
      </c>
      <c r="AT417" s="580" t="str">
        <f t="shared" si="55"/>
        <v/>
      </c>
      <c r="AU417" s="582" t="str">
        <f t="shared" si="56"/>
        <v/>
      </c>
      <c r="AV417" s="584" t="str">
        <f t="shared" si="57"/>
        <v/>
      </c>
      <c r="AW417" s="608" t="str">
        <f t="shared" si="58"/>
        <v/>
      </c>
      <c r="AX417" s="663" t="e">
        <v>#N/A</v>
      </c>
    </row>
    <row r="418" spans="3:50" ht="13.5" x14ac:dyDescent="0.3">
      <c r="C418" s="292" t="s">
        <v>97</v>
      </c>
      <c r="D418" s="292" t="s">
        <v>2827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3182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52"/>
        <v>8-3</v>
      </c>
      <c r="AR418" s="576" t="str">
        <f t="shared" si="53"/>
        <v/>
      </c>
      <c r="AS418" s="578" t="str">
        <f t="shared" si="54"/>
        <v/>
      </c>
      <c r="AT418" s="580" t="str">
        <f t="shared" si="55"/>
        <v/>
      </c>
      <c r="AU418" s="582" t="str">
        <f t="shared" si="56"/>
        <v/>
      </c>
      <c r="AV418" s="584" t="str">
        <f t="shared" si="57"/>
        <v/>
      </c>
      <c r="AW418" s="608" t="str">
        <f t="shared" si="58"/>
        <v/>
      </c>
      <c r="AX418" s="663" t="e">
        <v>#N/A</v>
      </c>
    </row>
    <row r="419" spans="3:50" ht="13.5" x14ac:dyDescent="0.3">
      <c r="C419" s="292" t="s">
        <v>97</v>
      </c>
      <c r="D419" s="292" t="s">
        <v>2827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3182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e">
        <f>VLOOKUP(功能_33[[#This Row],[功能代號]],需二審tmp!A:A,1,FALSE)</f>
        <v>#N/A</v>
      </c>
      <c r="AO419" s="356">
        <v>44533</v>
      </c>
      <c r="AQ419" s="574" t="str">
        <f t="shared" si="52"/>
        <v>8-3</v>
      </c>
      <c r="AR419" s="576" t="str">
        <f t="shared" si="53"/>
        <v/>
      </c>
      <c r="AS419" s="578" t="str">
        <f t="shared" si="54"/>
        <v/>
      </c>
      <c r="AT419" s="580" t="str">
        <f t="shared" si="55"/>
        <v/>
      </c>
      <c r="AU419" s="582" t="str">
        <f t="shared" si="56"/>
        <v/>
      </c>
      <c r="AV419" s="584" t="str">
        <f t="shared" si="57"/>
        <v/>
      </c>
      <c r="AW419" s="608" t="str">
        <f t="shared" si="58"/>
        <v/>
      </c>
      <c r="AX419" s="663" t="e">
        <v>#N/A</v>
      </c>
    </row>
    <row r="420" spans="3:50" ht="13.5" x14ac:dyDescent="0.3">
      <c r="C420" s="292" t="s">
        <v>97</v>
      </c>
      <c r="D420" s="292" t="s">
        <v>2827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3182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L8038</v>
      </c>
      <c r="AO420" s="356">
        <v>44533</v>
      </c>
      <c r="AQ420" s="574" t="str">
        <f t="shared" si="52"/>
        <v>8-3</v>
      </c>
      <c r="AR420" s="576" t="str">
        <f t="shared" si="53"/>
        <v/>
      </c>
      <c r="AS420" s="578" t="str">
        <f t="shared" si="54"/>
        <v/>
      </c>
      <c r="AT420" s="580" t="str">
        <f t="shared" si="55"/>
        <v/>
      </c>
      <c r="AU420" s="582" t="str">
        <f t="shared" si="56"/>
        <v/>
      </c>
      <c r="AV420" s="584" t="str">
        <f t="shared" si="57"/>
        <v/>
      </c>
      <c r="AW420" s="608" t="str">
        <f t="shared" si="58"/>
        <v/>
      </c>
      <c r="AX420" s="663" t="e">
        <v>#N/A</v>
      </c>
    </row>
    <row r="421" spans="3:50" ht="13.5" x14ac:dyDescent="0.3">
      <c r="C421" s="292" t="s">
        <v>97</v>
      </c>
      <c r="D421" s="292" t="s">
        <v>2827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3182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str">
        <f>VLOOKUP(功能_33[[#This Row],[功能代號]],需二審tmp!A:A,1,FALSE)</f>
        <v>L8039</v>
      </c>
      <c r="AO421" s="356">
        <v>44533</v>
      </c>
      <c r="AQ421" s="574" t="str">
        <f t="shared" si="52"/>
        <v>8-3</v>
      </c>
      <c r="AR421" s="576" t="str">
        <f t="shared" si="53"/>
        <v/>
      </c>
      <c r="AS421" s="578" t="str">
        <f t="shared" si="54"/>
        <v/>
      </c>
      <c r="AT421" s="580" t="str">
        <f t="shared" si="55"/>
        <v/>
      </c>
      <c r="AU421" s="582" t="str">
        <f t="shared" si="56"/>
        <v/>
      </c>
      <c r="AV421" s="584" t="str">
        <f t="shared" si="57"/>
        <v/>
      </c>
      <c r="AW421" s="608" t="str">
        <f t="shared" si="58"/>
        <v/>
      </c>
      <c r="AX421" s="663" t="e">
        <v>#N/A</v>
      </c>
    </row>
    <row r="422" spans="3:50" ht="13.5" x14ac:dyDescent="0.3">
      <c r="C422" s="292" t="s">
        <v>97</v>
      </c>
      <c r="D422" s="292" t="s">
        <v>2827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3182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52"/>
        <v>8-3</v>
      </c>
      <c r="AR422" s="576" t="str">
        <f t="shared" si="53"/>
        <v/>
      </c>
      <c r="AS422" s="578" t="str">
        <f t="shared" si="54"/>
        <v/>
      </c>
      <c r="AT422" s="580" t="str">
        <f t="shared" si="55"/>
        <v/>
      </c>
      <c r="AU422" s="582" t="str">
        <f t="shared" si="56"/>
        <v/>
      </c>
      <c r="AV422" s="584" t="str">
        <f t="shared" si="57"/>
        <v/>
      </c>
      <c r="AW422" s="608" t="str">
        <f t="shared" si="58"/>
        <v/>
      </c>
      <c r="AX422" s="663" t="e">
        <v>#N/A</v>
      </c>
    </row>
    <row r="423" spans="3:50" ht="13.5" x14ac:dyDescent="0.3">
      <c r="C423" s="292" t="s">
        <v>97</v>
      </c>
      <c r="D423" s="292" t="s">
        <v>2827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3182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52"/>
        <v>8-3</v>
      </c>
      <c r="AR423" s="576" t="str">
        <f t="shared" si="53"/>
        <v/>
      </c>
      <c r="AS423" s="578" t="str">
        <f t="shared" si="54"/>
        <v/>
      </c>
      <c r="AT423" s="580" t="str">
        <f t="shared" si="55"/>
        <v/>
      </c>
      <c r="AU423" s="582" t="str">
        <f t="shared" si="56"/>
        <v/>
      </c>
      <c r="AV423" s="584" t="str">
        <f t="shared" si="57"/>
        <v/>
      </c>
      <c r="AW423" s="608" t="str">
        <f t="shared" si="58"/>
        <v/>
      </c>
      <c r="AX423" s="663" t="e">
        <v>#N/A</v>
      </c>
    </row>
    <row r="424" spans="3:50" ht="13.5" x14ac:dyDescent="0.3">
      <c r="C424" s="292" t="s">
        <v>97</v>
      </c>
      <c r="D424" s="292" t="s">
        <v>2827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3182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52"/>
        <v>8-3</v>
      </c>
      <c r="AR424" s="576" t="str">
        <f t="shared" si="53"/>
        <v/>
      </c>
      <c r="AS424" s="578" t="str">
        <f t="shared" si="54"/>
        <v/>
      </c>
      <c r="AT424" s="580" t="str">
        <f t="shared" si="55"/>
        <v/>
      </c>
      <c r="AU424" s="582" t="str">
        <f t="shared" si="56"/>
        <v/>
      </c>
      <c r="AV424" s="584" t="str">
        <f t="shared" si="57"/>
        <v/>
      </c>
      <c r="AW424" s="608" t="str">
        <f t="shared" si="58"/>
        <v/>
      </c>
      <c r="AX424" s="663" t="e">
        <v>#N/A</v>
      </c>
    </row>
    <row r="425" spans="3:50" ht="13.5" x14ac:dyDescent="0.3">
      <c r="C425" s="292" t="s">
        <v>97</v>
      </c>
      <c r="D425" s="292" t="s">
        <v>2827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3182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52"/>
        <v>8-3</v>
      </c>
      <c r="AR425" s="576" t="str">
        <f t="shared" si="53"/>
        <v/>
      </c>
      <c r="AS425" s="578" t="str">
        <f t="shared" si="54"/>
        <v/>
      </c>
      <c r="AT425" s="580" t="str">
        <f t="shared" si="55"/>
        <v/>
      </c>
      <c r="AU425" s="582" t="str">
        <f t="shared" si="56"/>
        <v/>
      </c>
      <c r="AV425" s="584" t="str">
        <f t="shared" si="57"/>
        <v/>
      </c>
      <c r="AW425" s="608" t="str">
        <f t="shared" si="58"/>
        <v/>
      </c>
      <c r="AX425" s="663" t="e">
        <v>#N/A</v>
      </c>
    </row>
    <row r="426" spans="3:50" ht="13.5" x14ac:dyDescent="0.3">
      <c r="C426" s="292" t="s">
        <v>97</v>
      </c>
      <c r="D426" s="292" t="s">
        <v>2827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3182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52"/>
        <v>8-3</v>
      </c>
      <c r="AR426" s="576" t="str">
        <f t="shared" si="53"/>
        <v/>
      </c>
      <c r="AS426" s="578" t="str">
        <f t="shared" si="54"/>
        <v/>
      </c>
      <c r="AT426" s="580" t="str">
        <f t="shared" si="55"/>
        <v/>
      </c>
      <c r="AU426" s="582" t="str">
        <f t="shared" si="56"/>
        <v/>
      </c>
      <c r="AV426" s="584" t="str">
        <f t="shared" si="57"/>
        <v/>
      </c>
      <c r="AW426" s="608" t="str">
        <f t="shared" si="58"/>
        <v/>
      </c>
      <c r="AX426" s="663" t="e">
        <v>#N/A</v>
      </c>
    </row>
    <row r="427" spans="3:50" ht="13.5" x14ac:dyDescent="0.3">
      <c r="C427" s="292" t="s">
        <v>97</v>
      </c>
      <c r="D427" s="292" t="s">
        <v>2827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3182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52"/>
        <v>8-3</v>
      </c>
      <c r="AR427" s="576" t="str">
        <f t="shared" si="53"/>
        <v/>
      </c>
      <c r="AS427" s="578" t="str">
        <f t="shared" si="54"/>
        <v/>
      </c>
      <c r="AT427" s="580" t="str">
        <f t="shared" si="55"/>
        <v/>
      </c>
      <c r="AU427" s="582" t="str">
        <f t="shared" si="56"/>
        <v/>
      </c>
      <c r="AV427" s="584" t="str">
        <f t="shared" si="57"/>
        <v/>
      </c>
      <c r="AW427" s="608" t="str">
        <f t="shared" si="58"/>
        <v/>
      </c>
      <c r="AX427" s="663" t="e">
        <v>#N/A</v>
      </c>
    </row>
    <row r="428" spans="3:50" ht="13.5" x14ac:dyDescent="0.3">
      <c r="C428" s="292" t="s">
        <v>97</v>
      </c>
      <c r="D428" s="292" t="s">
        <v>2827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3182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52"/>
        <v>8-3</v>
      </c>
      <c r="AR428" s="576" t="str">
        <f t="shared" si="53"/>
        <v/>
      </c>
      <c r="AS428" s="578" t="str">
        <f t="shared" si="54"/>
        <v/>
      </c>
      <c r="AT428" s="580" t="str">
        <f t="shared" si="55"/>
        <v/>
      </c>
      <c r="AU428" s="582" t="str">
        <f t="shared" si="56"/>
        <v/>
      </c>
      <c r="AV428" s="584" t="str">
        <f t="shared" si="57"/>
        <v/>
      </c>
      <c r="AW428" s="608" t="str">
        <f t="shared" si="58"/>
        <v/>
      </c>
      <c r="AX428" s="663" t="e">
        <v>#N/A</v>
      </c>
    </row>
    <row r="429" spans="3:50" ht="13.5" x14ac:dyDescent="0.3">
      <c r="C429" s="292" t="s">
        <v>97</v>
      </c>
      <c r="D429" s="292" t="s">
        <v>2827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3182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52"/>
        <v>8-3</v>
      </c>
      <c r="AR429" s="576" t="str">
        <f t="shared" si="53"/>
        <v/>
      </c>
      <c r="AS429" s="578" t="str">
        <f t="shared" si="54"/>
        <v/>
      </c>
      <c r="AT429" s="580" t="str">
        <f t="shared" si="55"/>
        <v/>
      </c>
      <c r="AU429" s="582" t="str">
        <f t="shared" si="56"/>
        <v/>
      </c>
      <c r="AV429" s="584" t="str">
        <f t="shared" si="57"/>
        <v/>
      </c>
      <c r="AW429" s="608" t="str">
        <f t="shared" si="58"/>
        <v/>
      </c>
      <c r="AX429" s="663" t="e">
        <v>#N/A</v>
      </c>
    </row>
    <row r="430" spans="3:50" ht="13.5" x14ac:dyDescent="0.3">
      <c r="C430" s="292" t="s">
        <v>97</v>
      </c>
      <c r="D430" s="292" t="s">
        <v>2827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3182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52"/>
        <v>8-3</v>
      </c>
      <c r="AR430" s="576" t="str">
        <f t="shared" si="53"/>
        <v/>
      </c>
      <c r="AS430" s="578" t="str">
        <f t="shared" si="54"/>
        <v/>
      </c>
      <c r="AT430" s="580" t="str">
        <f t="shared" si="55"/>
        <v/>
      </c>
      <c r="AU430" s="582" t="str">
        <f t="shared" si="56"/>
        <v/>
      </c>
      <c r="AV430" s="584" t="str">
        <f t="shared" si="57"/>
        <v/>
      </c>
      <c r="AW430" s="608" t="str">
        <f t="shared" si="58"/>
        <v/>
      </c>
      <c r="AX430" s="663" t="e">
        <v>#N/A</v>
      </c>
    </row>
    <row r="431" spans="3:50" ht="13.5" x14ac:dyDescent="0.3">
      <c r="C431" s="292" t="s">
        <v>97</v>
      </c>
      <c r="D431" s="292" t="s">
        <v>2827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3182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52"/>
        <v>8-3</v>
      </c>
      <c r="AR431" s="576" t="str">
        <f t="shared" si="53"/>
        <v/>
      </c>
      <c r="AS431" s="578" t="str">
        <f t="shared" si="54"/>
        <v/>
      </c>
      <c r="AT431" s="580" t="str">
        <f t="shared" si="55"/>
        <v/>
      </c>
      <c r="AU431" s="582" t="str">
        <f t="shared" si="56"/>
        <v/>
      </c>
      <c r="AV431" s="584" t="str">
        <f t="shared" si="57"/>
        <v/>
      </c>
      <c r="AW431" s="608" t="str">
        <f t="shared" si="58"/>
        <v/>
      </c>
      <c r="AX431" s="663" t="e">
        <v>#N/A</v>
      </c>
    </row>
    <row r="432" spans="3:50" ht="13.5" x14ac:dyDescent="0.3">
      <c r="C432" s="292" t="s">
        <v>97</v>
      </c>
      <c r="D432" s="292" t="s">
        <v>2827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3182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52"/>
        <v>8-3</v>
      </c>
      <c r="AR432" s="576" t="str">
        <f t="shared" si="53"/>
        <v/>
      </c>
      <c r="AS432" s="578" t="str">
        <f t="shared" si="54"/>
        <v/>
      </c>
      <c r="AT432" s="580" t="str">
        <f t="shared" si="55"/>
        <v/>
      </c>
      <c r="AU432" s="582" t="str">
        <f t="shared" si="56"/>
        <v/>
      </c>
      <c r="AV432" s="584" t="str">
        <f t="shared" si="57"/>
        <v/>
      </c>
      <c r="AW432" s="608" t="str">
        <f t="shared" si="58"/>
        <v/>
      </c>
      <c r="AX432" s="663" t="e">
        <v>#N/A</v>
      </c>
    </row>
    <row r="433" spans="3:50" ht="13.5" x14ac:dyDescent="0.3">
      <c r="C433" s="292" t="s">
        <v>97</v>
      </c>
      <c r="D433" s="292" t="s">
        <v>2827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3182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52"/>
        <v>8-3</v>
      </c>
      <c r="AR433" s="576" t="str">
        <f t="shared" si="53"/>
        <v/>
      </c>
      <c r="AS433" s="578" t="str">
        <f t="shared" si="54"/>
        <v/>
      </c>
      <c r="AT433" s="580" t="str">
        <f t="shared" si="55"/>
        <v/>
      </c>
      <c r="AU433" s="582" t="str">
        <f t="shared" si="56"/>
        <v/>
      </c>
      <c r="AV433" s="584" t="str">
        <f t="shared" si="57"/>
        <v/>
      </c>
      <c r="AW433" s="608" t="str">
        <f t="shared" si="58"/>
        <v/>
      </c>
      <c r="AX433" s="663" t="e">
        <v>#N/A</v>
      </c>
    </row>
    <row r="434" spans="3:50" ht="13.5" x14ac:dyDescent="0.3">
      <c r="C434" s="292" t="s">
        <v>97</v>
      </c>
      <c r="D434" s="292" t="s">
        <v>2827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3182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52"/>
        <v>8-3</v>
      </c>
      <c r="AR434" s="576" t="str">
        <f t="shared" si="53"/>
        <v/>
      </c>
      <c r="AS434" s="578" t="str">
        <f t="shared" si="54"/>
        <v/>
      </c>
      <c r="AT434" s="580" t="str">
        <f t="shared" si="55"/>
        <v/>
      </c>
      <c r="AU434" s="582" t="str">
        <f t="shared" si="56"/>
        <v/>
      </c>
      <c r="AV434" s="584" t="str">
        <f t="shared" si="57"/>
        <v/>
      </c>
      <c r="AW434" s="608" t="str">
        <f t="shared" si="58"/>
        <v/>
      </c>
      <c r="AX434" s="663" t="e">
        <v>#N/A</v>
      </c>
    </row>
    <row r="435" spans="3:50" ht="13.5" x14ac:dyDescent="0.3">
      <c r="C435" s="292" t="s">
        <v>97</v>
      </c>
      <c r="D435" s="292" t="s">
        <v>2827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3182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52"/>
        <v>8-3</v>
      </c>
      <c r="AR435" s="576" t="str">
        <f t="shared" si="53"/>
        <v/>
      </c>
      <c r="AS435" s="578" t="str">
        <f t="shared" si="54"/>
        <v/>
      </c>
      <c r="AT435" s="580" t="str">
        <f t="shared" si="55"/>
        <v/>
      </c>
      <c r="AU435" s="582" t="str">
        <f t="shared" si="56"/>
        <v/>
      </c>
      <c r="AV435" s="584" t="str">
        <f t="shared" si="57"/>
        <v/>
      </c>
      <c r="AW435" s="608" t="str">
        <f t="shared" si="58"/>
        <v/>
      </c>
      <c r="AX435" s="663" t="e">
        <v>#N/A</v>
      </c>
    </row>
    <row r="436" spans="3:50" ht="13.5" x14ac:dyDescent="0.3">
      <c r="C436" s="292" t="s">
        <v>97</v>
      </c>
      <c r="D436" s="292" t="s">
        <v>2827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3182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52"/>
        <v>8-3</v>
      </c>
      <c r="AR436" s="576" t="str">
        <f t="shared" si="53"/>
        <v/>
      </c>
      <c r="AS436" s="578" t="str">
        <f t="shared" si="54"/>
        <v/>
      </c>
      <c r="AT436" s="580" t="str">
        <f t="shared" si="55"/>
        <v/>
      </c>
      <c r="AU436" s="582" t="str">
        <f t="shared" si="56"/>
        <v/>
      </c>
      <c r="AV436" s="584" t="str">
        <f t="shared" si="57"/>
        <v/>
      </c>
      <c r="AW436" s="608" t="str">
        <f t="shared" si="58"/>
        <v/>
      </c>
      <c r="AX436" s="663" t="e">
        <v>#N/A</v>
      </c>
    </row>
    <row r="437" spans="3:50" ht="13.5" x14ac:dyDescent="0.3">
      <c r="C437" s="292" t="s">
        <v>97</v>
      </c>
      <c r="D437" s="292" t="s">
        <v>2827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3182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52"/>
        <v>8-3</v>
      </c>
      <c r="AR437" s="576" t="str">
        <f t="shared" si="53"/>
        <v/>
      </c>
      <c r="AS437" s="578" t="str">
        <f t="shared" si="54"/>
        <v/>
      </c>
      <c r="AT437" s="580" t="str">
        <f t="shared" si="55"/>
        <v/>
      </c>
      <c r="AU437" s="582" t="str">
        <f t="shared" si="56"/>
        <v/>
      </c>
      <c r="AV437" s="584" t="str">
        <f t="shared" si="57"/>
        <v/>
      </c>
      <c r="AW437" s="608" t="str">
        <f t="shared" si="58"/>
        <v/>
      </c>
      <c r="AX437" s="663" t="e">
        <v>#N/A</v>
      </c>
    </row>
    <row r="438" spans="3:50" ht="13.5" x14ac:dyDescent="0.3">
      <c r="C438" s="292" t="s">
        <v>97</v>
      </c>
      <c r="D438" s="292" t="s">
        <v>2827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3182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52"/>
        <v>8-3</v>
      </c>
      <c r="AR438" s="576" t="str">
        <f t="shared" si="53"/>
        <v/>
      </c>
      <c r="AS438" s="578" t="str">
        <f t="shared" si="54"/>
        <v/>
      </c>
      <c r="AT438" s="580" t="str">
        <f t="shared" si="55"/>
        <v/>
      </c>
      <c r="AU438" s="582" t="str">
        <f t="shared" si="56"/>
        <v/>
      </c>
      <c r="AV438" s="584" t="str">
        <f t="shared" si="57"/>
        <v/>
      </c>
      <c r="AW438" s="608" t="str">
        <f t="shared" si="58"/>
        <v/>
      </c>
      <c r="AX438" s="663" t="e">
        <v>#N/A</v>
      </c>
    </row>
    <row r="439" spans="3:50" ht="13.5" x14ac:dyDescent="0.3">
      <c r="C439" s="292" t="s">
        <v>97</v>
      </c>
      <c r="D439" s="292" t="s">
        <v>2827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3182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52"/>
        <v>8-3</v>
      </c>
      <c r="AR439" s="576" t="str">
        <f t="shared" si="53"/>
        <v/>
      </c>
      <c r="AS439" s="578" t="str">
        <f t="shared" si="54"/>
        <v/>
      </c>
      <c r="AT439" s="580" t="str">
        <f t="shared" si="55"/>
        <v/>
      </c>
      <c r="AU439" s="582" t="str">
        <f t="shared" si="56"/>
        <v/>
      </c>
      <c r="AV439" s="584" t="str">
        <f t="shared" si="57"/>
        <v/>
      </c>
      <c r="AW439" s="608" t="str">
        <f t="shared" si="58"/>
        <v/>
      </c>
      <c r="AX439" s="663" t="e">
        <v>#N/A</v>
      </c>
    </row>
    <row r="440" spans="3:50" ht="13.5" x14ac:dyDescent="0.3">
      <c r="C440" s="292" t="s">
        <v>97</v>
      </c>
      <c r="D440" s="292" t="s">
        <v>2827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3182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52"/>
        <v>8-3</v>
      </c>
      <c r="AR440" s="576" t="str">
        <f t="shared" si="53"/>
        <v/>
      </c>
      <c r="AS440" s="578" t="str">
        <f t="shared" si="54"/>
        <v/>
      </c>
      <c r="AT440" s="580" t="str">
        <f t="shared" si="55"/>
        <v/>
      </c>
      <c r="AU440" s="582" t="str">
        <f t="shared" si="56"/>
        <v/>
      </c>
      <c r="AV440" s="584" t="str">
        <f t="shared" si="57"/>
        <v/>
      </c>
      <c r="AW440" s="608" t="str">
        <f t="shared" si="58"/>
        <v/>
      </c>
      <c r="AX440" s="663" t="e">
        <v>#N/A</v>
      </c>
    </row>
    <row r="441" spans="3:50" ht="13.5" x14ac:dyDescent="0.3">
      <c r="C441" s="292" t="s">
        <v>97</v>
      </c>
      <c r="D441" s="292" t="s">
        <v>2827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3182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52"/>
        <v>8-3</v>
      </c>
      <c r="AR441" s="576" t="str">
        <f t="shared" si="53"/>
        <v/>
      </c>
      <c r="AS441" s="578" t="str">
        <f t="shared" si="54"/>
        <v/>
      </c>
      <c r="AT441" s="580" t="str">
        <f t="shared" si="55"/>
        <v/>
      </c>
      <c r="AU441" s="582" t="str">
        <f t="shared" si="56"/>
        <v/>
      </c>
      <c r="AV441" s="584" t="str">
        <f t="shared" si="57"/>
        <v/>
      </c>
      <c r="AW441" s="608" t="str">
        <f t="shared" si="58"/>
        <v/>
      </c>
      <c r="AX441" s="663" t="e">
        <v>#N/A</v>
      </c>
    </row>
    <row r="442" spans="3:50" ht="13.5" x14ac:dyDescent="0.3">
      <c r="C442" s="292" t="s">
        <v>97</v>
      </c>
      <c r="D442" s="292" t="s">
        <v>2827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3182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52"/>
        <v>8-3</v>
      </c>
      <c r="AR442" s="576" t="str">
        <f t="shared" si="53"/>
        <v/>
      </c>
      <c r="AS442" s="578" t="str">
        <f t="shared" si="54"/>
        <v/>
      </c>
      <c r="AT442" s="580" t="str">
        <f t="shared" si="55"/>
        <v/>
      </c>
      <c r="AU442" s="582" t="str">
        <f t="shared" si="56"/>
        <v/>
      </c>
      <c r="AV442" s="584" t="str">
        <f t="shared" si="57"/>
        <v/>
      </c>
      <c r="AW442" s="608" t="str">
        <f t="shared" si="58"/>
        <v/>
      </c>
      <c r="AX442" s="663" t="e">
        <v>#N/A</v>
      </c>
    </row>
    <row r="443" spans="3:50" ht="13.5" x14ac:dyDescent="0.3">
      <c r="C443" s="292" t="s">
        <v>97</v>
      </c>
      <c r="D443" s="292" t="s">
        <v>2827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3182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e">
        <f>VLOOKUP(功能_33[[#This Row],[功能代號]],需二審tmp!A:A,1,FALSE)</f>
        <v>#N/A</v>
      </c>
      <c r="AO443" s="356">
        <v>44533</v>
      </c>
      <c r="AQ443" s="574" t="str">
        <f t="shared" si="52"/>
        <v>8-3</v>
      </c>
      <c r="AR443" s="576" t="str">
        <f t="shared" si="53"/>
        <v/>
      </c>
      <c r="AS443" s="578" t="str">
        <f t="shared" si="54"/>
        <v/>
      </c>
      <c r="AT443" s="580" t="str">
        <f t="shared" si="55"/>
        <v/>
      </c>
      <c r="AU443" s="582" t="str">
        <f t="shared" si="56"/>
        <v/>
      </c>
      <c r="AV443" s="584" t="str">
        <f t="shared" si="57"/>
        <v/>
      </c>
      <c r="AW443" s="608" t="str">
        <f t="shared" si="58"/>
        <v/>
      </c>
      <c r="AX443" s="663" t="e">
        <v>#N/A</v>
      </c>
    </row>
    <row r="444" spans="3:50" ht="13.5" x14ac:dyDescent="0.3">
      <c r="C444" s="292" t="s">
        <v>97</v>
      </c>
      <c r="D444" s="292" t="s">
        <v>2827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3182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str">
        <f>VLOOKUP(功能_33[[#This Row],[功能代號]],需二審tmp!A:A,1,FALSE)</f>
        <v>L8062</v>
      </c>
      <c r="AO444" s="356">
        <v>44533</v>
      </c>
      <c r="AQ444" s="574" t="str">
        <f t="shared" si="52"/>
        <v>8-3</v>
      </c>
      <c r="AR444" s="576" t="str">
        <f t="shared" si="53"/>
        <v/>
      </c>
      <c r="AS444" s="578" t="str">
        <f t="shared" si="54"/>
        <v/>
      </c>
      <c r="AT444" s="580" t="str">
        <f t="shared" si="55"/>
        <v/>
      </c>
      <c r="AU444" s="582" t="str">
        <f t="shared" si="56"/>
        <v/>
      </c>
      <c r="AV444" s="584" t="str">
        <f t="shared" si="57"/>
        <v/>
      </c>
      <c r="AW444" s="608" t="str">
        <f t="shared" si="58"/>
        <v/>
      </c>
      <c r="AX444" s="663" t="e">
        <v>#N/A</v>
      </c>
    </row>
    <row r="445" spans="3:50" ht="13.5" x14ac:dyDescent="0.3">
      <c r="C445" s="292" t="s">
        <v>97</v>
      </c>
      <c r="D445" s="292" t="s">
        <v>2827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3182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52"/>
        <v>8-3</v>
      </c>
      <c r="AR445" s="576" t="str">
        <f t="shared" si="53"/>
        <v/>
      </c>
      <c r="AS445" s="578" t="str">
        <f t="shared" si="54"/>
        <v/>
      </c>
      <c r="AT445" s="580" t="str">
        <f t="shared" si="55"/>
        <v/>
      </c>
      <c r="AU445" s="582" t="str">
        <f t="shared" si="56"/>
        <v/>
      </c>
      <c r="AV445" s="584" t="str">
        <f t="shared" si="57"/>
        <v/>
      </c>
      <c r="AW445" s="608" t="str">
        <f t="shared" si="58"/>
        <v/>
      </c>
      <c r="AX445" s="663" t="e">
        <v>#N/A</v>
      </c>
    </row>
    <row r="446" spans="3:50" ht="13.5" x14ac:dyDescent="0.3">
      <c r="C446" s="292" t="s">
        <v>97</v>
      </c>
      <c r="D446" s="292" t="s">
        <v>2827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3182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52"/>
        <v>8-3</v>
      </c>
      <c r="AR446" s="576" t="str">
        <f t="shared" si="53"/>
        <v/>
      </c>
      <c r="AS446" s="578" t="str">
        <f t="shared" si="54"/>
        <v/>
      </c>
      <c r="AT446" s="580" t="str">
        <f t="shared" si="55"/>
        <v/>
      </c>
      <c r="AU446" s="582" t="str">
        <f t="shared" si="56"/>
        <v/>
      </c>
      <c r="AV446" s="584" t="str">
        <f t="shared" si="57"/>
        <v/>
      </c>
      <c r="AW446" s="608" t="str">
        <f t="shared" si="58"/>
        <v/>
      </c>
      <c r="AX446" s="663" t="e">
        <v>#N/A</v>
      </c>
    </row>
    <row r="447" spans="3:50" ht="13.5" x14ac:dyDescent="0.3">
      <c r="C447" s="292" t="s">
        <v>97</v>
      </c>
      <c r="D447" s="292" t="s">
        <v>2827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3182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52"/>
        <v>8-3</v>
      </c>
      <c r="AR447" s="576" t="str">
        <f t="shared" si="53"/>
        <v/>
      </c>
      <c r="AS447" s="578" t="str">
        <f t="shared" si="54"/>
        <v/>
      </c>
      <c r="AT447" s="580" t="str">
        <f t="shared" si="55"/>
        <v/>
      </c>
      <c r="AU447" s="582" t="str">
        <f t="shared" si="56"/>
        <v/>
      </c>
      <c r="AV447" s="584" t="str">
        <f t="shared" si="57"/>
        <v/>
      </c>
      <c r="AW447" s="608" t="str">
        <f t="shared" si="58"/>
        <v/>
      </c>
      <c r="AX447" s="663" t="e">
        <v>#N/A</v>
      </c>
    </row>
    <row r="448" spans="3:50" ht="13.5" x14ac:dyDescent="0.3">
      <c r="C448" s="292" t="s">
        <v>97</v>
      </c>
      <c r="D448" s="292" t="s">
        <v>2827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3182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52"/>
        <v>8-3</v>
      </c>
      <c r="AR448" s="576" t="str">
        <f t="shared" si="53"/>
        <v/>
      </c>
      <c r="AS448" s="578" t="str">
        <f t="shared" si="54"/>
        <v/>
      </c>
      <c r="AT448" s="580" t="str">
        <f t="shared" si="55"/>
        <v/>
      </c>
      <c r="AU448" s="582" t="str">
        <f t="shared" si="56"/>
        <v/>
      </c>
      <c r="AV448" s="584" t="str">
        <f t="shared" si="57"/>
        <v/>
      </c>
      <c r="AW448" s="608" t="str">
        <f t="shared" si="58"/>
        <v/>
      </c>
      <c r="AX448" s="663" t="e">
        <v>#N/A</v>
      </c>
    </row>
    <row r="449" spans="3:50" ht="13.5" x14ac:dyDescent="0.3">
      <c r="C449" s="292" t="s">
        <v>97</v>
      </c>
      <c r="D449" s="292" t="s">
        <v>2827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3182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2976</v>
      </c>
      <c r="AN449" s="292" t="e">
        <f>VLOOKUP(功能_33[[#This Row],[功能代號]],需二審tmp!A:A,1,FALSE)</f>
        <v>#N/A</v>
      </c>
      <c r="AO449" s="356">
        <v>44533</v>
      </c>
      <c r="AQ449" s="574" t="str">
        <f t="shared" si="52"/>
        <v>8-3</v>
      </c>
      <c r="AR449" s="576" t="str">
        <f t="shared" si="53"/>
        <v/>
      </c>
      <c r="AS449" s="578" t="str">
        <f t="shared" si="54"/>
        <v/>
      </c>
      <c r="AT449" s="580" t="str">
        <f t="shared" si="55"/>
        <v/>
      </c>
      <c r="AU449" s="582" t="str">
        <f t="shared" si="56"/>
        <v/>
      </c>
      <c r="AV449" s="584" t="str">
        <f t="shared" si="57"/>
        <v/>
      </c>
      <c r="AW449" s="608" t="str">
        <f t="shared" si="58"/>
        <v/>
      </c>
      <c r="AX449" s="663" t="e">
        <v>#N/A</v>
      </c>
    </row>
    <row r="450" spans="3:50" ht="13.5" x14ac:dyDescent="0.3">
      <c r="C450" s="292" t="s">
        <v>97</v>
      </c>
      <c r="D450" s="292" t="s">
        <v>2827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3182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3170</v>
      </c>
      <c r="AN450" s="292" t="e">
        <f>VLOOKUP(功能_33[[#This Row],[功能代號]],需二審tmp!A:A,1,FALSE)</f>
        <v>#N/A</v>
      </c>
      <c r="AQ450" s="574" t="str">
        <f t="shared" si="52"/>
        <v>8-3</v>
      </c>
      <c r="AR450" s="576" t="str">
        <f t="shared" si="53"/>
        <v/>
      </c>
      <c r="AS450" s="578" t="str">
        <f t="shared" si="54"/>
        <v/>
      </c>
      <c r="AT450" s="580" t="str">
        <f t="shared" si="55"/>
        <v/>
      </c>
      <c r="AU450" s="582" t="str">
        <f t="shared" si="56"/>
        <v/>
      </c>
      <c r="AV450" s="584" t="str">
        <f t="shared" si="57"/>
        <v/>
      </c>
      <c r="AW450" s="608" t="str">
        <f t="shared" si="58"/>
        <v/>
      </c>
      <c r="AX450" s="663" t="e">
        <v>#N/A</v>
      </c>
    </row>
    <row r="451" spans="3:50" ht="13.5" x14ac:dyDescent="0.3">
      <c r="C451" s="292" t="s">
        <v>97</v>
      </c>
      <c r="D451" s="292" t="s">
        <v>2827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3182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3170</v>
      </c>
      <c r="AN451" s="292" t="e">
        <f>VLOOKUP(功能_33[[#This Row],[功能代號]],需二審tmp!A:A,1,FALSE)</f>
        <v>#N/A</v>
      </c>
      <c r="AQ451" s="574" t="str">
        <f t="shared" si="52"/>
        <v>8-3</v>
      </c>
      <c r="AR451" s="576" t="str">
        <f t="shared" si="53"/>
        <v/>
      </c>
      <c r="AS451" s="578" t="str">
        <f t="shared" si="54"/>
        <v/>
      </c>
      <c r="AT451" s="580" t="str">
        <f t="shared" si="55"/>
        <v/>
      </c>
      <c r="AU451" s="582" t="str">
        <f t="shared" si="56"/>
        <v/>
      </c>
      <c r="AV451" s="584" t="str">
        <f t="shared" si="57"/>
        <v/>
      </c>
      <c r="AW451" s="608" t="str">
        <f t="shared" si="58"/>
        <v/>
      </c>
      <c r="AX451" s="663" t="e">
        <v>#N/A</v>
      </c>
    </row>
    <row r="452" spans="3:50" ht="13.5" x14ac:dyDescent="0.3">
      <c r="C452" s="292" t="s">
        <v>97</v>
      </c>
      <c r="D452" s="292" t="s">
        <v>2827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3182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3170</v>
      </c>
      <c r="AN452" s="292" t="e">
        <f>VLOOKUP(功能_33[[#This Row],[功能代號]],需二審tmp!A:A,1,FALSE)</f>
        <v>#N/A</v>
      </c>
      <c r="AQ452" s="574" t="str">
        <f t="shared" si="52"/>
        <v>8-3</v>
      </c>
      <c r="AR452" s="576" t="str">
        <f t="shared" si="53"/>
        <v/>
      </c>
      <c r="AS452" s="578" t="str">
        <f t="shared" si="54"/>
        <v/>
      </c>
      <c r="AT452" s="580" t="str">
        <f t="shared" si="55"/>
        <v/>
      </c>
      <c r="AU452" s="582" t="str">
        <f t="shared" si="56"/>
        <v/>
      </c>
      <c r="AV452" s="584" t="str">
        <f t="shared" si="57"/>
        <v/>
      </c>
      <c r="AW452" s="608" t="str">
        <f t="shared" si="58"/>
        <v/>
      </c>
      <c r="AX452" s="663" t="e">
        <v>#N/A</v>
      </c>
    </row>
    <row r="453" spans="3:50" ht="13.5" x14ac:dyDescent="0.3">
      <c r="C453" s="292" t="s">
        <v>97</v>
      </c>
      <c r="D453" s="292" t="s">
        <v>2827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3182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3170</v>
      </c>
      <c r="AN453" s="292" t="e">
        <f>VLOOKUP(功能_33[[#This Row],[功能代號]],需二審tmp!A:A,1,FALSE)</f>
        <v>#N/A</v>
      </c>
      <c r="AQ453" s="574" t="str">
        <f t="shared" si="52"/>
        <v>8-3</v>
      </c>
      <c r="AR453" s="576" t="str">
        <f t="shared" si="53"/>
        <v/>
      </c>
      <c r="AS453" s="578" t="str">
        <f t="shared" si="54"/>
        <v/>
      </c>
      <c r="AT453" s="580" t="str">
        <f t="shared" si="55"/>
        <v/>
      </c>
      <c r="AU453" s="582" t="str">
        <f t="shared" si="56"/>
        <v/>
      </c>
      <c r="AV453" s="584" t="str">
        <f t="shared" si="57"/>
        <v/>
      </c>
      <c r="AW453" s="608" t="str">
        <f t="shared" si="58"/>
        <v/>
      </c>
      <c r="AX453" s="663" t="e">
        <v>#N/A</v>
      </c>
    </row>
    <row r="454" spans="3:50" ht="13.5" x14ac:dyDescent="0.3">
      <c r="C454" s="292" t="s">
        <v>97</v>
      </c>
      <c r="D454" s="292" t="s">
        <v>2827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3182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3170</v>
      </c>
      <c r="AN454" s="292" t="e">
        <f>VLOOKUP(功能_33[[#This Row],[功能代號]],需二審tmp!A:A,1,FALSE)</f>
        <v>#N/A</v>
      </c>
      <c r="AQ454" s="574" t="str">
        <f t="shared" si="52"/>
        <v>8-3</v>
      </c>
      <c r="AR454" s="576" t="str">
        <f t="shared" si="53"/>
        <v/>
      </c>
      <c r="AS454" s="578" t="str">
        <f t="shared" si="54"/>
        <v/>
      </c>
      <c r="AT454" s="580" t="str">
        <f t="shared" si="55"/>
        <v/>
      </c>
      <c r="AU454" s="582" t="str">
        <f t="shared" si="56"/>
        <v/>
      </c>
      <c r="AV454" s="584" t="str">
        <f t="shared" si="57"/>
        <v/>
      </c>
      <c r="AW454" s="608" t="str">
        <f t="shared" si="58"/>
        <v/>
      </c>
      <c r="AX454" s="663" t="e">
        <v>#N/A</v>
      </c>
    </row>
    <row r="455" spans="3:50" ht="13.5" x14ac:dyDescent="0.3">
      <c r="C455" s="292" t="s">
        <v>97</v>
      </c>
      <c r="D455" s="292" t="s">
        <v>2827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3182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3170</v>
      </c>
      <c r="AN455" s="292" t="e">
        <f>VLOOKUP(功能_33[[#This Row],[功能代號]],需二審tmp!A:A,1,FALSE)</f>
        <v>#N/A</v>
      </c>
      <c r="AQ455" s="574" t="str">
        <f t="shared" si="52"/>
        <v>8-3</v>
      </c>
      <c r="AR455" s="576" t="str">
        <f t="shared" si="53"/>
        <v/>
      </c>
      <c r="AS455" s="578" t="str">
        <f t="shared" si="54"/>
        <v/>
      </c>
      <c r="AT455" s="580" t="str">
        <f t="shared" si="55"/>
        <v/>
      </c>
      <c r="AU455" s="582" t="str">
        <f t="shared" si="56"/>
        <v/>
      </c>
      <c r="AV455" s="584" t="str">
        <f t="shared" si="57"/>
        <v/>
      </c>
      <c r="AW455" s="608" t="str">
        <f t="shared" si="58"/>
        <v/>
      </c>
      <c r="AX455" s="663" t="e">
        <v>#N/A</v>
      </c>
    </row>
    <row r="456" spans="3:50" ht="13.5" x14ac:dyDescent="0.3">
      <c r="C456" s="292" t="s">
        <v>97</v>
      </c>
      <c r="D456" s="292" t="s">
        <v>2827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3182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3170</v>
      </c>
      <c r="AN456" s="292" t="e">
        <f>VLOOKUP(功能_33[[#This Row],[功能代號]],需二審tmp!A:A,1,FALSE)</f>
        <v>#N/A</v>
      </c>
      <c r="AQ456" s="574" t="str">
        <f t="shared" si="52"/>
        <v>8-3</v>
      </c>
      <c r="AR456" s="576" t="str">
        <f t="shared" si="53"/>
        <v/>
      </c>
      <c r="AS456" s="578" t="str">
        <f t="shared" si="54"/>
        <v/>
      </c>
      <c r="AT456" s="580" t="str">
        <f t="shared" si="55"/>
        <v/>
      </c>
      <c r="AU456" s="582" t="str">
        <f t="shared" si="56"/>
        <v/>
      </c>
      <c r="AV456" s="584" t="str">
        <f t="shared" si="57"/>
        <v/>
      </c>
      <c r="AW456" s="608" t="str">
        <f t="shared" si="58"/>
        <v/>
      </c>
      <c r="AX456" s="663" t="e">
        <v>#N/A</v>
      </c>
    </row>
    <row r="457" spans="3:50" ht="13.5" x14ac:dyDescent="0.3">
      <c r="C457" s="292" t="s">
        <v>97</v>
      </c>
      <c r="D457" s="292" t="s">
        <v>2827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3182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3170</v>
      </c>
      <c r="AN457" s="292" t="e">
        <f>VLOOKUP(功能_33[[#This Row],[功能代號]],需二審tmp!A:A,1,FALSE)</f>
        <v>#N/A</v>
      </c>
      <c r="AQ457" s="574" t="str">
        <f t="shared" si="52"/>
        <v>8-3</v>
      </c>
      <c r="AR457" s="576" t="str">
        <f t="shared" si="53"/>
        <v/>
      </c>
      <c r="AS457" s="578" t="str">
        <f t="shared" si="54"/>
        <v/>
      </c>
      <c r="AT457" s="580" t="str">
        <f t="shared" si="55"/>
        <v/>
      </c>
      <c r="AU457" s="582" t="str">
        <f t="shared" si="56"/>
        <v/>
      </c>
      <c r="AV457" s="584" t="str">
        <f t="shared" si="57"/>
        <v/>
      </c>
      <c r="AW457" s="608" t="str">
        <f t="shared" si="58"/>
        <v/>
      </c>
      <c r="AX457" s="663" t="e">
        <v>#N/A</v>
      </c>
    </row>
    <row r="458" spans="3:50" ht="13.5" x14ac:dyDescent="0.3">
      <c r="C458" s="292" t="s">
        <v>97</v>
      </c>
      <c r="D458" s="292" t="s">
        <v>2827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3182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3170</v>
      </c>
      <c r="AN458" s="292" t="e">
        <f>VLOOKUP(功能_33[[#This Row],[功能代號]],需二審tmp!A:A,1,FALSE)</f>
        <v>#N/A</v>
      </c>
      <c r="AQ458" s="574" t="str">
        <f t="shared" si="52"/>
        <v>8-3</v>
      </c>
      <c r="AR458" s="576" t="str">
        <f t="shared" si="53"/>
        <v/>
      </c>
      <c r="AS458" s="578" t="str">
        <f t="shared" si="54"/>
        <v/>
      </c>
      <c r="AT458" s="580" t="str">
        <f t="shared" si="55"/>
        <v/>
      </c>
      <c r="AU458" s="582" t="str">
        <f t="shared" si="56"/>
        <v/>
      </c>
      <c r="AV458" s="584" t="str">
        <f t="shared" si="57"/>
        <v/>
      </c>
      <c r="AW458" s="608" t="str">
        <f t="shared" si="58"/>
        <v/>
      </c>
      <c r="AX458" s="663" t="e">
        <v>#N/A</v>
      </c>
    </row>
    <row r="459" spans="3:50" ht="13.5" x14ac:dyDescent="0.3">
      <c r="C459" s="292" t="s">
        <v>97</v>
      </c>
      <c r="D459" s="292" t="s">
        <v>2827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3182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3170</v>
      </c>
      <c r="AN459" s="292" t="e">
        <f>VLOOKUP(功能_33[[#This Row],[功能代號]],需二審tmp!A:A,1,FALSE)</f>
        <v>#N/A</v>
      </c>
      <c r="AQ459" s="574" t="str">
        <f t="shared" si="52"/>
        <v>8-3</v>
      </c>
      <c r="AR459" s="576" t="str">
        <f t="shared" si="53"/>
        <v/>
      </c>
      <c r="AS459" s="578" t="str">
        <f t="shared" si="54"/>
        <v/>
      </c>
      <c r="AT459" s="580" t="str">
        <f t="shared" si="55"/>
        <v/>
      </c>
      <c r="AU459" s="582" t="str">
        <f t="shared" si="56"/>
        <v/>
      </c>
      <c r="AV459" s="584" t="str">
        <f t="shared" si="57"/>
        <v/>
      </c>
      <c r="AW459" s="608" t="str">
        <f t="shared" ref="AW459:AW522" si="59">IF(OR(COUNTA(M459)=0,COUNTA(Y459)=0),I459,"")</f>
        <v/>
      </c>
      <c r="AX459" s="663" t="e">
        <v>#N/A</v>
      </c>
    </row>
    <row r="460" spans="3:50" ht="13.5" x14ac:dyDescent="0.3">
      <c r="C460" s="292" t="s">
        <v>97</v>
      </c>
      <c r="D460" s="292" t="s">
        <v>2827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3182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3170</v>
      </c>
      <c r="AN460" s="292" t="e">
        <f>VLOOKUP(功能_33[[#This Row],[功能代號]],需二審tmp!A:A,1,FALSE)</f>
        <v>#N/A</v>
      </c>
      <c r="AQ460" s="574" t="str">
        <f t="shared" ref="AQ460:AQ523" si="60">IF(COUNTA(AC460)=1,LEFT(D460,3),"")</f>
        <v>8-3</v>
      </c>
      <c r="AR460" s="576" t="str">
        <f t="shared" ref="AR460:AR523" si="61">IF(AND(COUNTA(L460)=1,COUNTA(M460)=1,COUNTA(Y460)=1,COUNTA(AB460)=1,COUNTA(AC460)=0),LEFT(D460,3),"")</f>
        <v/>
      </c>
      <c r="AS460" s="578" t="str">
        <f t="shared" ref="AS460:AS523" si="62">IF(AND(COUNTA(L460)=1,COUNTA(M460)=1,COUNTA(Y460)=1,COUNTA(AB460)=0,COUNTA(AC460)=0),LEFT(D460,3),"")</f>
        <v/>
      </c>
      <c r="AT460" s="580" t="str">
        <f t="shared" ref="AT460:AT523" si="63">IF(AND(COUNTA(M460)=0,COUNTA(Y460)=1),LEFT(D460,3),"")</f>
        <v/>
      </c>
      <c r="AU460" s="582" t="str">
        <f t="shared" ref="AU460:AU523" si="64">IF(AND(COUNTA(M460)=1,COUNTA(Y460)=0),LEFT(D460,3),"")</f>
        <v/>
      </c>
      <c r="AV460" s="584" t="str">
        <f t="shared" ref="AV460:AV523" si="65">IF(AND(COUNTA(M460)=0,COUNTA(Y460)=0),LEFT(D460,3),"")</f>
        <v/>
      </c>
      <c r="AW460" s="608" t="str">
        <f t="shared" si="59"/>
        <v/>
      </c>
      <c r="AX460" s="663" t="e">
        <v>#N/A</v>
      </c>
    </row>
    <row r="461" spans="3:50" ht="13.5" x14ac:dyDescent="0.3">
      <c r="C461" s="292" t="s">
        <v>97</v>
      </c>
      <c r="D461" s="292" t="s">
        <v>2827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3182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3170</v>
      </c>
      <c r="AN461" s="292" t="e">
        <f>VLOOKUP(功能_33[[#This Row],[功能代號]],需二審tmp!A:A,1,FALSE)</f>
        <v>#N/A</v>
      </c>
      <c r="AQ461" s="574" t="str">
        <f t="shared" si="60"/>
        <v>8-3</v>
      </c>
      <c r="AR461" s="576" t="str">
        <f t="shared" si="61"/>
        <v/>
      </c>
      <c r="AS461" s="578" t="str">
        <f t="shared" si="62"/>
        <v/>
      </c>
      <c r="AT461" s="580" t="str">
        <f t="shared" si="63"/>
        <v/>
      </c>
      <c r="AU461" s="582" t="str">
        <f t="shared" si="64"/>
        <v/>
      </c>
      <c r="AV461" s="584" t="str">
        <f t="shared" si="65"/>
        <v/>
      </c>
      <c r="AW461" s="608" t="str">
        <f t="shared" si="59"/>
        <v/>
      </c>
      <c r="AX461" s="663" t="e">
        <v>#N/A</v>
      </c>
    </row>
    <row r="462" spans="3:50" ht="13.5" x14ac:dyDescent="0.3">
      <c r="C462" s="292" t="s">
        <v>97</v>
      </c>
      <c r="D462" s="292" t="s">
        <v>2827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3182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3170</v>
      </c>
      <c r="AN462" s="292" t="e">
        <f>VLOOKUP(功能_33[[#This Row],[功能代號]],需二審tmp!A:A,1,FALSE)</f>
        <v>#N/A</v>
      </c>
      <c r="AQ462" s="574" t="str">
        <f t="shared" si="60"/>
        <v>8-3</v>
      </c>
      <c r="AR462" s="576" t="str">
        <f t="shared" si="61"/>
        <v/>
      </c>
      <c r="AS462" s="578" t="str">
        <f t="shared" si="62"/>
        <v/>
      </c>
      <c r="AT462" s="580" t="str">
        <f t="shared" si="63"/>
        <v/>
      </c>
      <c r="AU462" s="582" t="str">
        <f t="shared" si="64"/>
        <v/>
      </c>
      <c r="AV462" s="584" t="str">
        <f t="shared" si="65"/>
        <v/>
      </c>
      <c r="AW462" s="608" t="str">
        <f t="shared" si="59"/>
        <v/>
      </c>
      <c r="AX462" s="663" t="e">
        <v>#N/A</v>
      </c>
    </row>
    <row r="463" spans="3:50" ht="13.5" x14ac:dyDescent="0.3">
      <c r="C463" s="292" t="s">
        <v>97</v>
      </c>
      <c r="D463" s="292" t="s">
        <v>2827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3182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3170</v>
      </c>
      <c r="AN463" s="292" t="e">
        <f>VLOOKUP(功能_33[[#This Row],[功能代號]],需二審tmp!A:A,1,FALSE)</f>
        <v>#N/A</v>
      </c>
      <c r="AQ463" s="574" t="str">
        <f t="shared" si="60"/>
        <v>8-3</v>
      </c>
      <c r="AR463" s="576" t="str">
        <f t="shared" si="61"/>
        <v/>
      </c>
      <c r="AS463" s="578" t="str">
        <f t="shared" si="62"/>
        <v/>
      </c>
      <c r="AT463" s="580" t="str">
        <f t="shared" si="63"/>
        <v/>
      </c>
      <c r="AU463" s="582" t="str">
        <f t="shared" si="64"/>
        <v/>
      </c>
      <c r="AV463" s="584" t="str">
        <f t="shared" si="65"/>
        <v/>
      </c>
      <c r="AW463" s="608" t="str">
        <f t="shared" si="59"/>
        <v/>
      </c>
      <c r="AX463" s="663" t="e">
        <v>#N/A</v>
      </c>
    </row>
    <row r="464" spans="3:50" ht="13.5" x14ac:dyDescent="0.3">
      <c r="C464" s="292" t="s">
        <v>97</v>
      </c>
      <c r="D464" s="292" t="s">
        <v>2827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3182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3170</v>
      </c>
      <c r="AN464" s="292" t="e">
        <f>VLOOKUP(功能_33[[#This Row],[功能代號]],需二審tmp!A:A,1,FALSE)</f>
        <v>#N/A</v>
      </c>
      <c r="AQ464" s="574" t="str">
        <f t="shared" si="60"/>
        <v>8-3</v>
      </c>
      <c r="AR464" s="576" t="str">
        <f t="shared" si="61"/>
        <v/>
      </c>
      <c r="AS464" s="578" t="str">
        <f t="shared" si="62"/>
        <v/>
      </c>
      <c r="AT464" s="580" t="str">
        <f t="shared" si="63"/>
        <v/>
      </c>
      <c r="AU464" s="582" t="str">
        <f t="shared" si="64"/>
        <v/>
      </c>
      <c r="AV464" s="584" t="str">
        <f t="shared" si="65"/>
        <v/>
      </c>
      <c r="AW464" s="608" t="str">
        <f t="shared" si="59"/>
        <v/>
      </c>
      <c r="AX464" s="663" t="e">
        <v>#N/A</v>
      </c>
    </row>
    <row r="465" spans="3:50" ht="13.5" x14ac:dyDescent="0.3">
      <c r="C465" s="292" t="s">
        <v>97</v>
      </c>
      <c r="D465" s="292" t="s">
        <v>2827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3182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3170</v>
      </c>
      <c r="AN465" s="292" t="e">
        <f>VLOOKUP(功能_33[[#This Row],[功能代號]],需二審tmp!A:A,1,FALSE)</f>
        <v>#N/A</v>
      </c>
      <c r="AQ465" s="574" t="str">
        <f t="shared" si="60"/>
        <v>8-3</v>
      </c>
      <c r="AR465" s="576" t="str">
        <f t="shared" si="61"/>
        <v/>
      </c>
      <c r="AS465" s="578" t="str">
        <f t="shared" si="62"/>
        <v/>
      </c>
      <c r="AT465" s="580" t="str">
        <f t="shared" si="63"/>
        <v/>
      </c>
      <c r="AU465" s="582" t="str">
        <f t="shared" si="64"/>
        <v/>
      </c>
      <c r="AV465" s="584" t="str">
        <f t="shared" si="65"/>
        <v/>
      </c>
      <c r="AW465" s="608" t="str">
        <f t="shared" si="59"/>
        <v/>
      </c>
      <c r="AX465" s="663" t="e">
        <v>#N/A</v>
      </c>
    </row>
    <row r="466" spans="3:50" ht="13.5" x14ac:dyDescent="0.3">
      <c r="C466" s="292" t="s">
        <v>97</v>
      </c>
      <c r="D466" s="292" t="s">
        <v>2827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3182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3170</v>
      </c>
      <c r="AN466" s="292" t="e">
        <f>VLOOKUP(功能_33[[#This Row],[功能代號]],需二審tmp!A:A,1,FALSE)</f>
        <v>#N/A</v>
      </c>
      <c r="AQ466" s="574" t="str">
        <f t="shared" si="60"/>
        <v>8-3</v>
      </c>
      <c r="AR466" s="576" t="str">
        <f t="shared" si="61"/>
        <v/>
      </c>
      <c r="AS466" s="578" t="str">
        <f t="shared" si="62"/>
        <v/>
      </c>
      <c r="AT466" s="580" t="str">
        <f t="shared" si="63"/>
        <v/>
      </c>
      <c r="AU466" s="582" t="str">
        <f t="shared" si="64"/>
        <v/>
      </c>
      <c r="AV466" s="584" t="str">
        <f t="shared" si="65"/>
        <v/>
      </c>
      <c r="AW466" s="608" t="str">
        <f t="shared" si="59"/>
        <v/>
      </c>
      <c r="AX466" s="663" t="e">
        <v>#N/A</v>
      </c>
    </row>
    <row r="467" spans="3:50" ht="13.5" x14ac:dyDescent="0.3">
      <c r="C467" s="292" t="s">
        <v>97</v>
      </c>
      <c r="D467" s="292" t="s">
        <v>2827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3182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3170</v>
      </c>
      <c r="AN467" s="292" t="e">
        <f>VLOOKUP(功能_33[[#This Row],[功能代號]],需二審tmp!A:A,1,FALSE)</f>
        <v>#N/A</v>
      </c>
      <c r="AQ467" s="574" t="str">
        <f t="shared" si="60"/>
        <v>8-3</v>
      </c>
      <c r="AR467" s="576" t="str">
        <f t="shared" si="61"/>
        <v/>
      </c>
      <c r="AS467" s="578" t="str">
        <f t="shared" si="62"/>
        <v/>
      </c>
      <c r="AT467" s="580" t="str">
        <f t="shared" si="63"/>
        <v/>
      </c>
      <c r="AU467" s="582" t="str">
        <f t="shared" si="64"/>
        <v/>
      </c>
      <c r="AV467" s="584" t="str">
        <f t="shared" si="65"/>
        <v/>
      </c>
      <c r="AW467" s="608" t="str">
        <f t="shared" si="59"/>
        <v/>
      </c>
      <c r="AX467" s="663" t="e">
        <v>#N/A</v>
      </c>
    </row>
    <row r="468" spans="3:50" ht="13.5" x14ac:dyDescent="0.3">
      <c r="C468" s="292" t="s">
        <v>97</v>
      </c>
      <c r="D468" s="292" t="s">
        <v>2827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3182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3170</v>
      </c>
      <c r="AN468" s="292" t="e">
        <f>VLOOKUP(功能_33[[#This Row],[功能代號]],需二審tmp!A:A,1,FALSE)</f>
        <v>#N/A</v>
      </c>
      <c r="AQ468" s="574" t="str">
        <f t="shared" si="60"/>
        <v>8-3</v>
      </c>
      <c r="AR468" s="576" t="str">
        <f t="shared" si="61"/>
        <v/>
      </c>
      <c r="AS468" s="578" t="str">
        <f t="shared" si="62"/>
        <v/>
      </c>
      <c r="AT468" s="580" t="str">
        <f t="shared" si="63"/>
        <v/>
      </c>
      <c r="AU468" s="582" t="str">
        <f t="shared" si="64"/>
        <v/>
      </c>
      <c r="AV468" s="584" t="str">
        <f t="shared" si="65"/>
        <v/>
      </c>
      <c r="AW468" s="608" t="str">
        <f t="shared" si="59"/>
        <v/>
      </c>
      <c r="AX468" s="663" t="e">
        <v>#N/A</v>
      </c>
    </row>
    <row r="469" spans="3:50" ht="13.5" x14ac:dyDescent="0.3">
      <c r="C469" s="292" t="s">
        <v>97</v>
      </c>
      <c r="D469" s="292" t="s">
        <v>2827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3182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3170</v>
      </c>
      <c r="AN469" s="292" t="e">
        <f>VLOOKUP(功能_33[[#This Row],[功能代號]],需二審tmp!A:A,1,FALSE)</f>
        <v>#N/A</v>
      </c>
      <c r="AQ469" s="574" t="str">
        <f t="shared" si="60"/>
        <v>8-3</v>
      </c>
      <c r="AR469" s="576" t="str">
        <f t="shared" si="61"/>
        <v/>
      </c>
      <c r="AS469" s="578" t="str">
        <f t="shared" si="62"/>
        <v/>
      </c>
      <c r="AT469" s="580" t="str">
        <f t="shared" si="63"/>
        <v/>
      </c>
      <c r="AU469" s="582" t="str">
        <f t="shared" si="64"/>
        <v/>
      </c>
      <c r="AV469" s="584" t="str">
        <f t="shared" si="65"/>
        <v/>
      </c>
      <c r="AW469" s="608" t="str">
        <f t="shared" si="59"/>
        <v/>
      </c>
      <c r="AX469" s="663" t="e">
        <v>#N/A</v>
      </c>
    </row>
    <row r="470" spans="3:50" ht="13.5" x14ac:dyDescent="0.3">
      <c r="C470" s="292" t="s">
        <v>97</v>
      </c>
      <c r="D470" s="292" t="s">
        <v>2827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3182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3170</v>
      </c>
      <c r="AN470" s="292" t="e">
        <f>VLOOKUP(功能_33[[#This Row],[功能代號]],需二審tmp!A:A,1,FALSE)</f>
        <v>#N/A</v>
      </c>
      <c r="AQ470" s="574" t="str">
        <f t="shared" si="60"/>
        <v>8-3</v>
      </c>
      <c r="AR470" s="576" t="str">
        <f t="shared" si="61"/>
        <v/>
      </c>
      <c r="AS470" s="578" t="str">
        <f t="shared" si="62"/>
        <v/>
      </c>
      <c r="AT470" s="580" t="str">
        <f t="shared" si="63"/>
        <v/>
      </c>
      <c r="AU470" s="582" t="str">
        <f t="shared" si="64"/>
        <v/>
      </c>
      <c r="AV470" s="584" t="str">
        <f t="shared" si="65"/>
        <v/>
      </c>
      <c r="AW470" s="608" t="str">
        <f t="shared" si="59"/>
        <v/>
      </c>
      <c r="AX470" s="663" t="e">
        <v>#N/A</v>
      </c>
    </row>
    <row r="471" spans="3:50" ht="13.5" x14ac:dyDescent="0.3">
      <c r="C471" s="292" t="s">
        <v>97</v>
      </c>
      <c r="D471" s="292" t="s">
        <v>2827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3182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3170</v>
      </c>
      <c r="AN471" s="292" t="e">
        <f>VLOOKUP(功能_33[[#This Row],[功能代號]],需二審tmp!A:A,1,FALSE)</f>
        <v>#N/A</v>
      </c>
      <c r="AQ471" s="574" t="str">
        <f t="shared" si="60"/>
        <v>8-3</v>
      </c>
      <c r="AR471" s="576" t="str">
        <f t="shared" si="61"/>
        <v/>
      </c>
      <c r="AS471" s="578" t="str">
        <f t="shared" si="62"/>
        <v/>
      </c>
      <c r="AT471" s="580" t="str">
        <f t="shared" si="63"/>
        <v/>
      </c>
      <c r="AU471" s="582" t="str">
        <f t="shared" si="64"/>
        <v/>
      </c>
      <c r="AV471" s="584" t="str">
        <f t="shared" si="65"/>
        <v/>
      </c>
      <c r="AW471" s="608" t="str">
        <f t="shared" si="59"/>
        <v/>
      </c>
      <c r="AX471" s="663" t="e">
        <v>#N/A</v>
      </c>
    </row>
    <row r="472" spans="3:50" ht="13.5" x14ac:dyDescent="0.3">
      <c r="C472" s="292" t="s">
        <v>97</v>
      </c>
      <c r="D472" s="292" t="s">
        <v>2827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3182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3170</v>
      </c>
      <c r="AN472" s="292" t="e">
        <f>VLOOKUP(功能_33[[#This Row],[功能代號]],需二審tmp!A:A,1,FALSE)</f>
        <v>#N/A</v>
      </c>
      <c r="AQ472" s="574" t="str">
        <f t="shared" si="60"/>
        <v>8-3</v>
      </c>
      <c r="AR472" s="576" t="str">
        <f t="shared" si="61"/>
        <v/>
      </c>
      <c r="AS472" s="578" t="str">
        <f t="shared" si="62"/>
        <v/>
      </c>
      <c r="AT472" s="580" t="str">
        <f t="shared" si="63"/>
        <v/>
      </c>
      <c r="AU472" s="582" t="str">
        <f t="shared" si="64"/>
        <v/>
      </c>
      <c r="AV472" s="584" t="str">
        <f t="shared" si="65"/>
        <v/>
      </c>
      <c r="AW472" s="608" t="str">
        <f t="shared" si="59"/>
        <v/>
      </c>
      <c r="AX472" s="663" t="e">
        <v>#N/A</v>
      </c>
    </row>
    <row r="473" spans="3:50" ht="13.5" x14ac:dyDescent="0.3">
      <c r="C473" s="292" t="s">
        <v>97</v>
      </c>
      <c r="D473" s="292" t="s">
        <v>2827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3182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3170</v>
      </c>
      <c r="AN473" s="292" t="e">
        <f>VLOOKUP(功能_33[[#This Row],[功能代號]],需二審tmp!A:A,1,FALSE)</f>
        <v>#N/A</v>
      </c>
      <c r="AQ473" s="574" t="str">
        <f t="shared" si="60"/>
        <v>8-3</v>
      </c>
      <c r="AR473" s="576" t="str">
        <f t="shared" si="61"/>
        <v/>
      </c>
      <c r="AS473" s="578" t="str">
        <f t="shared" si="62"/>
        <v/>
      </c>
      <c r="AT473" s="580" t="str">
        <f t="shared" si="63"/>
        <v/>
      </c>
      <c r="AU473" s="582" t="str">
        <f t="shared" si="64"/>
        <v/>
      </c>
      <c r="AV473" s="584" t="str">
        <f t="shared" si="65"/>
        <v/>
      </c>
      <c r="AW473" s="608" t="str">
        <f t="shared" si="59"/>
        <v/>
      </c>
      <c r="AX473" s="663" t="e">
        <v>#N/A</v>
      </c>
    </row>
    <row r="474" spans="3:50" ht="13.5" x14ac:dyDescent="0.3">
      <c r="C474" s="292" t="s">
        <v>97</v>
      </c>
      <c r="D474" s="292" t="s">
        <v>2827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3182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3170</v>
      </c>
      <c r="AN474" s="292" t="e">
        <f>VLOOKUP(功能_33[[#This Row],[功能代號]],需二審tmp!A:A,1,FALSE)</f>
        <v>#N/A</v>
      </c>
      <c r="AQ474" s="574" t="str">
        <f t="shared" si="60"/>
        <v>8-3</v>
      </c>
      <c r="AR474" s="576" t="str">
        <f t="shared" si="61"/>
        <v/>
      </c>
      <c r="AS474" s="578" t="str">
        <f t="shared" si="62"/>
        <v/>
      </c>
      <c r="AT474" s="580" t="str">
        <f t="shared" si="63"/>
        <v/>
      </c>
      <c r="AU474" s="582" t="str">
        <f t="shared" si="64"/>
        <v/>
      </c>
      <c r="AV474" s="584" t="str">
        <f t="shared" si="65"/>
        <v/>
      </c>
      <c r="AW474" s="608" t="str">
        <f t="shared" si="59"/>
        <v/>
      </c>
      <c r="AX474" s="663" t="e">
        <v>#N/A</v>
      </c>
    </row>
    <row r="475" spans="3:50" ht="13.5" x14ac:dyDescent="0.3">
      <c r="C475" s="292" t="s">
        <v>97</v>
      </c>
      <c r="D475" s="292" t="s">
        <v>2827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3182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3170</v>
      </c>
      <c r="AN475" s="292" t="e">
        <f>VLOOKUP(功能_33[[#This Row],[功能代號]],需二審tmp!A:A,1,FALSE)</f>
        <v>#N/A</v>
      </c>
      <c r="AQ475" s="574" t="str">
        <f t="shared" si="60"/>
        <v>8-3</v>
      </c>
      <c r="AR475" s="576" t="str">
        <f t="shared" si="61"/>
        <v/>
      </c>
      <c r="AS475" s="578" t="str">
        <f t="shared" si="62"/>
        <v/>
      </c>
      <c r="AT475" s="580" t="str">
        <f t="shared" si="63"/>
        <v/>
      </c>
      <c r="AU475" s="582" t="str">
        <f t="shared" si="64"/>
        <v/>
      </c>
      <c r="AV475" s="584" t="str">
        <f t="shared" si="65"/>
        <v/>
      </c>
      <c r="AW475" s="608" t="str">
        <f t="shared" si="59"/>
        <v/>
      </c>
      <c r="AX475" s="663" t="e">
        <v>#N/A</v>
      </c>
    </row>
    <row r="476" spans="3:50" ht="13.5" x14ac:dyDescent="0.3">
      <c r="C476" s="292" t="s">
        <v>97</v>
      </c>
      <c r="D476" s="292" t="s">
        <v>2827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3182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3170</v>
      </c>
      <c r="AN476" s="292" t="e">
        <f>VLOOKUP(功能_33[[#This Row],[功能代號]],需二審tmp!A:A,1,FALSE)</f>
        <v>#N/A</v>
      </c>
      <c r="AQ476" s="574" t="str">
        <f t="shared" si="60"/>
        <v>8-3</v>
      </c>
      <c r="AR476" s="576" t="str">
        <f t="shared" si="61"/>
        <v/>
      </c>
      <c r="AS476" s="578" t="str">
        <f t="shared" si="62"/>
        <v/>
      </c>
      <c r="AT476" s="580" t="str">
        <f t="shared" si="63"/>
        <v/>
      </c>
      <c r="AU476" s="582" t="str">
        <f t="shared" si="64"/>
        <v/>
      </c>
      <c r="AV476" s="584" t="str">
        <f t="shared" si="65"/>
        <v/>
      </c>
      <c r="AW476" s="608" t="str">
        <f t="shared" si="59"/>
        <v/>
      </c>
      <c r="AX476" s="663" t="e">
        <v>#N/A</v>
      </c>
    </row>
    <row r="477" spans="3:50" ht="13.5" x14ac:dyDescent="0.3">
      <c r="C477" s="292" t="s">
        <v>97</v>
      </c>
      <c r="D477" s="292" t="s">
        <v>2827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3182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3170</v>
      </c>
      <c r="AN477" s="292" t="e">
        <f>VLOOKUP(功能_33[[#This Row],[功能代號]],需二審tmp!A:A,1,FALSE)</f>
        <v>#N/A</v>
      </c>
      <c r="AQ477" s="574" t="str">
        <f t="shared" si="60"/>
        <v>8-3</v>
      </c>
      <c r="AR477" s="576" t="str">
        <f t="shared" si="61"/>
        <v/>
      </c>
      <c r="AS477" s="578" t="str">
        <f t="shared" si="62"/>
        <v/>
      </c>
      <c r="AT477" s="580" t="str">
        <f t="shared" si="63"/>
        <v/>
      </c>
      <c r="AU477" s="582" t="str">
        <f t="shared" si="64"/>
        <v/>
      </c>
      <c r="AV477" s="584" t="str">
        <f t="shared" si="65"/>
        <v/>
      </c>
      <c r="AW477" s="608" t="str">
        <f t="shared" si="59"/>
        <v/>
      </c>
      <c r="AX477" s="663" t="e">
        <v>#N/A</v>
      </c>
    </row>
    <row r="478" spans="3:50" ht="13.5" x14ac:dyDescent="0.3">
      <c r="C478" s="292" t="s">
        <v>97</v>
      </c>
      <c r="D478" s="292" t="s">
        <v>2827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3182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3170</v>
      </c>
      <c r="AN478" s="292" t="e">
        <f>VLOOKUP(功能_33[[#This Row],[功能代號]],需二審tmp!A:A,1,FALSE)</f>
        <v>#N/A</v>
      </c>
      <c r="AQ478" s="574" t="str">
        <f t="shared" si="60"/>
        <v>8-3</v>
      </c>
      <c r="AR478" s="576" t="str">
        <f t="shared" si="61"/>
        <v/>
      </c>
      <c r="AS478" s="578" t="str">
        <f t="shared" si="62"/>
        <v/>
      </c>
      <c r="AT478" s="580" t="str">
        <f t="shared" si="63"/>
        <v/>
      </c>
      <c r="AU478" s="582" t="str">
        <f t="shared" si="64"/>
        <v/>
      </c>
      <c r="AV478" s="584" t="str">
        <f t="shared" si="65"/>
        <v/>
      </c>
      <c r="AW478" s="608" t="str">
        <f t="shared" si="59"/>
        <v/>
      </c>
      <c r="AX478" s="663" t="e">
        <v>#N/A</v>
      </c>
    </row>
    <row r="479" spans="3:50" ht="13.5" x14ac:dyDescent="0.3">
      <c r="C479" s="292" t="s">
        <v>97</v>
      </c>
      <c r="D479" s="292" t="s">
        <v>2827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3182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3170</v>
      </c>
      <c r="AN479" s="292" t="e">
        <f>VLOOKUP(功能_33[[#This Row],[功能代號]],需二審tmp!A:A,1,FALSE)</f>
        <v>#N/A</v>
      </c>
      <c r="AQ479" s="574" t="str">
        <f t="shared" si="60"/>
        <v>8-3</v>
      </c>
      <c r="AR479" s="576" t="str">
        <f t="shared" si="61"/>
        <v/>
      </c>
      <c r="AS479" s="578" t="str">
        <f t="shared" si="62"/>
        <v/>
      </c>
      <c r="AT479" s="580" t="str">
        <f t="shared" si="63"/>
        <v/>
      </c>
      <c r="AU479" s="582" t="str">
        <f t="shared" si="64"/>
        <v/>
      </c>
      <c r="AV479" s="584" t="str">
        <f t="shared" si="65"/>
        <v/>
      </c>
      <c r="AW479" s="608" t="str">
        <f t="shared" si="59"/>
        <v/>
      </c>
      <c r="AX479" s="663" t="e">
        <v>#N/A</v>
      </c>
    </row>
    <row r="480" spans="3:50" ht="13.5" x14ac:dyDescent="0.3">
      <c r="C480" s="292" t="s">
        <v>97</v>
      </c>
      <c r="D480" s="292" t="s">
        <v>2827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3182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3170</v>
      </c>
      <c r="AN480" s="292" t="e">
        <f>VLOOKUP(功能_33[[#This Row],[功能代號]],需二審tmp!A:A,1,FALSE)</f>
        <v>#N/A</v>
      </c>
      <c r="AQ480" s="574" t="str">
        <f t="shared" si="60"/>
        <v>8-3</v>
      </c>
      <c r="AR480" s="576" t="str">
        <f t="shared" si="61"/>
        <v/>
      </c>
      <c r="AS480" s="578" t="str">
        <f t="shared" si="62"/>
        <v/>
      </c>
      <c r="AT480" s="580" t="str">
        <f t="shared" si="63"/>
        <v/>
      </c>
      <c r="AU480" s="582" t="str">
        <f t="shared" si="64"/>
        <v/>
      </c>
      <c r="AV480" s="584" t="str">
        <f t="shared" si="65"/>
        <v/>
      </c>
      <c r="AW480" s="608" t="str">
        <f t="shared" si="59"/>
        <v/>
      </c>
      <c r="AX480" s="663" t="e">
        <v>#N/A</v>
      </c>
    </row>
    <row r="481" spans="3:50" ht="13.5" x14ac:dyDescent="0.3">
      <c r="C481" s="292" t="s">
        <v>97</v>
      </c>
      <c r="D481" s="292" t="s">
        <v>2827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3182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3170</v>
      </c>
      <c r="AN481" s="292" t="e">
        <f>VLOOKUP(功能_33[[#This Row],[功能代號]],需二審tmp!A:A,1,FALSE)</f>
        <v>#N/A</v>
      </c>
      <c r="AQ481" s="574" t="str">
        <f t="shared" si="60"/>
        <v>8-3</v>
      </c>
      <c r="AR481" s="576" t="str">
        <f t="shared" si="61"/>
        <v/>
      </c>
      <c r="AS481" s="578" t="str">
        <f t="shared" si="62"/>
        <v/>
      </c>
      <c r="AT481" s="580" t="str">
        <f t="shared" si="63"/>
        <v/>
      </c>
      <c r="AU481" s="582" t="str">
        <f t="shared" si="64"/>
        <v/>
      </c>
      <c r="AV481" s="584" t="str">
        <f t="shared" si="65"/>
        <v/>
      </c>
      <c r="AW481" s="608" t="str">
        <f t="shared" si="59"/>
        <v/>
      </c>
      <c r="AX481" s="663" t="e">
        <v>#N/A</v>
      </c>
    </row>
    <row r="482" spans="3:50" ht="13.5" x14ac:dyDescent="0.3">
      <c r="C482" s="292" t="s">
        <v>97</v>
      </c>
      <c r="D482" s="292" t="s">
        <v>2827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3182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3170</v>
      </c>
      <c r="AN482" s="292" t="e">
        <f>VLOOKUP(功能_33[[#This Row],[功能代號]],需二審tmp!A:A,1,FALSE)</f>
        <v>#N/A</v>
      </c>
      <c r="AQ482" s="574" t="str">
        <f t="shared" si="60"/>
        <v>8-3</v>
      </c>
      <c r="AR482" s="576" t="str">
        <f t="shared" si="61"/>
        <v/>
      </c>
      <c r="AS482" s="578" t="str">
        <f t="shared" si="62"/>
        <v/>
      </c>
      <c r="AT482" s="580" t="str">
        <f t="shared" si="63"/>
        <v/>
      </c>
      <c r="AU482" s="582" t="str">
        <f t="shared" si="64"/>
        <v/>
      </c>
      <c r="AV482" s="584" t="str">
        <f t="shared" si="65"/>
        <v/>
      </c>
      <c r="AW482" s="608" t="str">
        <f t="shared" si="59"/>
        <v/>
      </c>
      <c r="AX482" s="663" t="e">
        <v>#N/A</v>
      </c>
    </row>
    <row r="483" spans="3:50" ht="13.5" x14ac:dyDescent="0.3">
      <c r="C483" s="292" t="s">
        <v>97</v>
      </c>
      <c r="D483" s="292" t="s">
        <v>2827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3182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3170</v>
      </c>
      <c r="AN483" s="292" t="e">
        <f>VLOOKUP(功能_33[[#This Row],[功能代號]],需二審tmp!A:A,1,FALSE)</f>
        <v>#N/A</v>
      </c>
      <c r="AQ483" s="574" t="str">
        <f t="shared" si="60"/>
        <v>8-3</v>
      </c>
      <c r="AR483" s="576" t="str">
        <f t="shared" si="61"/>
        <v/>
      </c>
      <c r="AS483" s="578" t="str">
        <f t="shared" si="62"/>
        <v/>
      </c>
      <c r="AT483" s="580" t="str">
        <f t="shared" si="63"/>
        <v/>
      </c>
      <c r="AU483" s="582" t="str">
        <f t="shared" si="64"/>
        <v/>
      </c>
      <c r="AV483" s="584" t="str">
        <f t="shared" si="65"/>
        <v/>
      </c>
      <c r="AW483" s="608" t="str">
        <f t="shared" si="59"/>
        <v/>
      </c>
      <c r="AX483" s="663" t="e">
        <v>#N/A</v>
      </c>
    </row>
    <row r="484" spans="3:50" ht="13.5" x14ac:dyDescent="0.3">
      <c r="C484" s="292" t="s">
        <v>97</v>
      </c>
      <c r="D484" s="292" t="s">
        <v>2827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3182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3170</v>
      </c>
      <c r="AN484" s="292" t="e">
        <f>VLOOKUP(功能_33[[#This Row],[功能代號]],需二審tmp!A:A,1,FALSE)</f>
        <v>#N/A</v>
      </c>
      <c r="AQ484" s="574" t="str">
        <f t="shared" si="60"/>
        <v>8-3</v>
      </c>
      <c r="AR484" s="576" t="str">
        <f t="shared" si="61"/>
        <v/>
      </c>
      <c r="AS484" s="578" t="str">
        <f t="shared" si="62"/>
        <v/>
      </c>
      <c r="AT484" s="580" t="str">
        <f t="shared" si="63"/>
        <v/>
      </c>
      <c r="AU484" s="582" t="str">
        <f t="shared" si="64"/>
        <v/>
      </c>
      <c r="AV484" s="584" t="str">
        <f t="shared" si="65"/>
        <v/>
      </c>
      <c r="AW484" s="608" t="str">
        <f t="shared" si="59"/>
        <v/>
      </c>
      <c r="AX484" s="663" t="e">
        <v>#N/A</v>
      </c>
    </row>
    <row r="485" spans="3:50" ht="13.5" x14ac:dyDescent="0.3">
      <c r="C485" s="292" t="s">
        <v>97</v>
      </c>
      <c r="D485" s="292" t="s">
        <v>2827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3182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3170</v>
      </c>
      <c r="AN485" s="292" t="str">
        <f>VLOOKUP(功能_33[[#This Row],[功能代號]],需二審tmp!A:A,1,FALSE)</f>
        <v>L8336</v>
      </c>
      <c r="AQ485" s="574" t="str">
        <f t="shared" si="60"/>
        <v>8-3</v>
      </c>
      <c r="AR485" s="576" t="str">
        <f t="shared" si="61"/>
        <v/>
      </c>
      <c r="AS485" s="578" t="str">
        <f t="shared" si="62"/>
        <v/>
      </c>
      <c r="AT485" s="580" t="str">
        <f t="shared" si="63"/>
        <v/>
      </c>
      <c r="AU485" s="582" t="str">
        <f t="shared" si="64"/>
        <v/>
      </c>
      <c r="AV485" s="584" t="str">
        <f t="shared" si="65"/>
        <v/>
      </c>
      <c r="AW485" s="608" t="str">
        <f t="shared" si="59"/>
        <v/>
      </c>
      <c r="AX485" s="663" t="e">
        <v>#N/A</v>
      </c>
    </row>
    <row r="486" spans="3:50" ht="13.5" x14ac:dyDescent="0.3">
      <c r="C486" s="292" t="s">
        <v>97</v>
      </c>
      <c r="D486" s="292" t="s">
        <v>2827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3182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2733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Q486" s="574" t="str">
        <f t="shared" si="60"/>
        <v>8-3</v>
      </c>
      <c r="AR486" s="576" t="str">
        <f t="shared" si="61"/>
        <v/>
      </c>
      <c r="AS486" s="578" t="str">
        <f t="shared" si="62"/>
        <v/>
      </c>
      <c r="AT486" s="580" t="str">
        <f t="shared" si="63"/>
        <v/>
      </c>
      <c r="AU486" s="582" t="str">
        <f t="shared" si="64"/>
        <v/>
      </c>
      <c r="AV486" s="584" t="str">
        <f t="shared" si="65"/>
        <v/>
      </c>
      <c r="AW486" s="608" t="str">
        <f t="shared" si="59"/>
        <v/>
      </c>
      <c r="AX486" s="663" t="e">
        <v>#N/A</v>
      </c>
    </row>
    <row r="487" spans="3:50" ht="13.5" x14ac:dyDescent="0.3">
      <c r="C487" s="292" t="s">
        <v>97</v>
      </c>
      <c r="D487" s="292" t="s">
        <v>2827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3182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3171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60"/>
        <v>8-3</v>
      </c>
      <c r="AR487" s="576" t="str">
        <f t="shared" si="61"/>
        <v/>
      </c>
      <c r="AS487" s="578" t="str">
        <f t="shared" si="62"/>
        <v/>
      </c>
      <c r="AT487" s="580" t="str">
        <f t="shared" si="63"/>
        <v/>
      </c>
      <c r="AU487" s="582" t="str">
        <f t="shared" si="64"/>
        <v/>
      </c>
      <c r="AV487" s="584" t="str">
        <f t="shared" si="65"/>
        <v/>
      </c>
      <c r="AW487" s="608" t="str">
        <f t="shared" si="59"/>
        <v/>
      </c>
      <c r="AX487" s="663" t="e">
        <v>#N/A</v>
      </c>
    </row>
    <row r="488" spans="3:50" ht="13.5" x14ac:dyDescent="0.3">
      <c r="C488" s="292" t="s">
        <v>97</v>
      </c>
      <c r="D488" s="292" t="s">
        <v>2827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3182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3171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60"/>
        <v>8-3</v>
      </c>
      <c r="AR488" s="576" t="str">
        <f t="shared" si="61"/>
        <v/>
      </c>
      <c r="AS488" s="578" t="str">
        <f t="shared" si="62"/>
        <v/>
      </c>
      <c r="AT488" s="580" t="str">
        <f t="shared" si="63"/>
        <v/>
      </c>
      <c r="AU488" s="582" t="str">
        <f t="shared" si="64"/>
        <v/>
      </c>
      <c r="AV488" s="584" t="str">
        <f t="shared" si="65"/>
        <v/>
      </c>
      <c r="AW488" s="608" t="str">
        <f t="shared" si="59"/>
        <v/>
      </c>
      <c r="AX488" s="663" t="e">
        <v>#N/A</v>
      </c>
    </row>
    <row r="489" spans="3:50" ht="13.5" x14ac:dyDescent="0.3">
      <c r="C489" s="292" t="s">
        <v>97</v>
      </c>
      <c r="D489" s="292" t="s">
        <v>2827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3182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3171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60"/>
        <v>8-3</v>
      </c>
      <c r="AR489" s="576" t="str">
        <f t="shared" si="61"/>
        <v/>
      </c>
      <c r="AS489" s="578" t="str">
        <f t="shared" si="62"/>
        <v/>
      </c>
      <c r="AT489" s="580" t="str">
        <f t="shared" si="63"/>
        <v/>
      </c>
      <c r="AU489" s="582" t="str">
        <f t="shared" si="64"/>
        <v/>
      </c>
      <c r="AV489" s="584" t="str">
        <f t="shared" si="65"/>
        <v/>
      </c>
      <c r="AW489" s="608" t="str">
        <f t="shared" si="59"/>
        <v/>
      </c>
      <c r="AX489" s="663" t="e">
        <v>#N/A</v>
      </c>
    </row>
    <row r="490" spans="3:50" ht="13.5" x14ac:dyDescent="0.3">
      <c r="C490" s="292" t="s">
        <v>97</v>
      </c>
      <c r="D490" s="292" t="s">
        <v>2827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3182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3171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60"/>
        <v>8-3</v>
      </c>
      <c r="AR490" s="576" t="str">
        <f t="shared" si="61"/>
        <v/>
      </c>
      <c r="AS490" s="578" t="str">
        <f t="shared" si="62"/>
        <v/>
      </c>
      <c r="AT490" s="580" t="str">
        <f t="shared" si="63"/>
        <v/>
      </c>
      <c r="AU490" s="582" t="str">
        <f t="shared" si="64"/>
        <v/>
      </c>
      <c r="AV490" s="584" t="str">
        <f t="shared" si="65"/>
        <v/>
      </c>
      <c r="AW490" s="608" t="str">
        <f t="shared" si="59"/>
        <v/>
      </c>
      <c r="AX490" s="663" t="e">
        <v>#N/A</v>
      </c>
    </row>
    <row r="491" spans="3:50" ht="13.5" x14ac:dyDescent="0.3">
      <c r="C491" s="292" t="s">
        <v>97</v>
      </c>
      <c r="D491" s="292" t="s">
        <v>2827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3182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3171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60"/>
        <v>8-3</v>
      </c>
      <c r="AR491" s="576" t="str">
        <f t="shared" si="61"/>
        <v/>
      </c>
      <c r="AS491" s="578" t="str">
        <f t="shared" si="62"/>
        <v/>
      </c>
      <c r="AT491" s="580" t="str">
        <f t="shared" si="63"/>
        <v/>
      </c>
      <c r="AU491" s="582" t="str">
        <f t="shared" si="64"/>
        <v/>
      </c>
      <c r="AV491" s="584" t="str">
        <f t="shared" si="65"/>
        <v/>
      </c>
      <c r="AW491" s="608" t="str">
        <f t="shared" si="59"/>
        <v/>
      </c>
      <c r="AX491" s="663" t="e">
        <v>#N/A</v>
      </c>
    </row>
    <row r="492" spans="3:50" ht="13.5" x14ac:dyDescent="0.3">
      <c r="C492" s="292" t="s">
        <v>97</v>
      </c>
      <c r="D492" s="292" t="s">
        <v>2827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3182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3171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60"/>
        <v>8-3</v>
      </c>
      <c r="AR492" s="576" t="str">
        <f t="shared" si="61"/>
        <v/>
      </c>
      <c r="AS492" s="578" t="str">
        <f t="shared" si="62"/>
        <v/>
      </c>
      <c r="AT492" s="580" t="str">
        <f t="shared" si="63"/>
        <v/>
      </c>
      <c r="AU492" s="582" t="str">
        <f t="shared" si="64"/>
        <v/>
      </c>
      <c r="AV492" s="584" t="str">
        <f t="shared" si="65"/>
        <v/>
      </c>
      <c r="AW492" s="608" t="str">
        <f t="shared" si="59"/>
        <v/>
      </c>
      <c r="AX492" s="663" t="e">
        <v>#N/A</v>
      </c>
    </row>
    <row r="493" spans="3:50" ht="13.5" x14ac:dyDescent="0.3">
      <c r="C493" s="292" t="s">
        <v>97</v>
      </c>
      <c r="D493" s="292" t="s">
        <v>2827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3182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3171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60"/>
        <v>8-3</v>
      </c>
      <c r="AR493" s="576" t="str">
        <f t="shared" si="61"/>
        <v/>
      </c>
      <c r="AS493" s="578" t="str">
        <f t="shared" si="62"/>
        <v/>
      </c>
      <c r="AT493" s="580" t="str">
        <f t="shared" si="63"/>
        <v/>
      </c>
      <c r="AU493" s="582" t="str">
        <f t="shared" si="64"/>
        <v/>
      </c>
      <c r="AV493" s="584" t="str">
        <f t="shared" si="65"/>
        <v/>
      </c>
      <c r="AW493" s="608" t="str">
        <f t="shared" si="59"/>
        <v/>
      </c>
      <c r="AX493" s="663" t="e">
        <v>#N/A</v>
      </c>
    </row>
    <row r="494" spans="3:50" ht="13.5" x14ac:dyDescent="0.3">
      <c r="C494" s="292" t="s">
        <v>97</v>
      </c>
      <c r="D494" s="292" t="s">
        <v>2827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3182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3171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60"/>
        <v>8-3</v>
      </c>
      <c r="AR494" s="576" t="str">
        <f t="shared" si="61"/>
        <v/>
      </c>
      <c r="AS494" s="578" t="str">
        <f t="shared" si="62"/>
        <v/>
      </c>
      <c r="AT494" s="580" t="str">
        <f t="shared" si="63"/>
        <v/>
      </c>
      <c r="AU494" s="582" t="str">
        <f t="shared" si="64"/>
        <v/>
      </c>
      <c r="AV494" s="584" t="str">
        <f t="shared" si="65"/>
        <v/>
      </c>
      <c r="AW494" s="608" t="str">
        <f t="shared" si="59"/>
        <v/>
      </c>
      <c r="AX494" s="663" t="e">
        <v>#N/A</v>
      </c>
    </row>
    <row r="495" spans="3:50" ht="13.5" x14ac:dyDescent="0.3">
      <c r="C495" s="292" t="s">
        <v>97</v>
      </c>
      <c r="D495" s="292" t="s">
        <v>2827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3182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3171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60"/>
        <v>8-3</v>
      </c>
      <c r="AR495" s="576" t="str">
        <f t="shared" si="61"/>
        <v/>
      </c>
      <c r="AS495" s="578" t="str">
        <f t="shared" si="62"/>
        <v/>
      </c>
      <c r="AT495" s="580" t="str">
        <f t="shared" si="63"/>
        <v/>
      </c>
      <c r="AU495" s="582" t="str">
        <f t="shared" si="64"/>
        <v/>
      </c>
      <c r="AV495" s="584" t="str">
        <f t="shared" si="65"/>
        <v/>
      </c>
      <c r="AW495" s="608" t="str">
        <f t="shared" si="59"/>
        <v/>
      </c>
      <c r="AX495" s="663" t="e">
        <v>#N/A</v>
      </c>
    </row>
    <row r="496" spans="3:50" ht="13.5" x14ac:dyDescent="0.3">
      <c r="C496" s="292" t="s">
        <v>97</v>
      </c>
      <c r="D496" s="292" t="s">
        <v>2827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3182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3171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60"/>
        <v>8-3</v>
      </c>
      <c r="AR496" s="576" t="str">
        <f t="shared" si="61"/>
        <v/>
      </c>
      <c r="AS496" s="578" t="str">
        <f t="shared" si="62"/>
        <v/>
      </c>
      <c r="AT496" s="580" t="str">
        <f t="shared" si="63"/>
        <v/>
      </c>
      <c r="AU496" s="582" t="str">
        <f t="shared" si="64"/>
        <v/>
      </c>
      <c r="AV496" s="584" t="str">
        <f t="shared" si="65"/>
        <v/>
      </c>
      <c r="AW496" s="608" t="str">
        <f t="shared" si="59"/>
        <v/>
      </c>
      <c r="AX496" s="663" t="e">
        <v>#N/A</v>
      </c>
    </row>
    <row r="497" spans="3:50" ht="13.5" x14ac:dyDescent="0.3">
      <c r="C497" s="292" t="s">
        <v>97</v>
      </c>
      <c r="D497" s="292" t="s">
        <v>2827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3182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3171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60"/>
        <v>8-3</v>
      </c>
      <c r="AR497" s="576" t="str">
        <f t="shared" si="61"/>
        <v/>
      </c>
      <c r="AS497" s="578" t="str">
        <f t="shared" si="62"/>
        <v/>
      </c>
      <c r="AT497" s="580" t="str">
        <f t="shared" si="63"/>
        <v/>
      </c>
      <c r="AU497" s="582" t="str">
        <f t="shared" si="64"/>
        <v/>
      </c>
      <c r="AV497" s="584" t="str">
        <f t="shared" si="65"/>
        <v/>
      </c>
      <c r="AW497" s="608" t="str">
        <f t="shared" si="59"/>
        <v/>
      </c>
      <c r="AX497" s="663" t="e">
        <v>#N/A</v>
      </c>
    </row>
    <row r="498" spans="3:50" ht="13.5" x14ac:dyDescent="0.3">
      <c r="C498" s="292" t="s">
        <v>97</v>
      </c>
      <c r="D498" s="292" t="s">
        <v>2827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3182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3171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60"/>
        <v>8-3</v>
      </c>
      <c r="AR498" s="576" t="str">
        <f t="shared" si="61"/>
        <v/>
      </c>
      <c r="AS498" s="578" t="str">
        <f t="shared" si="62"/>
        <v/>
      </c>
      <c r="AT498" s="580" t="str">
        <f t="shared" si="63"/>
        <v/>
      </c>
      <c r="AU498" s="582" t="str">
        <f t="shared" si="64"/>
        <v/>
      </c>
      <c r="AV498" s="584" t="str">
        <f t="shared" si="65"/>
        <v/>
      </c>
      <c r="AW498" s="608" t="str">
        <f t="shared" si="59"/>
        <v/>
      </c>
      <c r="AX498" s="663" t="e">
        <v>#N/A</v>
      </c>
    </row>
    <row r="499" spans="3:50" ht="13.5" x14ac:dyDescent="0.3">
      <c r="C499" s="292" t="s">
        <v>97</v>
      </c>
      <c r="D499" s="292" t="s">
        <v>2827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3182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3171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60"/>
        <v>8-3</v>
      </c>
      <c r="AR499" s="576" t="str">
        <f t="shared" si="61"/>
        <v/>
      </c>
      <c r="AS499" s="578" t="str">
        <f t="shared" si="62"/>
        <v/>
      </c>
      <c r="AT499" s="580" t="str">
        <f t="shared" si="63"/>
        <v/>
      </c>
      <c r="AU499" s="582" t="str">
        <f t="shared" si="64"/>
        <v/>
      </c>
      <c r="AV499" s="584" t="str">
        <f t="shared" si="65"/>
        <v/>
      </c>
      <c r="AW499" s="608" t="str">
        <f t="shared" si="59"/>
        <v/>
      </c>
      <c r="AX499" s="663" t="e">
        <v>#N/A</v>
      </c>
    </row>
    <row r="500" spans="3:50" ht="13.5" x14ac:dyDescent="0.3">
      <c r="C500" s="292" t="s">
        <v>97</v>
      </c>
      <c r="D500" s="292" t="s">
        <v>2827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3182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3171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60"/>
        <v>8-3</v>
      </c>
      <c r="AR500" s="576" t="str">
        <f t="shared" si="61"/>
        <v/>
      </c>
      <c r="AS500" s="578" t="str">
        <f t="shared" si="62"/>
        <v/>
      </c>
      <c r="AT500" s="580" t="str">
        <f t="shared" si="63"/>
        <v/>
      </c>
      <c r="AU500" s="582" t="str">
        <f t="shared" si="64"/>
        <v/>
      </c>
      <c r="AV500" s="584" t="str">
        <f t="shared" si="65"/>
        <v/>
      </c>
      <c r="AW500" s="608" t="str">
        <f t="shared" si="59"/>
        <v/>
      </c>
      <c r="AX500" s="663" t="e">
        <v>#N/A</v>
      </c>
    </row>
    <row r="501" spans="3:50" ht="13.5" x14ac:dyDescent="0.3">
      <c r="C501" s="292" t="s">
        <v>97</v>
      </c>
      <c r="D501" s="292" t="s">
        <v>2827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3182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3171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60"/>
        <v>8-3</v>
      </c>
      <c r="AR501" s="576" t="str">
        <f t="shared" si="61"/>
        <v/>
      </c>
      <c r="AS501" s="578" t="str">
        <f t="shared" si="62"/>
        <v/>
      </c>
      <c r="AT501" s="580" t="str">
        <f t="shared" si="63"/>
        <v/>
      </c>
      <c r="AU501" s="582" t="str">
        <f t="shared" si="64"/>
        <v/>
      </c>
      <c r="AV501" s="584" t="str">
        <f t="shared" si="65"/>
        <v/>
      </c>
      <c r="AW501" s="608" t="str">
        <f t="shared" si="59"/>
        <v/>
      </c>
      <c r="AX501" s="663" t="e">
        <v>#N/A</v>
      </c>
    </row>
    <row r="502" spans="3:50" ht="13.5" x14ac:dyDescent="0.3">
      <c r="C502" s="292" t="s">
        <v>97</v>
      </c>
      <c r="D502" s="292" t="s">
        <v>2827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3182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3171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60"/>
        <v>8-3</v>
      </c>
      <c r="AR502" s="576" t="str">
        <f t="shared" si="61"/>
        <v/>
      </c>
      <c r="AS502" s="578" t="str">
        <f t="shared" si="62"/>
        <v/>
      </c>
      <c r="AT502" s="580" t="str">
        <f t="shared" si="63"/>
        <v/>
      </c>
      <c r="AU502" s="582" t="str">
        <f t="shared" si="64"/>
        <v/>
      </c>
      <c r="AV502" s="584" t="str">
        <f t="shared" si="65"/>
        <v/>
      </c>
      <c r="AW502" s="608" t="str">
        <f t="shared" si="59"/>
        <v/>
      </c>
      <c r="AX502" s="663" t="e">
        <v>#N/A</v>
      </c>
    </row>
    <row r="503" spans="3:50" ht="13.5" x14ac:dyDescent="0.3">
      <c r="C503" s="292" t="s">
        <v>97</v>
      </c>
      <c r="D503" s="292" t="s">
        <v>2827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3182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3171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60"/>
        <v>8-3</v>
      </c>
      <c r="AR503" s="576" t="str">
        <f t="shared" si="61"/>
        <v/>
      </c>
      <c r="AS503" s="578" t="str">
        <f t="shared" si="62"/>
        <v/>
      </c>
      <c r="AT503" s="580" t="str">
        <f t="shared" si="63"/>
        <v/>
      </c>
      <c r="AU503" s="582" t="str">
        <f t="shared" si="64"/>
        <v/>
      </c>
      <c r="AV503" s="584" t="str">
        <f t="shared" si="65"/>
        <v/>
      </c>
      <c r="AW503" s="608" t="str">
        <f t="shared" si="59"/>
        <v/>
      </c>
      <c r="AX503" s="663" t="e">
        <v>#N/A</v>
      </c>
    </row>
    <row r="504" spans="3:50" ht="13.5" x14ac:dyDescent="0.3">
      <c r="C504" s="292" t="s">
        <v>97</v>
      </c>
      <c r="D504" s="292" t="s">
        <v>2827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3182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3171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60"/>
        <v>8-3</v>
      </c>
      <c r="AR504" s="576" t="str">
        <f t="shared" si="61"/>
        <v/>
      </c>
      <c r="AS504" s="578" t="str">
        <f t="shared" si="62"/>
        <v/>
      </c>
      <c r="AT504" s="580" t="str">
        <f t="shared" si="63"/>
        <v/>
      </c>
      <c r="AU504" s="582" t="str">
        <f t="shared" si="64"/>
        <v/>
      </c>
      <c r="AV504" s="584" t="str">
        <f t="shared" si="65"/>
        <v/>
      </c>
      <c r="AW504" s="608" t="str">
        <f t="shared" si="59"/>
        <v/>
      </c>
      <c r="AX504" s="663" t="e">
        <v>#N/A</v>
      </c>
    </row>
    <row r="505" spans="3:50" ht="13.5" x14ac:dyDescent="0.3">
      <c r="C505" s="292" t="s">
        <v>97</v>
      </c>
      <c r="D505" s="292" t="s">
        <v>2827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3182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3171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60"/>
        <v>8-3</v>
      </c>
      <c r="AR505" s="576" t="str">
        <f t="shared" si="61"/>
        <v/>
      </c>
      <c r="AS505" s="578" t="str">
        <f t="shared" si="62"/>
        <v/>
      </c>
      <c r="AT505" s="580" t="str">
        <f t="shared" si="63"/>
        <v/>
      </c>
      <c r="AU505" s="582" t="str">
        <f t="shared" si="64"/>
        <v/>
      </c>
      <c r="AV505" s="584" t="str">
        <f t="shared" si="65"/>
        <v/>
      </c>
      <c r="AW505" s="608" t="str">
        <f t="shared" si="59"/>
        <v/>
      </c>
      <c r="AX505" s="663" t="e">
        <v>#N/A</v>
      </c>
    </row>
    <row r="506" spans="3:50" ht="13.5" x14ac:dyDescent="0.3">
      <c r="C506" s="292" t="s">
        <v>97</v>
      </c>
      <c r="D506" s="292" t="s">
        <v>2827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3182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3171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60"/>
        <v>8-3</v>
      </c>
      <c r="AR506" s="576" t="str">
        <f t="shared" si="61"/>
        <v/>
      </c>
      <c r="AS506" s="578" t="str">
        <f t="shared" si="62"/>
        <v/>
      </c>
      <c r="AT506" s="580" t="str">
        <f t="shared" si="63"/>
        <v/>
      </c>
      <c r="AU506" s="582" t="str">
        <f t="shared" si="64"/>
        <v/>
      </c>
      <c r="AV506" s="584" t="str">
        <f t="shared" si="65"/>
        <v/>
      </c>
      <c r="AW506" s="608" t="str">
        <f t="shared" si="59"/>
        <v/>
      </c>
      <c r="AX506" s="663" t="e">
        <v>#N/A</v>
      </c>
    </row>
    <row r="507" spans="3:50" ht="13.5" x14ac:dyDescent="0.3">
      <c r="C507" s="292" t="s">
        <v>97</v>
      </c>
      <c r="D507" s="292" t="s">
        <v>2827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3182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3171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60"/>
        <v>8-3</v>
      </c>
      <c r="AR507" s="576" t="str">
        <f t="shared" si="61"/>
        <v/>
      </c>
      <c r="AS507" s="578" t="str">
        <f t="shared" si="62"/>
        <v/>
      </c>
      <c r="AT507" s="580" t="str">
        <f t="shared" si="63"/>
        <v/>
      </c>
      <c r="AU507" s="582" t="str">
        <f t="shared" si="64"/>
        <v/>
      </c>
      <c r="AV507" s="584" t="str">
        <f t="shared" si="65"/>
        <v/>
      </c>
      <c r="AW507" s="608" t="str">
        <f t="shared" si="59"/>
        <v/>
      </c>
      <c r="AX507" s="663" t="e">
        <v>#N/A</v>
      </c>
    </row>
    <row r="508" spans="3:50" ht="13.5" x14ac:dyDescent="0.3">
      <c r="C508" s="292" t="s">
        <v>97</v>
      </c>
      <c r="D508" s="292" t="s">
        <v>2827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3182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3171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60"/>
        <v>8-3</v>
      </c>
      <c r="AR508" s="576" t="str">
        <f t="shared" si="61"/>
        <v/>
      </c>
      <c r="AS508" s="578" t="str">
        <f t="shared" si="62"/>
        <v/>
      </c>
      <c r="AT508" s="580" t="str">
        <f t="shared" si="63"/>
        <v/>
      </c>
      <c r="AU508" s="582" t="str">
        <f t="shared" si="64"/>
        <v/>
      </c>
      <c r="AV508" s="584" t="str">
        <f t="shared" si="65"/>
        <v/>
      </c>
      <c r="AW508" s="608" t="str">
        <f t="shared" si="59"/>
        <v/>
      </c>
      <c r="AX508" s="663" t="e">
        <v>#N/A</v>
      </c>
    </row>
    <row r="509" spans="3:50" ht="13.5" x14ac:dyDescent="0.3">
      <c r="C509" s="292" t="s">
        <v>97</v>
      </c>
      <c r="D509" s="292" t="s">
        <v>2827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3182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3171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60"/>
        <v>8-3</v>
      </c>
      <c r="AR509" s="576" t="str">
        <f t="shared" si="61"/>
        <v/>
      </c>
      <c r="AS509" s="578" t="str">
        <f t="shared" si="62"/>
        <v/>
      </c>
      <c r="AT509" s="580" t="str">
        <f t="shared" si="63"/>
        <v/>
      </c>
      <c r="AU509" s="582" t="str">
        <f t="shared" si="64"/>
        <v/>
      </c>
      <c r="AV509" s="584" t="str">
        <f t="shared" si="65"/>
        <v/>
      </c>
      <c r="AW509" s="608" t="str">
        <f t="shared" si="59"/>
        <v/>
      </c>
      <c r="AX509" s="663" t="e">
        <v>#N/A</v>
      </c>
    </row>
    <row r="510" spans="3:50" ht="13.5" x14ac:dyDescent="0.3">
      <c r="C510" s="292" t="s">
        <v>97</v>
      </c>
      <c r="D510" s="292" t="s">
        <v>2827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3182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3171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60"/>
        <v>8-3</v>
      </c>
      <c r="AR510" s="576" t="str">
        <f t="shared" si="61"/>
        <v/>
      </c>
      <c r="AS510" s="578" t="str">
        <f t="shared" si="62"/>
        <v/>
      </c>
      <c r="AT510" s="580" t="str">
        <f t="shared" si="63"/>
        <v/>
      </c>
      <c r="AU510" s="582" t="str">
        <f t="shared" si="64"/>
        <v/>
      </c>
      <c r="AV510" s="584" t="str">
        <f t="shared" si="65"/>
        <v/>
      </c>
      <c r="AW510" s="608" t="str">
        <f t="shared" si="59"/>
        <v/>
      </c>
      <c r="AX510" s="663" t="e">
        <v>#N/A</v>
      </c>
    </row>
    <row r="511" spans="3:50" ht="13.5" x14ac:dyDescent="0.3">
      <c r="C511" s="292" t="s">
        <v>97</v>
      </c>
      <c r="D511" s="292" t="s">
        <v>2827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3182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3171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60"/>
        <v>8-3</v>
      </c>
      <c r="AR511" s="576" t="str">
        <f t="shared" si="61"/>
        <v/>
      </c>
      <c r="AS511" s="578" t="str">
        <f t="shared" si="62"/>
        <v/>
      </c>
      <c r="AT511" s="580" t="str">
        <f t="shared" si="63"/>
        <v/>
      </c>
      <c r="AU511" s="582" t="str">
        <f t="shared" si="64"/>
        <v/>
      </c>
      <c r="AV511" s="584" t="str">
        <f t="shared" si="65"/>
        <v/>
      </c>
      <c r="AW511" s="608" t="str">
        <f t="shared" si="59"/>
        <v/>
      </c>
      <c r="AX511" s="663" t="e">
        <v>#N/A</v>
      </c>
    </row>
    <row r="512" spans="3:50" ht="13.5" x14ac:dyDescent="0.3">
      <c r="C512" s="292" t="s">
        <v>97</v>
      </c>
      <c r="D512" s="292" t="s">
        <v>2827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3182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3171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60"/>
        <v>8-3</v>
      </c>
      <c r="AR512" s="576" t="str">
        <f t="shared" si="61"/>
        <v/>
      </c>
      <c r="AS512" s="578" t="str">
        <f t="shared" si="62"/>
        <v/>
      </c>
      <c r="AT512" s="580" t="str">
        <f t="shared" si="63"/>
        <v/>
      </c>
      <c r="AU512" s="582" t="str">
        <f t="shared" si="64"/>
        <v/>
      </c>
      <c r="AV512" s="584" t="str">
        <f t="shared" si="65"/>
        <v/>
      </c>
      <c r="AW512" s="608" t="str">
        <f t="shared" si="59"/>
        <v/>
      </c>
      <c r="AX512" s="663" t="e">
        <v>#N/A</v>
      </c>
    </row>
    <row r="513" spans="3:50" ht="13.5" x14ac:dyDescent="0.3">
      <c r="C513" s="292" t="s">
        <v>97</v>
      </c>
      <c r="D513" s="292" t="s">
        <v>2827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3182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3171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60"/>
        <v>8-3</v>
      </c>
      <c r="AR513" s="576" t="str">
        <f t="shared" si="61"/>
        <v/>
      </c>
      <c r="AS513" s="578" t="str">
        <f t="shared" si="62"/>
        <v/>
      </c>
      <c r="AT513" s="580" t="str">
        <f t="shared" si="63"/>
        <v/>
      </c>
      <c r="AU513" s="582" t="str">
        <f t="shared" si="64"/>
        <v/>
      </c>
      <c r="AV513" s="584" t="str">
        <f t="shared" si="65"/>
        <v/>
      </c>
      <c r="AW513" s="608" t="str">
        <f t="shared" si="59"/>
        <v/>
      </c>
      <c r="AX513" s="663" t="e">
        <v>#N/A</v>
      </c>
    </row>
    <row r="514" spans="3:50" ht="13.5" x14ac:dyDescent="0.3">
      <c r="C514" s="292" t="s">
        <v>97</v>
      </c>
      <c r="D514" s="292" t="s">
        <v>2827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3182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3171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60"/>
        <v>8-3</v>
      </c>
      <c r="AR514" s="576" t="str">
        <f t="shared" si="61"/>
        <v/>
      </c>
      <c r="AS514" s="578" t="str">
        <f t="shared" si="62"/>
        <v/>
      </c>
      <c r="AT514" s="580" t="str">
        <f t="shared" si="63"/>
        <v/>
      </c>
      <c r="AU514" s="582" t="str">
        <f t="shared" si="64"/>
        <v/>
      </c>
      <c r="AV514" s="584" t="str">
        <f t="shared" si="65"/>
        <v/>
      </c>
      <c r="AW514" s="608" t="str">
        <f t="shared" si="59"/>
        <v/>
      </c>
      <c r="AX514" s="663" t="e">
        <v>#N/A</v>
      </c>
    </row>
    <row r="515" spans="3:50" ht="13.5" x14ac:dyDescent="0.3">
      <c r="C515" s="292" t="s">
        <v>97</v>
      </c>
      <c r="D515" s="292" t="s">
        <v>2827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3182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3171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60"/>
        <v>8-3</v>
      </c>
      <c r="AR515" s="576" t="str">
        <f t="shared" si="61"/>
        <v/>
      </c>
      <c r="AS515" s="578" t="str">
        <f t="shared" si="62"/>
        <v/>
      </c>
      <c r="AT515" s="580" t="str">
        <f t="shared" si="63"/>
        <v/>
      </c>
      <c r="AU515" s="582" t="str">
        <f t="shared" si="64"/>
        <v/>
      </c>
      <c r="AV515" s="584" t="str">
        <f t="shared" si="65"/>
        <v/>
      </c>
      <c r="AW515" s="608" t="str">
        <f t="shared" si="59"/>
        <v/>
      </c>
      <c r="AX515" s="663" t="e">
        <v>#N/A</v>
      </c>
    </row>
    <row r="516" spans="3:50" ht="13.5" x14ac:dyDescent="0.3">
      <c r="C516" s="292" t="s">
        <v>97</v>
      </c>
      <c r="D516" s="292" t="s">
        <v>2827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3182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3171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60"/>
        <v>8-3</v>
      </c>
      <c r="AR516" s="576" t="str">
        <f t="shared" si="61"/>
        <v/>
      </c>
      <c r="AS516" s="578" t="str">
        <f t="shared" si="62"/>
        <v/>
      </c>
      <c r="AT516" s="580" t="str">
        <f t="shared" si="63"/>
        <v/>
      </c>
      <c r="AU516" s="582" t="str">
        <f t="shared" si="64"/>
        <v/>
      </c>
      <c r="AV516" s="584" t="str">
        <f t="shared" si="65"/>
        <v/>
      </c>
      <c r="AW516" s="608" t="str">
        <f t="shared" si="59"/>
        <v/>
      </c>
      <c r="AX516" s="663" t="e">
        <v>#N/A</v>
      </c>
    </row>
    <row r="517" spans="3:50" ht="13.5" x14ac:dyDescent="0.3">
      <c r="C517" s="292" t="s">
        <v>97</v>
      </c>
      <c r="D517" s="292" t="s">
        <v>2827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3182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3171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60"/>
        <v>8-3</v>
      </c>
      <c r="AR517" s="576" t="str">
        <f t="shared" si="61"/>
        <v/>
      </c>
      <c r="AS517" s="578" t="str">
        <f t="shared" si="62"/>
        <v/>
      </c>
      <c r="AT517" s="580" t="str">
        <f t="shared" si="63"/>
        <v/>
      </c>
      <c r="AU517" s="582" t="str">
        <f t="shared" si="64"/>
        <v/>
      </c>
      <c r="AV517" s="584" t="str">
        <f t="shared" si="65"/>
        <v/>
      </c>
      <c r="AW517" s="608" t="str">
        <f t="shared" si="59"/>
        <v/>
      </c>
      <c r="AX517" s="663" t="e">
        <v>#N/A</v>
      </c>
    </row>
    <row r="518" spans="3:50" ht="13.5" x14ac:dyDescent="0.3">
      <c r="C518" s="292" t="s">
        <v>97</v>
      </c>
      <c r="D518" s="292" t="s">
        <v>2827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3182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3171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60"/>
        <v>8-3</v>
      </c>
      <c r="AR518" s="576" t="str">
        <f t="shared" si="61"/>
        <v/>
      </c>
      <c r="AS518" s="578" t="str">
        <f t="shared" si="62"/>
        <v/>
      </c>
      <c r="AT518" s="580" t="str">
        <f t="shared" si="63"/>
        <v/>
      </c>
      <c r="AU518" s="582" t="str">
        <f t="shared" si="64"/>
        <v/>
      </c>
      <c r="AV518" s="584" t="str">
        <f t="shared" si="65"/>
        <v/>
      </c>
      <c r="AW518" s="608" t="str">
        <f t="shared" si="59"/>
        <v/>
      </c>
      <c r="AX518" s="663" t="e">
        <v>#N/A</v>
      </c>
    </row>
    <row r="519" spans="3:50" ht="13.5" x14ac:dyDescent="0.3">
      <c r="C519" s="292" t="s">
        <v>97</v>
      </c>
      <c r="D519" s="292" t="s">
        <v>2827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3182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3171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60"/>
        <v>8-3</v>
      </c>
      <c r="AR519" s="576" t="str">
        <f t="shared" si="61"/>
        <v/>
      </c>
      <c r="AS519" s="578" t="str">
        <f t="shared" si="62"/>
        <v/>
      </c>
      <c r="AT519" s="580" t="str">
        <f t="shared" si="63"/>
        <v/>
      </c>
      <c r="AU519" s="582" t="str">
        <f t="shared" si="64"/>
        <v/>
      </c>
      <c r="AV519" s="584" t="str">
        <f t="shared" si="65"/>
        <v/>
      </c>
      <c r="AW519" s="608" t="str">
        <f t="shared" si="59"/>
        <v/>
      </c>
      <c r="AX519" s="663" t="e">
        <v>#N/A</v>
      </c>
    </row>
    <row r="520" spans="3:50" ht="13.5" x14ac:dyDescent="0.3">
      <c r="C520" s="292" t="s">
        <v>97</v>
      </c>
      <c r="D520" s="292" t="s">
        <v>2827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3182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3171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60"/>
        <v>8-3</v>
      </c>
      <c r="AR520" s="576" t="str">
        <f t="shared" si="61"/>
        <v/>
      </c>
      <c r="AS520" s="578" t="str">
        <f t="shared" si="62"/>
        <v/>
      </c>
      <c r="AT520" s="580" t="str">
        <f t="shared" si="63"/>
        <v/>
      </c>
      <c r="AU520" s="582" t="str">
        <f t="shared" si="64"/>
        <v/>
      </c>
      <c r="AV520" s="584" t="str">
        <f t="shared" si="65"/>
        <v/>
      </c>
      <c r="AW520" s="608" t="str">
        <f t="shared" si="59"/>
        <v/>
      </c>
      <c r="AX520" s="663" t="e">
        <v>#N/A</v>
      </c>
    </row>
    <row r="521" spans="3:50" ht="13.5" x14ac:dyDescent="0.3">
      <c r="C521" s="292" t="s">
        <v>97</v>
      </c>
      <c r="D521" s="292" t="s">
        <v>2827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3182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3171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60"/>
        <v>8-3</v>
      </c>
      <c r="AR521" s="576" t="str">
        <f t="shared" si="61"/>
        <v/>
      </c>
      <c r="AS521" s="578" t="str">
        <f t="shared" si="62"/>
        <v/>
      </c>
      <c r="AT521" s="580" t="str">
        <f t="shared" si="63"/>
        <v/>
      </c>
      <c r="AU521" s="582" t="str">
        <f t="shared" si="64"/>
        <v/>
      </c>
      <c r="AV521" s="584" t="str">
        <f t="shared" si="65"/>
        <v/>
      </c>
      <c r="AW521" s="608" t="str">
        <f t="shared" si="59"/>
        <v/>
      </c>
      <c r="AX521" s="663" t="e">
        <v>#N/A</v>
      </c>
    </row>
    <row r="522" spans="3:50" ht="13.5" x14ac:dyDescent="0.3">
      <c r="C522" s="292" t="s">
        <v>97</v>
      </c>
      <c r="D522" s="292" t="s">
        <v>2827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3182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3171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60"/>
        <v>8-3</v>
      </c>
      <c r="AR522" s="576" t="str">
        <f t="shared" si="61"/>
        <v/>
      </c>
      <c r="AS522" s="578" t="str">
        <f t="shared" si="62"/>
        <v/>
      </c>
      <c r="AT522" s="580" t="str">
        <f t="shared" si="63"/>
        <v/>
      </c>
      <c r="AU522" s="582" t="str">
        <f t="shared" si="64"/>
        <v/>
      </c>
      <c r="AV522" s="584" t="str">
        <f t="shared" si="65"/>
        <v/>
      </c>
      <c r="AW522" s="608" t="str">
        <f t="shared" si="59"/>
        <v/>
      </c>
      <c r="AX522" s="663" t="e">
        <v>#N/A</v>
      </c>
    </row>
    <row r="523" spans="3:50" ht="13.5" x14ac:dyDescent="0.3">
      <c r="C523" s="292" t="s">
        <v>97</v>
      </c>
      <c r="D523" s="292" t="s">
        <v>2827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3182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3054</v>
      </c>
      <c r="AM523" s="292" t="s">
        <v>3171</v>
      </c>
      <c r="AN523" s="292" t="e">
        <f>VLOOKUP(功能_33[[#This Row],[功能代號]],需二審tmp!A:A,1,FALSE)</f>
        <v>#N/A</v>
      </c>
      <c r="AO523" s="356">
        <v>44533</v>
      </c>
      <c r="AQ523" s="574" t="str">
        <f t="shared" si="60"/>
        <v>8-3</v>
      </c>
      <c r="AR523" s="576" t="str">
        <f t="shared" si="61"/>
        <v/>
      </c>
      <c r="AS523" s="578" t="str">
        <f t="shared" si="62"/>
        <v/>
      </c>
      <c r="AT523" s="580" t="str">
        <f t="shared" si="63"/>
        <v/>
      </c>
      <c r="AU523" s="582" t="str">
        <f t="shared" si="64"/>
        <v/>
      </c>
      <c r="AV523" s="584" t="str">
        <f t="shared" si="65"/>
        <v/>
      </c>
      <c r="AW523" s="608" t="str">
        <f t="shared" ref="AW523:AW546" si="66">IF(OR(COUNTA(M523)=0,COUNTA(Y523)=0),I523,"")</f>
        <v/>
      </c>
      <c r="AX523" s="663" t="e">
        <v>#N/A</v>
      </c>
    </row>
    <row r="524" spans="3:50" ht="13.5" x14ac:dyDescent="0.3">
      <c r="C524" s="292" t="s">
        <v>97</v>
      </c>
      <c r="D524" s="292" t="s">
        <v>2828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ref="AQ524:AQ546" si="67">IF(COUNTA(AC524)=1,LEFT(D524,3),"")</f>
        <v>8-5</v>
      </c>
      <c r="AR524" s="576" t="str">
        <f t="shared" ref="AR524:AR546" si="68">IF(AND(COUNTA(L524)=1,COUNTA(M524)=1,COUNTA(Y524)=1,COUNTA(AB524)=1,COUNTA(AC524)=0),LEFT(D524,3),"")</f>
        <v/>
      </c>
      <c r="AS524" s="578" t="str">
        <f t="shared" ref="AS524:AS546" si="69">IF(AND(COUNTA(L524)=1,COUNTA(M524)=1,COUNTA(Y524)=1,COUNTA(AB524)=0,COUNTA(AC524)=0),LEFT(D524,3),"")</f>
        <v/>
      </c>
      <c r="AT524" s="580" t="str">
        <f t="shared" ref="AT524:AT546" si="70">IF(AND(COUNTA(M524)=0,COUNTA(Y524)=1),LEFT(D524,3),"")</f>
        <v/>
      </c>
      <c r="AU524" s="582" t="str">
        <f t="shared" ref="AU524:AU546" si="71">IF(AND(COUNTA(M524)=1,COUNTA(Y524)=0),LEFT(D524,3),"")</f>
        <v/>
      </c>
      <c r="AV524" s="584" t="str">
        <f t="shared" ref="AV524:AV546" si="72">IF(AND(COUNTA(M524)=0,COUNTA(Y524)=0),LEFT(D524,3),"")</f>
        <v/>
      </c>
      <c r="AW524" s="608" t="str">
        <f t="shared" si="66"/>
        <v/>
      </c>
      <c r="AX524" s="663" t="e">
        <v>#N/A</v>
      </c>
    </row>
    <row r="525" spans="3:50" ht="13.5" x14ac:dyDescent="0.3">
      <c r="C525" s="292" t="s">
        <v>97</v>
      </c>
      <c r="D525" s="292" t="s">
        <v>2828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Row],[功能代號]],[5]外部輸出入介面!$C:$F,4,FALSE)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3054</v>
      </c>
      <c r="AM525" s="292" t="s">
        <v>3142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67"/>
        <v>8-5</v>
      </c>
      <c r="AR525" s="576" t="str">
        <f t="shared" si="68"/>
        <v/>
      </c>
      <c r="AS525" s="578" t="str">
        <f t="shared" si="69"/>
        <v/>
      </c>
      <c r="AT525" s="580" t="str">
        <f t="shared" si="70"/>
        <v/>
      </c>
      <c r="AU525" s="582" t="str">
        <f t="shared" si="71"/>
        <v/>
      </c>
      <c r="AV525" s="584" t="str">
        <f t="shared" si="72"/>
        <v/>
      </c>
      <c r="AW525" s="608" t="str">
        <f t="shared" si="66"/>
        <v/>
      </c>
      <c r="AX525" s="663" t="e">
        <v>#N/A</v>
      </c>
    </row>
    <row r="526" spans="3:50" ht="13.5" x14ac:dyDescent="0.3">
      <c r="C526" s="292" t="s">
        <v>97</v>
      </c>
      <c r="D526" s="292" t="s">
        <v>2828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3148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3054</v>
      </c>
      <c r="AM526" s="292" t="s">
        <v>3143</v>
      </c>
      <c r="AN526" s="292" t="e">
        <f>VLOOKUP(功能_33[[#This Row],[功能代號]],需二審tmp!A:A,1,FALSE)</f>
        <v>#N/A</v>
      </c>
      <c r="AO526" s="356">
        <v>44526</v>
      </c>
      <c r="AQ526" s="574" t="str">
        <f t="shared" si="67"/>
        <v>8-5</v>
      </c>
      <c r="AR526" s="576" t="str">
        <f t="shared" si="68"/>
        <v/>
      </c>
      <c r="AS526" s="578" t="str">
        <f t="shared" si="69"/>
        <v/>
      </c>
      <c r="AT526" s="580" t="str">
        <f t="shared" si="70"/>
        <v/>
      </c>
      <c r="AU526" s="582" t="str">
        <f t="shared" si="71"/>
        <v/>
      </c>
      <c r="AV526" s="584" t="str">
        <f t="shared" si="72"/>
        <v/>
      </c>
      <c r="AW526" s="608" t="str">
        <f t="shared" si="66"/>
        <v/>
      </c>
      <c r="AX526" s="663" t="e">
        <v>#N/A</v>
      </c>
    </row>
    <row r="527" spans="3:50" ht="30" x14ac:dyDescent="0.3">
      <c r="C527" s="292" t="s">
        <v>97</v>
      </c>
      <c r="D527" s="292" t="s">
        <v>2820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3153</v>
      </c>
      <c r="AM527" s="633" t="s">
        <v>3149</v>
      </c>
      <c r="AN527" s="292" t="str">
        <f>VLOOKUP(功能_33[[#This Row],[功能代號]],需二審tmp!A:A,1,FALSE)</f>
        <v>L8401</v>
      </c>
      <c r="AO527" s="356">
        <v>44526</v>
      </c>
      <c r="AQ527" s="574" t="str">
        <f t="shared" si="67"/>
        <v>8-4</v>
      </c>
      <c r="AR527" s="576" t="str">
        <f t="shared" si="68"/>
        <v/>
      </c>
      <c r="AS527" s="578" t="str">
        <f t="shared" si="69"/>
        <v/>
      </c>
      <c r="AT527" s="580" t="str">
        <f t="shared" si="70"/>
        <v/>
      </c>
      <c r="AU527" s="582" t="str">
        <f t="shared" si="71"/>
        <v/>
      </c>
      <c r="AV527" s="584" t="str">
        <f t="shared" si="72"/>
        <v/>
      </c>
      <c r="AW527" s="608" t="str">
        <f t="shared" si="66"/>
        <v/>
      </c>
      <c r="AX527" s="663" t="e">
        <v>#N/A</v>
      </c>
    </row>
    <row r="528" spans="3:50" ht="102.5" customHeight="1" x14ac:dyDescent="0.3">
      <c r="C528" s="292" t="s">
        <v>97</v>
      </c>
      <c r="D528" s="292" t="s">
        <v>2820</v>
      </c>
      <c r="E528" s="291" t="s">
        <v>1367</v>
      </c>
      <c r="F528" s="292" t="s">
        <v>1368</v>
      </c>
      <c r="G528" s="219" t="s">
        <v>2735</v>
      </c>
      <c r="H528" s="291" t="s">
        <v>480</v>
      </c>
      <c r="I528" s="291" t="s">
        <v>480</v>
      </c>
      <c r="J528" s="298" t="s">
        <v>3148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Row],[功能代號]],[5]外部輸出入介面!$C:$F,4,FALSE)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3152</v>
      </c>
      <c r="AM528" s="633" t="s">
        <v>3150</v>
      </c>
      <c r="AN528" s="292" t="str">
        <f>VLOOKUP(功能_33[[#This Row],[功能代號]],需二審tmp!A:A,1,FALSE)</f>
        <v>L8402</v>
      </c>
      <c r="AO528" s="356">
        <v>44526</v>
      </c>
      <c r="AQ528" s="574" t="str">
        <f t="shared" si="67"/>
        <v>8-4</v>
      </c>
      <c r="AR528" s="576" t="str">
        <f t="shared" si="68"/>
        <v/>
      </c>
      <c r="AS528" s="578" t="str">
        <f t="shared" si="69"/>
        <v/>
      </c>
      <c r="AT528" s="580" t="str">
        <f t="shared" si="70"/>
        <v/>
      </c>
      <c r="AU528" s="582" t="str">
        <f t="shared" si="71"/>
        <v/>
      </c>
      <c r="AV528" s="584" t="str">
        <f t="shared" si="72"/>
        <v/>
      </c>
      <c r="AW528" s="608" t="str">
        <f t="shared" si="66"/>
        <v/>
      </c>
      <c r="AX528" s="663" t="e">
        <v>#N/A</v>
      </c>
    </row>
    <row r="529" spans="1:50" ht="27" x14ac:dyDescent="0.3">
      <c r="C529" s="292" t="s">
        <v>96</v>
      </c>
      <c r="D529" s="280" t="s">
        <v>2821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3222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e">
        <f>VLOOKUP(功能_33[[#This Row],[功能代號]],需二審tmp!A:A,1,FALSE)</f>
        <v>#N/A</v>
      </c>
      <c r="AQ529" s="574" t="str">
        <f t="shared" si="67"/>
        <v>7-2</v>
      </c>
      <c r="AR529" s="576" t="str">
        <f t="shared" si="68"/>
        <v/>
      </c>
      <c r="AS529" s="578" t="str">
        <f t="shared" si="69"/>
        <v/>
      </c>
      <c r="AT529" s="580" t="str">
        <f t="shared" si="70"/>
        <v/>
      </c>
      <c r="AU529" s="582" t="str">
        <f t="shared" si="71"/>
        <v/>
      </c>
      <c r="AV529" s="584" t="str">
        <f t="shared" si="72"/>
        <v/>
      </c>
      <c r="AW529" s="608" t="str">
        <f t="shared" si="66"/>
        <v/>
      </c>
      <c r="AX529" s="663" t="e">
        <v>#N/A</v>
      </c>
    </row>
    <row r="530" spans="1:50" ht="27" x14ac:dyDescent="0.3">
      <c r="C530" s="292" t="s">
        <v>96</v>
      </c>
      <c r="D530" s="280" t="s">
        <v>2821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3222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2733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2736</v>
      </c>
      <c r="AM530" s="292" t="s">
        <v>2737</v>
      </c>
      <c r="AN530" s="292" t="str">
        <f>VLOOKUP(功能_33[[#This Row],[功能代號]],需二審tmp!A:A,1,FALSE)</f>
        <v>L7202</v>
      </c>
      <c r="AQ530" s="574" t="str">
        <f t="shared" si="67"/>
        <v>7-2</v>
      </c>
      <c r="AR530" s="576" t="str">
        <f t="shared" si="68"/>
        <v/>
      </c>
      <c r="AS530" s="578" t="str">
        <f t="shared" si="69"/>
        <v/>
      </c>
      <c r="AT530" s="580" t="str">
        <f t="shared" si="70"/>
        <v/>
      </c>
      <c r="AU530" s="582" t="str">
        <f t="shared" si="71"/>
        <v/>
      </c>
      <c r="AV530" s="584" t="str">
        <f t="shared" si="72"/>
        <v/>
      </c>
      <c r="AW530" s="608" t="str">
        <f t="shared" si="66"/>
        <v/>
      </c>
      <c r="AX530" s="663" t="e">
        <v>#N/A</v>
      </c>
    </row>
    <row r="531" spans="1:50" ht="27" x14ac:dyDescent="0.3">
      <c r="C531" s="292" t="s">
        <v>96</v>
      </c>
      <c r="D531" s="280" t="s">
        <v>2821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3222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e">
        <f>VLOOKUP(功能_33[[#This Row],[功能代號]],需二審tmp!A:A,1,FALSE)</f>
        <v>#N/A</v>
      </c>
      <c r="AQ531" s="574" t="str">
        <f t="shared" si="67"/>
        <v>7-2</v>
      </c>
      <c r="AR531" s="576" t="str">
        <f t="shared" si="68"/>
        <v/>
      </c>
      <c r="AS531" s="578" t="str">
        <f t="shared" si="69"/>
        <v/>
      </c>
      <c r="AT531" s="580" t="str">
        <f t="shared" si="70"/>
        <v/>
      </c>
      <c r="AU531" s="582" t="str">
        <f t="shared" si="71"/>
        <v/>
      </c>
      <c r="AV531" s="584" t="str">
        <f t="shared" si="72"/>
        <v/>
      </c>
      <c r="AW531" s="608" t="str">
        <f t="shared" si="66"/>
        <v/>
      </c>
      <c r="AX531" s="663" t="e">
        <v>#N/A</v>
      </c>
    </row>
    <row r="532" spans="1:50" ht="27" x14ac:dyDescent="0.3">
      <c r="C532" s="292" t="s">
        <v>96</v>
      </c>
      <c r="D532" s="280" t="s">
        <v>2821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3222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2738</v>
      </c>
      <c r="AM532" s="292" t="s">
        <v>2739</v>
      </c>
      <c r="AN532" s="292" t="str">
        <f>VLOOKUP(功能_33[[#This Row],[功能代號]],需二審tmp!A:A,1,FALSE)</f>
        <v>L7210</v>
      </c>
      <c r="AQ532" s="574" t="str">
        <f t="shared" si="67"/>
        <v>7-2</v>
      </c>
      <c r="AR532" s="576" t="str">
        <f t="shared" si="68"/>
        <v/>
      </c>
      <c r="AS532" s="578" t="str">
        <f t="shared" si="69"/>
        <v/>
      </c>
      <c r="AT532" s="580" t="str">
        <f t="shared" si="70"/>
        <v/>
      </c>
      <c r="AU532" s="582" t="str">
        <f t="shared" si="71"/>
        <v/>
      </c>
      <c r="AV532" s="584" t="str">
        <f t="shared" si="72"/>
        <v/>
      </c>
      <c r="AW532" s="608" t="str">
        <f t="shared" si="66"/>
        <v/>
      </c>
      <c r="AX532" s="663" t="e">
        <v>#N/A</v>
      </c>
    </row>
    <row r="533" spans="1:50" ht="27" x14ac:dyDescent="0.3">
      <c r="C533" s="292" t="s">
        <v>96</v>
      </c>
      <c r="D533" s="280" t="s">
        <v>3140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3222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L7904</v>
      </c>
      <c r="AO533" s="356">
        <v>44533</v>
      </c>
      <c r="AQ533" s="574" t="str">
        <f t="shared" si="67"/>
        <v>7-2</v>
      </c>
      <c r="AR533" s="576" t="str">
        <f t="shared" si="68"/>
        <v/>
      </c>
      <c r="AS533" s="578" t="str">
        <f t="shared" si="69"/>
        <v/>
      </c>
      <c r="AT533" s="580" t="str">
        <f t="shared" si="70"/>
        <v/>
      </c>
      <c r="AU533" s="582" t="str">
        <f t="shared" si="71"/>
        <v/>
      </c>
      <c r="AV533" s="584" t="str">
        <f t="shared" si="72"/>
        <v/>
      </c>
      <c r="AW533" s="608" t="str">
        <f t="shared" si="66"/>
        <v/>
      </c>
      <c r="AX533" s="663" t="e">
        <v>#N/A</v>
      </c>
    </row>
    <row r="534" spans="1:50" ht="27" x14ac:dyDescent="0.3">
      <c r="C534" s="292" t="s">
        <v>96</v>
      </c>
      <c r="D534" s="280" t="s">
        <v>2821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3222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2740</v>
      </c>
      <c r="AM534" s="292" t="s">
        <v>2741</v>
      </c>
      <c r="AN534" s="292" t="str">
        <f>VLOOKUP(功能_33[[#This Row],[功能代號]],需二審tmp!A:A,1,FALSE)</f>
        <v>L7204</v>
      </c>
      <c r="AQ534" s="574" t="str">
        <f t="shared" si="67"/>
        <v>7-2</v>
      </c>
      <c r="AR534" s="576" t="str">
        <f t="shared" si="68"/>
        <v/>
      </c>
      <c r="AS534" s="578" t="str">
        <f t="shared" si="69"/>
        <v/>
      </c>
      <c r="AT534" s="580" t="str">
        <f t="shared" si="70"/>
        <v/>
      </c>
      <c r="AU534" s="582" t="str">
        <f t="shared" si="71"/>
        <v/>
      </c>
      <c r="AV534" s="584" t="str">
        <f t="shared" si="72"/>
        <v/>
      </c>
      <c r="AW534" s="608" t="str">
        <f t="shared" si="66"/>
        <v/>
      </c>
      <c r="AX534" s="663" t="e">
        <v>#N/A</v>
      </c>
    </row>
    <row r="535" spans="1:50" ht="27" x14ac:dyDescent="0.3">
      <c r="C535" s="292" t="s">
        <v>96</v>
      </c>
      <c r="D535" s="280" t="s">
        <v>2821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3222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蔡珮瑜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2742</v>
      </c>
      <c r="AM535" s="292" t="s">
        <v>2743</v>
      </c>
      <c r="AN535" s="292" t="str">
        <f>VLOOKUP(功能_33[[#This Row],[功能代號]],需二審tmp!A:A,1,FALSE)</f>
        <v>L7203</v>
      </c>
      <c r="AO535" s="356">
        <v>44533</v>
      </c>
      <c r="AQ535" s="574" t="str">
        <f t="shared" si="67"/>
        <v>7-2</v>
      </c>
      <c r="AR535" s="576" t="str">
        <f t="shared" si="68"/>
        <v/>
      </c>
      <c r="AS535" s="578" t="str">
        <f t="shared" si="69"/>
        <v/>
      </c>
      <c r="AT535" s="580" t="str">
        <f t="shared" si="70"/>
        <v/>
      </c>
      <c r="AU535" s="582" t="str">
        <f t="shared" si="71"/>
        <v/>
      </c>
      <c r="AV535" s="584" t="str">
        <f t="shared" si="72"/>
        <v/>
      </c>
      <c r="AW535" s="608" t="str">
        <f t="shared" si="66"/>
        <v/>
      </c>
      <c r="AX535" s="663" t="e">
        <v>#N/A</v>
      </c>
    </row>
    <row r="536" spans="1:50" ht="81" x14ac:dyDescent="0.3">
      <c r="C536" s="292" t="s">
        <v>96</v>
      </c>
      <c r="D536" s="280" t="s">
        <v>2821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3222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張舜雯</v>
      </c>
      <c r="P536" s="270" t="s">
        <v>3052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2744</v>
      </c>
      <c r="AM536" s="219" t="s">
        <v>2745</v>
      </c>
      <c r="AN536" s="292" t="str">
        <f>VLOOKUP(功能_33[[#This Row],[功能代號]],需二審tmp!A:A,1,FALSE)</f>
        <v>L7901</v>
      </c>
      <c r="AO536" s="356">
        <v>44533</v>
      </c>
      <c r="AQ536" s="574" t="str">
        <f t="shared" si="67"/>
        <v>7-2</v>
      </c>
      <c r="AR536" s="576" t="str">
        <f t="shared" si="68"/>
        <v/>
      </c>
      <c r="AS536" s="578" t="str">
        <f t="shared" si="69"/>
        <v/>
      </c>
      <c r="AT536" s="580" t="str">
        <f t="shared" si="70"/>
        <v/>
      </c>
      <c r="AU536" s="582" t="str">
        <f t="shared" si="71"/>
        <v/>
      </c>
      <c r="AV536" s="584" t="str">
        <f t="shared" si="72"/>
        <v/>
      </c>
      <c r="AW536" s="608" t="str">
        <f t="shared" si="66"/>
        <v/>
      </c>
      <c r="AX536" s="663" t="e">
        <v>#N/A</v>
      </c>
    </row>
    <row r="537" spans="1:50" ht="94.5" x14ac:dyDescent="0.3">
      <c r="A537" s="604">
        <v>44561</v>
      </c>
      <c r="C537" s="292" t="s">
        <v>96</v>
      </c>
      <c r="D537" s="280" t="s">
        <v>2821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3222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Row],[功能代號]],[5]外部輸出入介面!$C:$F,4,FALSE)</f>
        <v>林清河</v>
      </c>
      <c r="O537" s="291" t="str">
        <f>VLOOKUP(功能_33[[#This Row],[功能代號]],[5]外部輸出入介面!$C:$F,3,FALSE)</f>
        <v>蔡珮瑜</v>
      </c>
      <c r="P537" s="270" t="s">
        <v>3141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2733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2746</v>
      </c>
      <c r="AM537" s="219" t="s">
        <v>2747</v>
      </c>
      <c r="AN537" s="292" t="str">
        <f>VLOOKUP(功能_33[[#This Row],[功能代號]],需二審tmp!A:A,1,FALSE)</f>
        <v>L7902</v>
      </c>
      <c r="AQ537" s="574" t="str">
        <f t="shared" si="67"/>
        <v>7-2</v>
      </c>
      <c r="AR537" s="576" t="str">
        <f t="shared" si="68"/>
        <v/>
      </c>
      <c r="AS537" s="578" t="str">
        <f t="shared" si="69"/>
        <v/>
      </c>
      <c r="AT537" s="580" t="str">
        <f t="shared" si="70"/>
        <v/>
      </c>
      <c r="AU537" s="582" t="str">
        <f t="shared" si="71"/>
        <v/>
      </c>
      <c r="AV537" s="584" t="str">
        <f t="shared" si="72"/>
        <v/>
      </c>
      <c r="AW537" s="608" t="str">
        <f t="shared" si="66"/>
        <v/>
      </c>
      <c r="AX537" s="663" t="e">
        <v>#N/A</v>
      </c>
    </row>
    <row r="538" spans="1:50" ht="13.5" x14ac:dyDescent="0.3">
      <c r="C538" s="292" t="s">
        <v>96</v>
      </c>
      <c r="D538" s="280" t="s">
        <v>2845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3133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2926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4" t="str">
        <f t="shared" si="67"/>
        <v>7-1</v>
      </c>
      <c r="AR538" s="576" t="str">
        <f t="shared" si="68"/>
        <v/>
      </c>
      <c r="AS538" s="578" t="str">
        <f t="shared" si="69"/>
        <v/>
      </c>
      <c r="AT538" s="580" t="str">
        <f t="shared" si="70"/>
        <v/>
      </c>
      <c r="AU538" s="582" t="str">
        <f t="shared" si="71"/>
        <v/>
      </c>
      <c r="AV538" s="584" t="str">
        <f t="shared" si="72"/>
        <v/>
      </c>
      <c r="AW538" s="608" t="str">
        <f t="shared" si="66"/>
        <v/>
      </c>
      <c r="AX538" s="663" t="e">
        <v>#N/A</v>
      </c>
    </row>
    <row r="539" spans="1:50" ht="13.5" x14ac:dyDescent="0.3">
      <c r="C539" s="292" t="s">
        <v>2848</v>
      </c>
      <c r="D539" s="292" t="s">
        <v>2936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3181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3180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67"/>
        <v>LC.</v>
      </c>
      <c r="AR539" s="576" t="str">
        <f t="shared" si="68"/>
        <v/>
      </c>
      <c r="AS539" s="578" t="str">
        <f t="shared" si="69"/>
        <v/>
      </c>
      <c r="AT539" s="580" t="str">
        <f t="shared" si="70"/>
        <v/>
      </c>
      <c r="AU539" s="582" t="str">
        <f t="shared" si="71"/>
        <v/>
      </c>
      <c r="AV539" s="584" t="str">
        <f t="shared" si="72"/>
        <v/>
      </c>
      <c r="AW539" s="608" t="str">
        <f t="shared" si="66"/>
        <v/>
      </c>
      <c r="AX539" s="663" t="s">
        <v>1391</v>
      </c>
    </row>
    <row r="540" spans="1:50" ht="13.5" x14ac:dyDescent="0.3">
      <c r="C540" s="292" t="s">
        <v>2848</v>
      </c>
      <c r="D540" s="292" t="s">
        <v>2936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3181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3180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2926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e">
        <f>VLOOKUP(功能_33[[#This Row],[功能代號]],需二審tmp!A:A,1,FALSE)</f>
        <v>#N/A</v>
      </c>
      <c r="AQ540" s="574" t="str">
        <f t="shared" si="67"/>
        <v>LC.</v>
      </c>
      <c r="AR540" s="576" t="str">
        <f t="shared" si="68"/>
        <v/>
      </c>
      <c r="AS540" s="578" t="str">
        <f t="shared" si="69"/>
        <v/>
      </c>
      <c r="AT540" s="580" t="str">
        <f t="shared" si="70"/>
        <v/>
      </c>
      <c r="AU540" s="582" t="str">
        <f t="shared" si="71"/>
        <v/>
      </c>
      <c r="AV540" s="584" t="str">
        <f t="shared" si="72"/>
        <v/>
      </c>
      <c r="AW540" s="608" t="str">
        <f t="shared" si="66"/>
        <v/>
      </c>
      <c r="AX540" s="663" t="s">
        <v>1394</v>
      </c>
    </row>
    <row r="541" spans="1:50" ht="13.5" x14ac:dyDescent="0.3">
      <c r="C541" s="292" t="s">
        <v>2848</v>
      </c>
      <c r="D541" s="292" t="s">
        <v>2936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3181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3180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2733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str">
        <f>VLOOKUP(功能_33[[#This Row],[功能代號]],需二審tmp!A:A,1,FALSE)</f>
        <v>LC003</v>
      </c>
      <c r="AQ541" s="574" t="str">
        <f t="shared" si="67"/>
        <v>LC.</v>
      </c>
      <c r="AR541" s="576" t="str">
        <f t="shared" si="68"/>
        <v/>
      </c>
      <c r="AS541" s="578" t="str">
        <f t="shared" si="69"/>
        <v/>
      </c>
      <c r="AT541" s="580" t="str">
        <f t="shared" si="70"/>
        <v/>
      </c>
      <c r="AU541" s="582" t="str">
        <f t="shared" si="71"/>
        <v/>
      </c>
      <c r="AV541" s="584" t="str">
        <f t="shared" si="72"/>
        <v/>
      </c>
      <c r="AW541" s="608" t="str">
        <f t="shared" si="66"/>
        <v/>
      </c>
      <c r="AX541" s="663" t="s">
        <v>1397</v>
      </c>
    </row>
    <row r="542" spans="1:50" ht="13.5" x14ac:dyDescent="0.3">
      <c r="C542" s="292" t="s">
        <v>2848</v>
      </c>
      <c r="D542" s="292" t="s">
        <v>2936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3181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3180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67"/>
        <v>LC.</v>
      </c>
      <c r="AR542" s="576" t="str">
        <f t="shared" si="68"/>
        <v/>
      </c>
      <c r="AS542" s="578" t="str">
        <f t="shared" si="69"/>
        <v/>
      </c>
      <c r="AT542" s="580" t="str">
        <f t="shared" si="70"/>
        <v/>
      </c>
      <c r="AU542" s="582" t="str">
        <f t="shared" si="71"/>
        <v/>
      </c>
      <c r="AV542" s="584" t="str">
        <f t="shared" si="72"/>
        <v/>
      </c>
      <c r="AW542" s="608" t="str">
        <f t="shared" si="66"/>
        <v/>
      </c>
      <c r="AX542" s="663" t="e">
        <v>#N/A</v>
      </c>
    </row>
    <row r="543" spans="1:50" ht="13.5" x14ac:dyDescent="0.3">
      <c r="C543" s="292" t="s">
        <v>2848</v>
      </c>
      <c r="D543" s="292" t="s">
        <v>2936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3181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3180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2926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e">
        <f>VLOOKUP(功能_33[[#This Row],[功能代號]],需二審tmp!A:A,1,FALSE)</f>
        <v>#N/A</v>
      </c>
      <c r="AQ543" s="574" t="str">
        <f t="shared" si="67"/>
        <v>LC.</v>
      </c>
      <c r="AR543" s="576" t="str">
        <f t="shared" si="68"/>
        <v/>
      </c>
      <c r="AS543" s="578" t="str">
        <f t="shared" si="69"/>
        <v/>
      </c>
      <c r="AT543" s="580" t="str">
        <f t="shared" si="70"/>
        <v/>
      </c>
      <c r="AU543" s="582" t="str">
        <f t="shared" si="71"/>
        <v/>
      </c>
      <c r="AV543" s="584" t="str">
        <f t="shared" si="72"/>
        <v/>
      </c>
      <c r="AW543" s="608" t="str">
        <f t="shared" si="66"/>
        <v/>
      </c>
      <c r="AX543" s="663" t="s">
        <v>1402</v>
      </c>
    </row>
    <row r="544" spans="1:50" ht="13.5" x14ac:dyDescent="0.3">
      <c r="C544" s="292" t="s">
        <v>2848</v>
      </c>
      <c r="D544" s="292" t="s">
        <v>2936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3181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3180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2733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str">
        <f>VLOOKUP(功能_33[[#This Row],[功能代號]],需二審tmp!A:A,1,FALSE)</f>
        <v>LC009</v>
      </c>
      <c r="AQ544" s="574" t="str">
        <f t="shared" si="67"/>
        <v>LC.</v>
      </c>
      <c r="AR544" s="576" t="str">
        <f t="shared" si="68"/>
        <v/>
      </c>
      <c r="AS544" s="578" t="str">
        <f t="shared" si="69"/>
        <v/>
      </c>
      <c r="AT544" s="580" t="str">
        <f t="shared" si="70"/>
        <v/>
      </c>
      <c r="AU544" s="582" t="str">
        <f t="shared" si="71"/>
        <v/>
      </c>
      <c r="AV544" s="584" t="str">
        <f t="shared" si="72"/>
        <v/>
      </c>
      <c r="AW544" s="608" t="str">
        <f t="shared" si="66"/>
        <v/>
      </c>
      <c r="AX544" s="663" t="s">
        <v>1404</v>
      </c>
    </row>
    <row r="545" spans="1:50" ht="13.5" x14ac:dyDescent="0.3">
      <c r="C545" s="292" t="s">
        <v>2848</v>
      </c>
      <c r="D545" s="292" t="s">
        <v>2936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3181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3180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2926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e">
        <f>VLOOKUP(功能_33[[#This Row],[功能代號]],需二審tmp!A:A,1,FALSE)</f>
        <v>#N/A</v>
      </c>
      <c r="AQ545" s="574" t="str">
        <f t="shared" si="67"/>
        <v>LC.</v>
      </c>
      <c r="AR545" s="576" t="str">
        <f t="shared" si="68"/>
        <v/>
      </c>
      <c r="AS545" s="578" t="str">
        <f t="shared" si="69"/>
        <v/>
      </c>
      <c r="AT545" s="580" t="str">
        <f t="shared" si="70"/>
        <v/>
      </c>
      <c r="AU545" s="582" t="str">
        <f t="shared" si="71"/>
        <v/>
      </c>
      <c r="AV545" s="584" t="str">
        <f t="shared" si="72"/>
        <v/>
      </c>
      <c r="AW545" s="608" t="str">
        <f t="shared" si="66"/>
        <v/>
      </c>
      <c r="AX545" s="663" t="e">
        <v>#N/A</v>
      </c>
    </row>
    <row r="546" spans="1:50" ht="13.5" x14ac:dyDescent="0.3">
      <c r="C546" s="292" t="s">
        <v>2848</v>
      </c>
      <c r="D546" s="292" t="s">
        <v>2936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3181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3180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2733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2976</v>
      </c>
      <c r="AN546" s="292" t="str">
        <f>VLOOKUP(功能_33[[#This Row],[功能代號]],需二審tmp!A:A,1,FALSE)</f>
        <v>LC011</v>
      </c>
      <c r="AQ546" s="574" t="str">
        <f t="shared" si="67"/>
        <v>LC.</v>
      </c>
      <c r="AR546" s="576" t="str">
        <f t="shared" si="68"/>
        <v/>
      </c>
      <c r="AS546" s="578" t="str">
        <f t="shared" si="69"/>
        <v/>
      </c>
      <c r="AT546" s="580" t="str">
        <f t="shared" si="70"/>
        <v/>
      </c>
      <c r="AU546" s="582" t="str">
        <f t="shared" si="71"/>
        <v/>
      </c>
      <c r="AV546" s="584" t="str">
        <f t="shared" si="72"/>
        <v/>
      </c>
      <c r="AW546" s="608" t="str">
        <f t="shared" si="66"/>
        <v/>
      </c>
      <c r="AX546" s="663" t="s">
        <v>1408</v>
      </c>
    </row>
    <row r="547" spans="1:50" ht="13.5" x14ac:dyDescent="0.3">
      <c r="A547" s="635"/>
      <c r="B547" s="423"/>
      <c r="C547" s="292" t="s">
        <v>2848</v>
      </c>
      <c r="D547" s="292" t="s">
        <v>2936</v>
      </c>
      <c r="E547" s="291" t="s">
        <v>3157</v>
      </c>
      <c r="F547" s="281" t="s">
        <v>3158</v>
      </c>
      <c r="G547" s="281" t="s">
        <v>3166</v>
      </c>
      <c r="H547" s="291" t="s">
        <v>136</v>
      </c>
      <c r="I547" s="291" t="s">
        <v>136</v>
      </c>
      <c r="J547" s="298" t="s">
        <v>3181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3180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6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08" t="str">
        <f>IF(OR(COUNTA(M547)=0,COUNTA(Y547)=0),I547,"")</f>
        <v/>
      </c>
      <c r="AX547" s="663" t="e">
        <v>#N/A</v>
      </c>
    </row>
    <row r="548" spans="1:50" ht="13.5" x14ac:dyDescent="0.3">
      <c r="A548" s="635"/>
      <c r="B548" s="423"/>
      <c r="C548" s="292" t="s">
        <v>2848</v>
      </c>
      <c r="D548" s="292" t="s">
        <v>2936</v>
      </c>
      <c r="E548" s="291" t="s">
        <v>3159</v>
      </c>
      <c r="F548" s="281" t="s">
        <v>3160</v>
      </c>
      <c r="G548" s="281" t="s">
        <v>3166</v>
      </c>
      <c r="H548" s="291" t="s">
        <v>136</v>
      </c>
      <c r="I548" s="291" t="s">
        <v>136</v>
      </c>
      <c r="J548" s="298" t="s">
        <v>3181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3180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6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08" t="str">
        <f>IF(OR(COUNTA(M548)=0,COUNTA(Y548)=0),I548,"")</f>
        <v/>
      </c>
      <c r="AX548" s="663" t="e">
        <v>#N/A</v>
      </c>
    </row>
    <row r="549" spans="1:50" ht="13.5" x14ac:dyDescent="0.3">
      <c r="A549" s="635"/>
      <c r="B549" s="423"/>
      <c r="C549" s="292" t="s">
        <v>2848</v>
      </c>
      <c r="D549" s="292" t="s">
        <v>2936</v>
      </c>
      <c r="E549" s="291" t="s">
        <v>3161</v>
      </c>
      <c r="F549" s="281" t="s">
        <v>3162</v>
      </c>
      <c r="G549" s="281" t="s">
        <v>3166</v>
      </c>
      <c r="H549" s="291" t="s">
        <v>136</v>
      </c>
      <c r="I549" s="291" t="s">
        <v>136</v>
      </c>
      <c r="J549" s="298" t="s">
        <v>3181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3180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6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08" t="str">
        <f>IF(OR(COUNTA(M549)=0,COUNTA(Y549)=0),I549,"")</f>
        <v/>
      </c>
      <c r="AX549" s="663" t="e">
        <v>#N/A</v>
      </c>
    </row>
    <row r="550" spans="1:50" ht="13.5" x14ac:dyDescent="0.3">
      <c r="A550" s="635"/>
      <c r="B550" s="423"/>
      <c r="C550" s="292" t="s">
        <v>2848</v>
      </c>
      <c r="D550" s="292" t="s">
        <v>2936</v>
      </c>
      <c r="E550" s="291" t="s">
        <v>3163</v>
      </c>
      <c r="F550" s="281" t="s">
        <v>3164</v>
      </c>
      <c r="G550" s="281" t="s">
        <v>3166</v>
      </c>
      <c r="H550" s="291" t="s">
        <v>136</v>
      </c>
      <c r="I550" s="291" t="s">
        <v>136</v>
      </c>
      <c r="J550" s="298" t="s">
        <v>3181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3180</v>
      </c>
      <c r="T550" s="291"/>
      <c r="V550" s="291"/>
      <c r="W550" s="291"/>
      <c r="X550" s="423" t="str">
        <f>VLOOKUP(功能_33[[#This Row],[User]],SKL放款!A:G,7,FALSE)</f>
        <v>放款服務課</v>
      </c>
      <c r="Y550" s="299">
        <v>44545</v>
      </c>
      <c r="Z550" s="299" t="s">
        <v>2791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3"/>
      <c r="AL550" s="291" t="s">
        <v>2976</v>
      </c>
      <c r="AM550" s="423"/>
      <c r="AN550" s="423" t="e">
        <f>VLOOKUP(功能_33[[#This Row],[功能代號]],需二審tmp!A:A,1,FALSE)</f>
        <v>#N/A</v>
      </c>
      <c r="AQ550" s="636" t="str">
        <f>IF(COUNTA(AC550)=1,LEFT(D550,3),"")</f>
        <v>LC.</v>
      </c>
      <c r="AR550" s="576" t="str">
        <f>IF(AND(COUNTA(L550)=1,COUNTA(M550)=1,COUNTA(Y550)=1,COUNTA(AB550)=1,COUNTA(AC550)=0),LEFT(D550,3),"")</f>
        <v/>
      </c>
      <c r="AS550" s="578" t="str">
        <f>IF(AND(COUNTA(L550)=1,COUNTA(M550)=1,COUNTA(Y550)=1,COUNTA(AB550)=0,COUNTA(AC550)=0),LEFT(D550,3),"")</f>
        <v/>
      </c>
      <c r="AT550" s="580" t="str">
        <f>IF(AND(COUNTA(M550)=0,COUNTA(Y550)=1),LEFT(D550,3),"")</f>
        <v/>
      </c>
      <c r="AU550" s="582" t="str">
        <f>IF(AND(COUNTA(M550)=1,COUNTA(Y550)=0),LEFT(D550,3),"")</f>
        <v/>
      </c>
      <c r="AV550" s="584" t="str">
        <f>IF(AND(COUNTA(M550)=0,COUNTA(Y550)=0),LEFT(D550,3),"")</f>
        <v/>
      </c>
      <c r="AW550" s="608" t="str">
        <f>IF(OR(COUNTA(M550)=0,COUNTA(Y550)=0),I550,"")</f>
        <v/>
      </c>
      <c r="AX550" s="663" t="e">
        <v>#N/A</v>
      </c>
    </row>
    <row r="551" spans="1:50" s="504" customFormat="1" x14ac:dyDescent="0.3">
      <c r="A551" s="605"/>
      <c r="C551" s="505"/>
      <c r="D551" s="506"/>
      <c r="F551" s="507"/>
      <c r="G551" s="507"/>
      <c r="I551" s="507"/>
      <c r="J551" s="508"/>
      <c r="K551" s="505"/>
      <c r="L551" s="509"/>
      <c r="M551" s="505"/>
      <c r="P551" s="510"/>
      <c r="Q551" s="505"/>
      <c r="R551" s="505"/>
      <c r="S551" s="505"/>
      <c r="T551" s="509"/>
      <c r="U551" s="505"/>
      <c r="Y551" s="505"/>
      <c r="Z551" s="505"/>
      <c r="AE551" s="511"/>
      <c r="AF551" s="512"/>
      <c r="AH551" s="507"/>
      <c r="AI551" s="507"/>
      <c r="AJ551" s="507"/>
      <c r="AK551" s="513"/>
      <c r="AL551" s="505"/>
      <c r="AO551" s="503"/>
      <c r="AP551" s="503"/>
    </row>
    <row r="552" spans="1:50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7">
        <f t="shared" ref="AQ552:AV552" si="73">COUNTIF(AQ2:AQ550,"&gt;&lt;")</f>
        <v>549</v>
      </c>
      <c r="AR552" s="498">
        <f t="shared" si="73"/>
        <v>0</v>
      </c>
      <c r="AS552" s="498">
        <f t="shared" si="73"/>
        <v>0</v>
      </c>
      <c r="AT552" s="498">
        <f t="shared" si="73"/>
        <v>0</v>
      </c>
      <c r="AU552" s="498">
        <f t="shared" si="73"/>
        <v>0</v>
      </c>
      <c r="AV552" s="498">
        <f t="shared" si="73"/>
        <v>0</v>
      </c>
      <c r="AW552" s="292">
        <f>SUM(AQ552:AV552)</f>
        <v>549</v>
      </c>
    </row>
    <row r="553" spans="1:50" x14ac:dyDescent="0.3">
      <c r="AV553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3" t="s">
        <v>1476</v>
      </c>
      <c r="B1" s="686" t="s">
        <v>1477</v>
      </c>
      <c r="C1" s="686" t="s">
        <v>1478</v>
      </c>
      <c r="D1" s="686" t="s">
        <v>1479</v>
      </c>
      <c r="E1" s="683" t="s">
        <v>1480</v>
      </c>
      <c r="F1" s="690" t="s">
        <v>1481</v>
      </c>
      <c r="G1" s="690" t="s">
        <v>1482</v>
      </c>
      <c r="H1" s="274" t="s">
        <v>110</v>
      </c>
      <c r="I1" s="683" t="s">
        <v>1483</v>
      </c>
      <c r="J1" s="683" t="s">
        <v>1484</v>
      </c>
      <c r="K1" s="691"/>
      <c r="L1" s="691"/>
      <c r="M1" s="691"/>
      <c r="N1" s="692"/>
      <c r="O1" s="274"/>
      <c r="P1" s="683" t="s">
        <v>1485</v>
      </c>
    </row>
    <row r="2" spans="1:16" x14ac:dyDescent="0.3">
      <c r="A2" s="684"/>
      <c r="B2" s="687"/>
      <c r="C2" s="684"/>
      <c r="D2" s="684"/>
      <c r="E2" s="684"/>
      <c r="F2" s="684"/>
      <c r="G2" s="684"/>
      <c r="H2" s="276" t="s">
        <v>1482</v>
      </c>
      <c r="I2" s="684"/>
      <c r="J2" s="689" t="s">
        <v>1486</v>
      </c>
      <c r="K2" s="689" t="s">
        <v>1487</v>
      </c>
      <c r="L2" s="693" t="s">
        <v>1488</v>
      </c>
      <c r="M2" s="694"/>
      <c r="N2" s="694"/>
      <c r="O2" s="695"/>
      <c r="P2" s="684"/>
    </row>
    <row r="3" spans="1:16" x14ac:dyDescent="0.3">
      <c r="A3" s="685"/>
      <c r="B3" s="688"/>
      <c r="C3" s="685"/>
      <c r="D3" s="685"/>
      <c r="E3" s="685"/>
      <c r="F3" s="685"/>
      <c r="G3" s="685"/>
      <c r="H3" s="275"/>
      <c r="I3" s="685"/>
      <c r="J3" s="685"/>
      <c r="K3" s="685"/>
      <c r="L3" s="314" t="s">
        <v>1489</v>
      </c>
      <c r="M3" s="161" t="s">
        <v>1490</v>
      </c>
      <c r="N3" s="161" t="s">
        <v>1491</v>
      </c>
      <c r="O3" s="162" t="s">
        <v>1492</v>
      </c>
      <c r="P3" s="685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3230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3262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3260</v>
      </c>
      <c r="B391" s="69" t="s">
        <v>1883</v>
      </c>
      <c r="C391" s="315">
        <v>1</v>
      </c>
      <c r="D391" s="217" t="s">
        <v>3261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1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1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3251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4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7" customFormat="1" x14ac:dyDescent="0.4">
      <c r="A579" s="626" t="s">
        <v>809</v>
      </c>
      <c r="B579" s="68" t="s">
        <v>812</v>
      </c>
      <c r="C579" s="626"/>
      <c r="D579" s="628" t="s">
        <v>3083</v>
      </c>
      <c r="E579" s="631">
        <v>44498</v>
      </c>
      <c r="F579" s="629"/>
      <c r="G579" s="629">
        <v>44543</v>
      </c>
      <c r="H579" s="71">
        <f t="shared" ref="H579:H584" si="10">G579</f>
        <v>44543</v>
      </c>
      <c r="I579" s="626" t="str">
        <f>VLOOKUP(A579,URS確認!E:I,5,FALSE)</f>
        <v>余家興</v>
      </c>
      <c r="J579" s="626"/>
      <c r="K579" s="626"/>
      <c r="L579" s="626"/>
      <c r="M579" s="626"/>
      <c r="N579" s="626"/>
      <c r="O579" s="626"/>
      <c r="P579" s="626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1">
        <v>44498</v>
      </c>
      <c r="G580" s="629">
        <v>44543</v>
      </c>
      <c r="H580" s="71">
        <f t="shared" si="10"/>
        <v>44543</v>
      </c>
      <c r="I580" s="626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1">
        <v>44498</v>
      </c>
      <c r="G581" s="629">
        <v>44543</v>
      </c>
      <c r="H581" s="71">
        <f t="shared" si="10"/>
        <v>44543</v>
      </c>
      <c r="I581" s="626" t="str">
        <f>VLOOKUP(A581,URS確認!E:I,5,FALSE)</f>
        <v>余家興</v>
      </c>
    </row>
    <row r="582" spans="1:16" x14ac:dyDescent="0.4">
      <c r="A582" s="664" t="s">
        <v>282</v>
      </c>
      <c r="B582" s="69" t="s">
        <v>3087</v>
      </c>
      <c r="C582" s="315">
        <v>2</v>
      </c>
      <c r="D582" s="68" t="s">
        <v>3089</v>
      </c>
      <c r="E582" s="631">
        <v>44498</v>
      </c>
      <c r="G582" s="629">
        <v>44543</v>
      </c>
      <c r="H582" s="71">
        <f t="shared" si="10"/>
        <v>44543</v>
      </c>
      <c r="I582" s="626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1">
        <v>44498</v>
      </c>
      <c r="G583" s="629">
        <v>44543</v>
      </c>
      <c r="H583" s="71">
        <f t="shared" si="10"/>
        <v>44543</v>
      </c>
      <c r="I583" s="626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1">
        <v>44498</v>
      </c>
      <c r="G584" s="629">
        <v>44543</v>
      </c>
      <c r="H584" s="71">
        <f t="shared" si="10"/>
        <v>44543</v>
      </c>
      <c r="I584" s="626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1">
        <v>44525</v>
      </c>
      <c r="F585" s="71">
        <v>44540</v>
      </c>
      <c r="G585" s="71">
        <v>44540</v>
      </c>
      <c r="H585" s="71">
        <v>44540</v>
      </c>
      <c r="I585" s="626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1">
        <v>44525</v>
      </c>
      <c r="F586" s="71">
        <v>44540</v>
      </c>
      <c r="G586" s="71">
        <v>44540</v>
      </c>
      <c r="H586" s="71">
        <v>44540</v>
      </c>
      <c r="I586" s="626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1">
        <v>44525</v>
      </c>
      <c r="F587" s="71">
        <v>44540</v>
      </c>
      <c r="G587" s="71">
        <v>44540</v>
      </c>
      <c r="H587" s="71">
        <v>44540</v>
      </c>
      <c r="I587" s="626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1">
        <v>44525</v>
      </c>
      <c r="F588" s="71">
        <v>44540</v>
      </c>
      <c r="G588" s="71">
        <v>44540</v>
      </c>
      <c r="H588" s="71">
        <v>44540</v>
      </c>
      <c r="I588" s="626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1">
        <v>44525</v>
      </c>
      <c r="F589" s="71">
        <v>44540</v>
      </c>
      <c r="G589" s="71">
        <v>44540</v>
      </c>
      <c r="H589" s="71">
        <v>44540</v>
      </c>
      <c r="I589" s="626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1">
        <v>44525</v>
      </c>
      <c r="F590" s="71">
        <v>44540</v>
      </c>
      <c r="G590" s="71">
        <v>44540</v>
      </c>
      <c r="H590" s="71">
        <v>44540</v>
      </c>
      <c r="I590" s="626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1">
        <v>44525</v>
      </c>
      <c r="F591" s="71">
        <v>44540</v>
      </c>
      <c r="G591" s="71">
        <v>44540</v>
      </c>
      <c r="H591" s="71">
        <v>44540</v>
      </c>
      <c r="I591" s="626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5">
        <v>1</v>
      </c>
      <c r="D592" s="74" t="s">
        <v>3126</v>
      </c>
      <c r="E592" s="631">
        <v>44525</v>
      </c>
      <c r="F592" s="71">
        <v>44529</v>
      </c>
      <c r="G592" s="71">
        <v>44544</v>
      </c>
      <c r="H592" s="71">
        <v>44544</v>
      </c>
      <c r="I592" s="626" t="str">
        <f>VLOOKUP(A592,URS確認!E:I,5,FALSE)</f>
        <v>蘇曉玲</v>
      </c>
      <c r="J592" s="625"/>
      <c r="K592" s="625"/>
      <c r="L592" s="625"/>
      <c r="M592" s="625"/>
      <c r="N592" s="625"/>
      <c r="O592" s="625"/>
      <c r="P592" s="625"/>
    </row>
    <row r="593" spans="1:16" x14ac:dyDescent="0.4">
      <c r="A593" s="68" t="s">
        <v>959</v>
      </c>
      <c r="B593" s="68" t="s">
        <v>960</v>
      </c>
      <c r="C593" s="315">
        <v>1</v>
      </c>
      <c r="D593" s="630" t="s">
        <v>3103</v>
      </c>
      <c r="E593" s="631">
        <v>44524</v>
      </c>
      <c r="F593" s="631">
        <v>44524</v>
      </c>
      <c r="G593" s="631">
        <v>44524</v>
      </c>
      <c r="H593" s="631">
        <v>44524</v>
      </c>
      <c r="I593" s="626" t="str">
        <f>VLOOKUP(A593,URS確認!E:I,5,FALSE)</f>
        <v>陳昱衡</v>
      </c>
      <c r="J593" s="625"/>
      <c r="K593" s="625"/>
      <c r="L593" s="625"/>
      <c r="M593" s="625"/>
      <c r="N593" s="625"/>
      <c r="O593" s="625"/>
      <c r="P593" s="625"/>
    </row>
    <row r="594" spans="1:16" x14ac:dyDescent="0.4">
      <c r="A594" s="68" t="s">
        <v>959</v>
      </c>
      <c r="B594" s="68" t="s">
        <v>960</v>
      </c>
      <c r="C594" s="315">
        <v>2</v>
      </c>
      <c r="D594" s="630" t="s">
        <v>3104</v>
      </c>
      <c r="E594" s="631">
        <v>44524</v>
      </c>
      <c r="F594" s="631">
        <v>44524</v>
      </c>
      <c r="G594" s="631">
        <v>44524</v>
      </c>
      <c r="H594" s="631">
        <v>44524</v>
      </c>
      <c r="I594" s="626" t="str">
        <f>VLOOKUP(A594,URS確認!E:I,5,FALSE)</f>
        <v>陳昱衡</v>
      </c>
      <c r="J594" s="625"/>
      <c r="K594" s="625"/>
      <c r="L594" s="625"/>
      <c r="M594" s="625"/>
      <c r="N594" s="625"/>
      <c r="O594" s="625"/>
      <c r="P594" s="625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1">
        <v>44524</v>
      </c>
      <c r="G595" s="629">
        <v>44543</v>
      </c>
      <c r="H595" s="71">
        <f>G595</f>
        <v>44543</v>
      </c>
      <c r="I595" s="626" t="str">
        <f>VLOOKUP(A595,URS確認!E:I,5,FALSE)</f>
        <v>余家興</v>
      </c>
      <c r="J595" s="625"/>
      <c r="K595" s="625"/>
      <c r="L595" s="625"/>
      <c r="M595" s="625"/>
      <c r="N595" s="625"/>
      <c r="O595" s="625"/>
      <c r="P595" s="625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1">
        <v>44518</v>
      </c>
      <c r="F596" s="71">
        <v>44547</v>
      </c>
      <c r="G596" s="71">
        <v>44547</v>
      </c>
      <c r="H596" s="71">
        <v>44547</v>
      </c>
      <c r="I596" s="626" t="s">
        <v>3258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1">
        <v>44518</v>
      </c>
      <c r="F597" s="71">
        <v>44547</v>
      </c>
      <c r="G597" s="71">
        <v>44547</v>
      </c>
      <c r="H597" s="71">
        <v>44547</v>
      </c>
      <c r="I597" s="626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1">
        <v>44518</v>
      </c>
      <c r="F598" s="71">
        <v>44547</v>
      </c>
      <c r="G598" s="71">
        <v>44547</v>
      </c>
      <c r="H598" s="71">
        <v>44547</v>
      </c>
      <c r="I598" s="626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1">
        <v>44518</v>
      </c>
      <c r="F599" s="71">
        <v>44547</v>
      </c>
      <c r="G599" s="71">
        <v>44547</v>
      </c>
      <c r="H599" s="71">
        <v>44547</v>
      </c>
      <c r="I599" s="626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1">
        <v>44518</v>
      </c>
      <c r="F600" s="71">
        <v>44547</v>
      </c>
      <c r="G600" s="71">
        <v>44547</v>
      </c>
      <c r="H600" s="71">
        <v>44547</v>
      </c>
      <c r="I600" s="667" t="s">
        <v>3259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1">
        <v>44518</v>
      </c>
      <c r="F601" s="71">
        <v>44547</v>
      </c>
      <c r="G601" s="71">
        <v>44547</v>
      </c>
      <c r="H601" s="71">
        <v>44547</v>
      </c>
      <c r="I601" s="668" t="s">
        <v>3259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1">
        <v>44518</v>
      </c>
      <c r="F602" s="71">
        <v>44547</v>
      </c>
      <c r="G602" s="71">
        <v>44547</v>
      </c>
      <c r="H602" s="71">
        <v>44547</v>
      </c>
      <c r="I602" s="669" t="s">
        <v>3259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1">
        <v>44518</v>
      </c>
      <c r="F603" s="71">
        <v>44547</v>
      </c>
      <c r="G603" s="71">
        <v>44547</v>
      </c>
      <c r="H603" s="71">
        <v>44547</v>
      </c>
      <c r="I603" s="626" t="s">
        <v>3258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1">
        <v>44518</v>
      </c>
      <c r="F604" s="71">
        <v>44547</v>
      </c>
      <c r="G604" s="71">
        <v>44547</v>
      </c>
      <c r="H604" s="71">
        <v>44547</v>
      </c>
      <c r="I604" s="626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1">
        <v>44518</v>
      </c>
      <c r="F605" s="71">
        <v>44547</v>
      </c>
      <c r="G605" s="71">
        <v>44547</v>
      </c>
      <c r="H605" s="71">
        <v>44547</v>
      </c>
      <c r="I605" s="626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1">
        <v>44518</v>
      </c>
      <c r="F606" s="71">
        <v>44547</v>
      </c>
      <c r="G606" s="71">
        <v>44547</v>
      </c>
      <c r="H606" s="71">
        <v>44547</v>
      </c>
      <c r="I606" s="670" t="s">
        <v>3259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1">
        <v>44518</v>
      </c>
      <c r="F607" s="71">
        <v>44547</v>
      </c>
      <c r="G607" s="71">
        <v>44547</v>
      </c>
      <c r="H607" s="71">
        <v>44547</v>
      </c>
      <c r="I607" s="666" t="s">
        <v>3259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1">
        <v>44533</v>
      </c>
      <c r="F608" s="71">
        <v>44547</v>
      </c>
      <c r="G608" s="71">
        <v>44547</v>
      </c>
      <c r="H608" s="71">
        <v>44547</v>
      </c>
      <c r="I608" s="626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1">
        <v>44533</v>
      </c>
      <c r="F609" s="71">
        <v>44547</v>
      </c>
      <c r="G609" s="71">
        <v>44547</v>
      </c>
      <c r="H609" s="71">
        <v>44547</v>
      </c>
      <c r="I609" s="626" t="s">
        <v>3258</v>
      </c>
    </row>
    <row r="610" spans="1:9" ht="58.25" customHeight="1" x14ac:dyDescent="0.3">
      <c r="A610" s="652" t="s">
        <v>1122</v>
      </c>
      <c r="B610" s="69" t="s">
        <v>3194</v>
      </c>
      <c r="C610" s="315">
        <v>1</v>
      </c>
      <c r="D610" s="74" t="s">
        <v>3207</v>
      </c>
      <c r="E610" s="653">
        <v>44529</v>
      </c>
      <c r="F610" s="71">
        <v>44546</v>
      </c>
      <c r="G610" s="71">
        <v>44546</v>
      </c>
      <c r="H610" s="71">
        <v>44546</v>
      </c>
      <c r="I610" s="626" t="str">
        <f>VLOOKUP(A610,URS確認!E:I,5,FALSE)</f>
        <v>楊智誠</v>
      </c>
    </row>
    <row r="611" spans="1:9" ht="18" customHeight="1" x14ac:dyDescent="0.3">
      <c r="A611" s="652" t="s">
        <v>1122</v>
      </c>
      <c r="B611" s="69" t="s">
        <v>3194</v>
      </c>
      <c r="C611" s="315">
        <v>2</v>
      </c>
      <c r="D611" s="74" t="s">
        <v>3200</v>
      </c>
      <c r="E611" s="653">
        <v>44529</v>
      </c>
      <c r="F611" s="71">
        <v>44546</v>
      </c>
      <c r="G611" s="71">
        <v>44546</v>
      </c>
      <c r="H611" s="71">
        <v>44546</v>
      </c>
      <c r="I611" s="626" t="str">
        <f>VLOOKUP(A611,URS確認!E:I,5,FALSE)</f>
        <v>楊智誠</v>
      </c>
    </row>
    <row r="612" spans="1:9" x14ac:dyDescent="0.3">
      <c r="A612" s="652" t="s">
        <v>1124</v>
      </c>
      <c r="B612" s="69" t="s">
        <v>3197</v>
      </c>
      <c r="C612" s="315">
        <v>1</v>
      </c>
      <c r="D612" s="74" t="s">
        <v>3198</v>
      </c>
      <c r="E612" s="653">
        <v>44529</v>
      </c>
      <c r="F612" s="71">
        <v>44546</v>
      </c>
      <c r="G612" s="71">
        <v>44546</v>
      </c>
      <c r="H612" s="71">
        <v>44546</v>
      </c>
      <c r="I612" s="626" t="str">
        <f>VLOOKUP(A612,URS確認!E:I,5,FALSE)</f>
        <v>楊智誠</v>
      </c>
    </row>
    <row r="613" spans="1:9" x14ac:dyDescent="0.3">
      <c r="A613" s="652" t="s">
        <v>1124</v>
      </c>
      <c r="B613" s="69" t="s">
        <v>3197</v>
      </c>
      <c r="C613" s="315">
        <v>2</v>
      </c>
      <c r="D613" s="74" t="s">
        <v>3199</v>
      </c>
      <c r="E613" s="653">
        <v>44529</v>
      </c>
      <c r="F613" s="71">
        <v>44546</v>
      </c>
      <c r="G613" s="71">
        <v>44546</v>
      </c>
      <c r="H613" s="71">
        <v>44546</v>
      </c>
      <c r="I613" s="626" t="str">
        <f>VLOOKUP(A613,URS確認!E:I,5,FALSE)</f>
        <v>楊智誠</v>
      </c>
    </row>
    <row r="614" spans="1:9" x14ac:dyDescent="0.3">
      <c r="A614" s="652" t="s">
        <v>1124</v>
      </c>
      <c r="B614" s="69" t="s">
        <v>3197</v>
      </c>
      <c r="C614" s="315">
        <v>3</v>
      </c>
      <c r="D614" s="74" t="s">
        <v>3201</v>
      </c>
      <c r="E614" s="653">
        <v>44529</v>
      </c>
      <c r="F614" s="71">
        <v>44546</v>
      </c>
      <c r="G614" s="71">
        <v>44546</v>
      </c>
      <c r="H614" s="71">
        <v>44546</v>
      </c>
      <c r="I614" s="626" t="str">
        <f>VLOOKUP(A614,URS確認!E:I,5,FALSE)</f>
        <v>楊智誠</v>
      </c>
    </row>
    <row r="615" spans="1:9" x14ac:dyDescent="0.4">
      <c r="A615" s="68" t="s">
        <v>1109</v>
      </c>
      <c r="B615" s="69" t="s">
        <v>3202</v>
      </c>
      <c r="C615" s="315">
        <v>1</v>
      </c>
      <c r="D615" s="74" t="s">
        <v>3206</v>
      </c>
      <c r="E615" s="653">
        <v>44529</v>
      </c>
      <c r="F615" s="71">
        <v>44546</v>
      </c>
      <c r="G615" s="71">
        <v>44546</v>
      </c>
      <c r="H615" s="71">
        <v>44546</v>
      </c>
      <c r="I615" s="626" t="str">
        <f>VLOOKUP(A615,URS確認!E:I,5,FALSE)</f>
        <v>楊智誠</v>
      </c>
    </row>
    <row r="616" spans="1:9" ht="51" x14ac:dyDescent="0.4">
      <c r="A616" s="68" t="s">
        <v>1128</v>
      </c>
      <c r="B616" s="69" t="s">
        <v>3204</v>
      </c>
      <c r="C616" s="315">
        <v>1</v>
      </c>
      <c r="D616" s="74" t="s">
        <v>3205</v>
      </c>
      <c r="E616" s="653">
        <v>44529</v>
      </c>
      <c r="F616" s="71">
        <v>44546</v>
      </c>
      <c r="G616" s="71">
        <v>44546</v>
      </c>
      <c r="H616" s="71">
        <v>44546</v>
      </c>
      <c r="I616" s="626" t="str">
        <f>VLOOKUP(A616,URS確認!E:I,5,FALSE)</f>
        <v>楊智誠</v>
      </c>
    </row>
    <row r="617" spans="1:9" ht="34" x14ac:dyDescent="0.4">
      <c r="A617" s="68" t="s">
        <v>1130</v>
      </c>
      <c r="B617" s="69" t="s">
        <v>3208</v>
      </c>
      <c r="C617" s="315">
        <v>1</v>
      </c>
      <c r="D617" s="74" t="s">
        <v>3209</v>
      </c>
      <c r="E617" s="653">
        <v>44529</v>
      </c>
      <c r="F617" s="71">
        <v>44532</v>
      </c>
      <c r="G617" s="71">
        <v>44532</v>
      </c>
      <c r="H617" s="71">
        <v>44532</v>
      </c>
      <c r="I617" s="626" t="str">
        <f>VLOOKUP(A617,URS確認!E:I,5,FALSE)</f>
        <v>楊智誠</v>
      </c>
    </row>
    <row r="618" spans="1:9" x14ac:dyDescent="0.3">
      <c r="A618" s="654" t="s">
        <v>1113</v>
      </c>
      <c r="B618" s="69" t="s">
        <v>3210</v>
      </c>
      <c r="C618" s="315">
        <v>1</v>
      </c>
      <c r="D618" s="74" t="s">
        <v>3211</v>
      </c>
      <c r="E618" s="653">
        <v>44529</v>
      </c>
      <c r="F618" s="71">
        <v>44532</v>
      </c>
      <c r="G618" s="71">
        <v>44532</v>
      </c>
      <c r="H618" s="71">
        <v>44532</v>
      </c>
      <c r="I618" s="626" t="str">
        <f>VLOOKUP(A618,URS確認!E:I,5,FALSE)</f>
        <v>楊智誠</v>
      </c>
    </row>
    <row r="619" spans="1:9" x14ac:dyDescent="0.3">
      <c r="A619" s="654" t="s">
        <v>1113</v>
      </c>
      <c r="B619" s="74" t="s">
        <v>3210</v>
      </c>
      <c r="C619" s="315">
        <v>2</v>
      </c>
      <c r="D619" s="74" t="s">
        <v>3212</v>
      </c>
      <c r="E619" s="653">
        <v>44529</v>
      </c>
      <c r="F619" s="71">
        <v>44592</v>
      </c>
      <c r="I619" s="626" t="str">
        <f>VLOOKUP(A619,URS確認!E:I,5,FALSE)</f>
        <v>楊智誠</v>
      </c>
    </row>
    <row r="620" spans="1:9" x14ac:dyDescent="0.4">
      <c r="A620" s="68" t="s">
        <v>3249</v>
      </c>
      <c r="B620" s="69" t="s">
        <v>3213</v>
      </c>
      <c r="C620" s="315">
        <v>1</v>
      </c>
      <c r="D620" s="74" t="s">
        <v>3216</v>
      </c>
      <c r="E620" s="653">
        <v>44529</v>
      </c>
      <c r="F620" s="71">
        <v>44532</v>
      </c>
      <c r="G620" s="71">
        <v>44532</v>
      </c>
      <c r="H620" s="71">
        <v>44532</v>
      </c>
      <c r="I620" s="626" t="str">
        <f>VLOOKUP(A620,URS確認!E:I,5,FALSE)</f>
        <v>楊智誠</v>
      </c>
    </row>
    <row r="621" spans="1:9" x14ac:dyDescent="0.4">
      <c r="A621" s="68" t="s">
        <v>3249</v>
      </c>
      <c r="B621" s="69" t="s">
        <v>3213</v>
      </c>
      <c r="C621" s="315">
        <v>2</v>
      </c>
      <c r="D621" s="74" t="s">
        <v>3217</v>
      </c>
      <c r="E621" s="653">
        <v>44529</v>
      </c>
      <c r="F621" s="71">
        <v>44532</v>
      </c>
      <c r="G621" s="71">
        <v>44532</v>
      </c>
      <c r="H621" s="71">
        <v>44532</v>
      </c>
      <c r="I621" s="626" t="str">
        <f>VLOOKUP(A621,URS確認!E:I,5,FALSE)</f>
        <v>楊智誠</v>
      </c>
    </row>
    <row r="622" spans="1:9" x14ac:dyDescent="0.3">
      <c r="A622" s="315" t="s">
        <v>1115</v>
      </c>
      <c r="B622" s="69" t="s">
        <v>3214</v>
      </c>
      <c r="C622" s="315">
        <v>1</v>
      </c>
      <c r="D622" s="74" t="s">
        <v>3218</v>
      </c>
      <c r="E622" s="653">
        <v>44529</v>
      </c>
      <c r="F622" s="71">
        <v>44546</v>
      </c>
      <c r="G622" s="71">
        <v>44546</v>
      </c>
      <c r="H622" s="71">
        <v>44546</v>
      </c>
      <c r="I622" s="626" t="str">
        <f>VLOOKUP(A622,URS確認!E:I,5,FALSE)</f>
        <v>楊智誠</v>
      </c>
    </row>
    <row r="623" spans="1:9" x14ac:dyDescent="0.3">
      <c r="A623" s="315" t="s">
        <v>1126</v>
      </c>
      <c r="B623" s="69" t="s">
        <v>3215</v>
      </c>
      <c r="C623" s="315">
        <v>1</v>
      </c>
      <c r="D623" s="74" t="s">
        <v>3219</v>
      </c>
      <c r="E623" s="653">
        <v>44529</v>
      </c>
      <c r="F623" s="71">
        <v>44546</v>
      </c>
      <c r="G623" s="71">
        <v>44546</v>
      </c>
      <c r="H623" s="71">
        <v>44546</v>
      </c>
      <c r="I623" s="626" t="str">
        <f>VLOOKUP(A623,URS確認!E:I,5,FALSE)</f>
        <v>楊智誠</v>
      </c>
    </row>
    <row r="624" spans="1:9" x14ac:dyDescent="0.3">
      <c r="A624" s="654" t="s">
        <v>1126</v>
      </c>
      <c r="B624" s="69" t="s">
        <v>3215</v>
      </c>
      <c r="C624" s="315">
        <v>2</v>
      </c>
      <c r="D624" s="74" t="s">
        <v>3220</v>
      </c>
      <c r="E624" s="653">
        <v>44529</v>
      </c>
      <c r="F624" s="71">
        <v>44546</v>
      </c>
      <c r="G624" s="71">
        <v>44546</v>
      </c>
      <c r="H624" s="71">
        <v>44546</v>
      </c>
      <c r="I624" s="626" t="str">
        <f>VLOOKUP(A624,URS確認!E:I,5,FALSE)</f>
        <v>楊智誠</v>
      </c>
    </row>
    <row r="625" spans="1:9" x14ac:dyDescent="0.3">
      <c r="A625" s="654" t="s">
        <v>1126</v>
      </c>
      <c r="B625" s="69" t="s">
        <v>3215</v>
      </c>
      <c r="C625" s="315">
        <v>3</v>
      </c>
      <c r="D625" s="74" t="s">
        <v>3221</v>
      </c>
      <c r="E625" s="653">
        <v>44529</v>
      </c>
      <c r="F625" s="71">
        <v>44546</v>
      </c>
      <c r="G625" s="71">
        <v>44546</v>
      </c>
      <c r="H625" s="71">
        <v>44546</v>
      </c>
      <c r="I625" s="626" t="str">
        <f>VLOOKUP(A625,URS確認!E:I,5,FALSE)</f>
        <v>楊智誠</v>
      </c>
    </row>
    <row r="626" spans="1:9" x14ac:dyDescent="0.4">
      <c r="A626" s="68" t="s">
        <v>3248</v>
      </c>
      <c r="B626" s="68" t="s">
        <v>931</v>
      </c>
      <c r="C626" s="315">
        <v>1</v>
      </c>
      <c r="D626" s="74" t="s">
        <v>3226</v>
      </c>
      <c r="E626" s="71">
        <v>44526</v>
      </c>
      <c r="F626" s="71">
        <v>44547</v>
      </c>
      <c r="G626" s="71">
        <v>44547</v>
      </c>
      <c r="H626" s="71">
        <v>44547</v>
      </c>
      <c r="I626" s="626" t="str">
        <f>VLOOKUP(A626,URS確認!E:I,5,FALSE)</f>
        <v>張金龍</v>
      </c>
    </row>
    <row r="627" spans="1:9" x14ac:dyDescent="0.3">
      <c r="A627" s="315" t="s">
        <v>3250</v>
      </c>
      <c r="B627" s="69" t="s">
        <v>3227</v>
      </c>
      <c r="C627" s="315">
        <v>1</v>
      </c>
      <c r="D627" s="74" t="s">
        <v>3228</v>
      </c>
      <c r="E627" s="71">
        <v>44526</v>
      </c>
      <c r="F627" s="71">
        <v>44547</v>
      </c>
      <c r="G627" s="71">
        <v>44547</v>
      </c>
      <c r="H627" s="71">
        <v>44547</v>
      </c>
      <c r="I627" s="626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2" activePane="bottomLeft" state="frozen"/>
      <selection pane="bottomLeft" activeCell="H96" sqref="H96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hidden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7" t="s">
        <v>2171</v>
      </c>
      <c r="C1" s="119" t="s">
        <v>2172</v>
      </c>
      <c r="D1" s="119" t="s">
        <v>1483</v>
      </c>
      <c r="E1" s="119" t="s">
        <v>3266</v>
      </c>
      <c r="F1" s="119" t="s">
        <v>3265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3268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3268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3289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3290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3291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3294</v>
      </c>
      <c r="I29" s="81">
        <v>44432</v>
      </c>
      <c r="J29" s="102" t="s">
        <v>3293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3274</v>
      </c>
      <c r="D31" s="159" t="s">
        <v>3285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3300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3288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3278</v>
      </c>
      <c r="I32" s="82" t="s">
        <v>3278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3292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6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6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6">
        <v>1</v>
      </c>
      <c r="C38" s="78" t="s">
        <v>2092</v>
      </c>
      <c r="D38" s="676" t="s">
        <v>9</v>
      </c>
      <c r="E38" s="672"/>
      <c r="F38" s="672"/>
      <c r="G38" s="71">
        <v>44442</v>
      </c>
      <c r="H38" s="80" t="s">
        <v>3267</v>
      </c>
      <c r="I38" s="81">
        <v>44433</v>
      </c>
    </row>
    <row r="39" spans="1:11" ht="33" hidden="1" customHeight="1" x14ac:dyDescent="0.3">
      <c r="A39" s="71">
        <v>44432</v>
      </c>
      <c r="B39" s="676">
        <v>2</v>
      </c>
      <c r="C39" s="78" t="s">
        <v>3276</v>
      </c>
      <c r="D39" s="676" t="s">
        <v>193</v>
      </c>
      <c r="E39" s="89" t="str">
        <f t="shared" ref="E39:E40" si="1">IFERROR(MID(C39,FIND("L",C39),5),"")</f>
        <v/>
      </c>
      <c r="F39" s="89" t="s">
        <v>3277</v>
      </c>
      <c r="G39" s="71">
        <v>44560</v>
      </c>
      <c r="H39" s="80" t="s">
        <v>3297</v>
      </c>
      <c r="I39" s="81">
        <v>44553</v>
      </c>
    </row>
    <row r="40" spans="1:11" x14ac:dyDescent="0.3">
      <c r="A40" s="71">
        <v>44432</v>
      </c>
      <c r="B40" s="676">
        <v>3</v>
      </c>
      <c r="C40" s="78" t="s">
        <v>2094</v>
      </c>
      <c r="D40" s="676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6">
        <v>4</v>
      </c>
      <c r="C41" s="78" t="s">
        <v>2095</v>
      </c>
      <c r="D41" s="676" t="s">
        <v>136</v>
      </c>
      <c r="E41" s="672"/>
      <c r="F41" s="672"/>
      <c r="G41" s="71">
        <v>44435</v>
      </c>
      <c r="H41" s="82" t="s">
        <v>3283</v>
      </c>
      <c r="I41" s="81">
        <v>44519</v>
      </c>
    </row>
    <row r="42" spans="1:11" ht="33" hidden="1" customHeight="1" x14ac:dyDescent="0.3">
      <c r="A42" s="71">
        <v>44432</v>
      </c>
      <c r="B42" s="676">
        <v>5</v>
      </c>
      <c r="C42" s="78" t="s">
        <v>2096</v>
      </c>
      <c r="D42" s="676" t="s">
        <v>136</v>
      </c>
      <c r="E42" s="672"/>
      <c r="F42" s="672"/>
      <c r="G42" s="71">
        <v>44435</v>
      </c>
      <c r="H42" s="82" t="s">
        <v>3284</v>
      </c>
      <c r="I42" s="81">
        <v>44456</v>
      </c>
    </row>
    <row r="43" spans="1:11" x14ac:dyDescent="0.3">
      <c r="A43" s="71">
        <v>44432</v>
      </c>
      <c r="B43" s="676">
        <v>6</v>
      </c>
      <c r="C43" s="78" t="s">
        <v>2097</v>
      </c>
      <c r="D43" s="676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6">
        <v>1</v>
      </c>
      <c r="C44" s="78" t="s">
        <v>2098</v>
      </c>
      <c r="D44" s="676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6">
        <v>2</v>
      </c>
      <c r="C45" s="78" t="s">
        <v>2099</v>
      </c>
      <c r="D45" s="676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6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6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3280</v>
      </c>
      <c r="I47" s="81">
        <v>44462</v>
      </c>
    </row>
    <row r="48" spans="1:11" ht="34" hidden="1" customHeight="1" x14ac:dyDescent="0.3">
      <c r="A48" s="71">
        <v>44438</v>
      </c>
      <c r="B48" s="676">
        <v>3</v>
      </c>
      <c r="C48" s="78" t="s">
        <v>2102</v>
      </c>
      <c r="D48" s="676" t="s">
        <v>5</v>
      </c>
      <c r="E48" s="89" t="str">
        <f t="shared" ref="E48:E49" si="3">IFERROR(MID(C48,FIND("L",C48),5),"")</f>
        <v/>
      </c>
      <c r="F48" s="89" t="s">
        <v>3277</v>
      </c>
      <c r="G48" s="71">
        <v>44469</v>
      </c>
      <c r="H48" s="80" t="s">
        <v>3281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6">
        <v>4</v>
      </c>
      <c r="C49" s="74" t="s">
        <v>3286</v>
      </c>
      <c r="D49" s="676" t="s">
        <v>9</v>
      </c>
      <c r="E49" s="89" t="str">
        <f t="shared" si="3"/>
        <v/>
      </c>
      <c r="F49" s="89" t="s">
        <v>3282</v>
      </c>
      <c r="G49" s="71">
        <v>44449</v>
      </c>
      <c r="H49" s="80" t="s">
        <v>3296</v>
      </c>
      <c r="I49" s="81">
        <v>44524</v>
      </c>
    </row>
    <row r="50" spans="1:10" hidden="1" x14ac:dyDescent="0.3">
      <c r="A50" s="71">
        <v>44439</v>
      </c>
      <c r="B50" s="676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6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3279</v>
      </c>
      <c r="I52" s="81">
        <v>44524</v>
      </c>
    </row>
    <row r="53" spans="1:10" ht="51" x14ac:dyDescent="0.3">
      <c r="A53" s="81">
        <v>44452</v>
      </c>
      <c r="B53" s="89">
        <v>2</v>
      </c>
      <c r="C53" s="78" t="s">
        <v>3298</v>
      </c>
      <c r="D53" s="89" t="s">
        <v>193</v>
      </c>
      <c r="E53" s="89" t="str">
        <f t="shared" si="4"/>
        <v/>
      </c>
      <c r="F53" s="89" t="s">
        <v>3277</v>
      </c>
      <c r="G53" s="71">
        <v>44469</v>
      </c>
      <c r="H53" s="233" t="s">
        <v>3299</v>
      </c>
    </row>
    <row r="54" spans="1:10" ht="40.5" x14ac:dyDescent="0.3">
      <c r="A54" s="81">
        <v>44455</v>
      </c>
      <c r="B54" s="89">
        <v>1</v>
      </c>
      <c r="C54" s="78" t="s">
        <v>3295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3301</v>
      </c>
      <c r="I54" s="679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6" t="s">
        <v>10</v>
      </c>
      <c r="E56" s="672"/>
      <c r="F56" s="672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6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3271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6">
        <v>1</v>
      </c>
      <c r="C61" s="78" t="s">
        <v>2115</v>
      </c>
      <c r="D61" s="676" t="s">
        <v>8</v>
      </c>
      <c r="E61" s="672"/>
      <c r="F61" s="672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6">
        <v>1</v>
      </c>
      <c r="C62" s="78" t="s">
        <v>3303</v>
      </c>
      <c r="D62" s="126" t="s">
        <v>3304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3302</v>
      </c>
      <c r="I62" s="80"/>
    </row>
    <row r="63" spans="1:10" ht="33" hidden="1" customHeight="1" x14ac:dyDescent="0.3">
      <c r="A63" s="71">
        <v>44481</v>
      </c>
      <c r="B63" s="676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6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6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6">
        <v>1</v>
      </c>
      <c r="C66" s="99" t="s">
        <v>2120</v>
      </c>
      <c r="D66" s="676" t="s">
        <v>24</v>
      </c>
      <c r="E66" s="672"/>
      <c r="F66" s="672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6">
        <v>2</v>
      </c>
      <c r="C67" s="78" t="s">
        <v>3203</v>
      </c>
      <c r="D67" s="676" t="s">
        <v>24</v>
      </c>
      <c r="E67" s="672"/>
      <c r="F67" s="672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6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6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6">
        <v>5</v>
      </c>
      <c r="C70" s="78" t="s">
        <v>3269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3270</v>
      </c>
      <c r="I70" s="81">
        <v>44504</v>
      </c>
    </row>
    <row r="71" spans="1:10" ht="42.75" hidden="1" customHeight="1" x14ac:dyDescent="0.3">
      <c r="A71" s="71">
        <v>44488</v>
      </c>
      <c r="B71" s="676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6">
        <v>1</v>
      </c>
      <c r="C72" s="78" t="s">
        <v>2126</v>
      </c>
      <c r="D72" s="676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4">
        <v>44531</v>
      </c>
    </row>
    <row r="73" spans="1:10" ht="33" hidden="1" customHeight="1" x14ac:dyDescent="0.3">
      <c r="A73" s="71">
        <v>44491</v>
      </c>
      <c r="B73" s="676">
        <v>1</v>
      </c>
      <c r="C73" s="78" t="s">
        <v>3272</v>
      </c>
      <c r="D73" s="676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3273</v>
      </c>
      <c r="I73" s="81">
        <v>44501</v>
      </c>
    </row>
    <row r="74" spans="1:10" ht="313.5" hidden="1" customHeight="1" x14ac:dyDescent="0.3">
      <c r="A74" s="71">
        <v>44491</v>
      </c>
      <c r="B74" s="676">
        <v>2</v>
      </c>
      <c r="C74" s="78" t="s">
        <v>2128</v>
      </c>
      <c r="D74" s="676" t="s">
        <v>193</v>
      </c>
      <c r="E74" s="89" t="str">
        <f t="shared" si="5"/>
        <v>L1905</v>
      </c>
      <c r="F74" s="675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6">
        <v>1</v>
      </c>
      <c r="C75" s="78" t="s">
        <v>2129</v>
      </c>
      <c r="D75" s="676" t="s">
        <v>136</v>
      </c>
      <c r="E75" s="672"/>
      <c r="F75" s="672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6">
        <v>2</v>
      </c>
      <c r="C76" s="78" t="s">
        <v>2130</v>
      </c>
      <c r="D76" s="676" t="s">
        <v>136</v>
      </c>
      <c r="E76" s="672"/>
      <c r="F76" s="672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6">
        <v>1</v>
      </c>
      <c r="C77" s="78" t="s">
        <v>2131</v>
      </c>
      <c r="D77" s="676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3264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6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6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3">
        <v>44529</v>
      </c>
      <c r="H92" s="82" t="s">
        <v>3263</v>
      </c>
      <c r="I92" s="81">
        <v>44529</v>
      </c>
      <c r="J92" s="674">
        <v>44544</v>
      </c>
    </row>
    <row r="93" spans="1:10" ht="62.5" hidden="1" x14ac:dyDescent="0.3">
      <c r="A93" s="71">
        <v>44529</v>
      </c>
      <c r="B93" s="676">
        <v>1</v>
      </c>
      <c r="C93" s="78" t="s">
        <v>3275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8" t="s">
        <v>3287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8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6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7">
        <v>9</v>
      </c>
      <c r="C42" s="657">
        <v>9</v>
      </c>
      <c r="D42" s="657">
        <v>4</v>
      </c>
      <c r="E42" s="657">
        <v>4</v>
      </c>
      <c r="F42" s="657">
        <v>3</v>
      </c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/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/>
      <c r="BO42" s="657"/>
      <c r="BP42" s="657"/>
      <c r="BQ42" s="657"/>
      <c r="BR42" s="657"/>
      <c r="BS42" s="657"/>
      <c r="BT42" s="657"/>
      <c r="BU42" s="657"/>
      <c r="BV42" s="657"/>
      <c r="BW42" s="657"/>
      <c r="BX42" s="657"/>
      <c r="BY42" s="657"/>
      <c r="BZ42" s="657"/>
      <c r="CA42" s="657"/>
      <c r="CB42" s="657"/>
      <c r="CC42" s="657"/>
      <c r="CD42" s="657"/>
      <c r="CE42" s="657"/>
      <c r="CF42" s="657"/>
      <c r="CG42" s="657"/>
      <c r="CH42" s="657"/>
      <c r="CI42" s="657"/>
      <c r="CJ42" s="657"/>
      <c r="CK42" s="657"/>
      <c r="CL42" s="657"/>
      <c r="CM42" s="657"/>
      <c r="CN42" s="657"/>
      <c r="CO42" s="657"/>
      <c r="CP42" s="657"/>
      <c r="CQ42" s="657"/>
      <c r="CR42" s="657"/>
      <c r="CS42" s="657"/>
      <c r="CT42" s="657"/>
      <c r="CU42" s="657"/>
      <c r="CV42" s="657"/>
      <c r="CW42" s="657"/>
      <c r="CX42" s="657"/>
      <c r="CY42" s="657"/>
      <c r="CZ42" s="657"/>
      <c r="DA42" s="657"/>
      <c r="DB42" s="657"/>
      <c r="DC42" s="657"/>
      <c r="DD42" s="657"/>
      <c r="DE42" s="657"/>
      <c r="DF42" s="657"/>
      <c r="DG42" s="657"/>
      <c r="DH42" s="657"/>
      <c r="DI42" s="657"/>
      <c r="DJ42" s="657">
        <v>16</v>
      </c>
      <c r="DK42" s="657">
        <v>16</v>
      </c>
    </row>
    <row r="43" spans="1:115" ht="15.75" customHeight="1" x14ac:dyDescent="0.35">
      <c r="A43" s="2" t="s">
        <v>91</v>
      </c>
      <c r="B43" s="657"/>
      <c r="C43" s="657"/>
      <c r="D43" s="657">
        <v>5</v>
      </c>
      <c r="E43" s="657">
        <v>5</v>
      </c>
      <c r="F43" s="657"/>
      <c r="G43" s="657"/>
      <c r="H43" s="657">
        <v>10</v>
      </c>
      <c r="I43" s="657">
        <v>10</v>
      </c>
      <c r="J43" s="657">
        <v>9</v>
      </c>
      <c r="K43" s="657">
        <v>9</v>
      </c>
      <c r="L43" s="657">
        <v>6</v>
      </c>
      <c r="M43" s="657">
        <v>6</v>
      </c>
      <c r="N43" s="657">
        <v>4</v>
      </c>
      <c r="O43" s="657">
        <v>4</v>
      </c>
      <c r="P43" s="657">
        <v>4</v>
      </c>
      <c r="Q43" s="657">
        <v>4</v>
      </c>
      <c r="R43" s="657">
        <v>4</v>
      </c>
      <c r="S43" s="657">
        <v>4</v>
      </c>
      <c r="T43" s="657"/>
      <c r="U43" s="657"/>
      <c r="V43" s="657"/>
      <c r="W43" s="657"/>
      <c r="X43" s="657"/>
      <c r="Y43" s="657"/>
      <c r="Z43" s="657">
        <v>4</v>
      </c>
      <c r="AA43" s="657">
        <v>4</v>
      </c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>
        <v>3</v>
      </c>
      <c r="AM43" s="657">
        <v>3</v>
      </c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>
        <v>6</v>
      </c>
      <c r="BM43" s="657">
        <v>6</v>
      </c>
      <c r="BN43" s="657"/>
      <c r="BO43" s="657"/>
      <c r="BP43" s="657">
        <v>1</v>
      </c>
      <c r="BQ43" s="657">
        <v>1</v>
      </c>
      <c r="BR43" s="657">
        <v>5</v>
      </c>
      <c r="BS43" s="657">
        <v>5</v>
      </c>
      <c r="BT43" s="657">
        <v>4</v>
      </c>
      <c r="BU43" s="657">
        <v>4</v>
      </c>
      <c r="BV43" s="657"/>
      <c r="BW43" s="657"/>
      <c r="BX43" s="657"/>
      <c r="BY43" s="657"/>
      <c r="BZ43" s="657"/>
      <c r="CA43" s="657"/>
      <c r="CB43" s="657">
        <v>14</v>
      </c>
      <c r="CC43" s="657">
        <v>14</v>
      </c>
      <c r="CD43" s="657"/>
      <c r="CE43" s="657"/>
      <c r="CF43" s="657"/>
      <c r="CG43" s="657"/>
      <c r="CH43" s="657"/>
      <c r="CI43" s="657"/>
      <c r="CJ43" s="657"/>
      <c r="CK43" s="657"/>
      <c r="CL43" s="657"/>
      <c r="CM43" s="657"/>
      <c r="CN43" s="657"/>
      <c r="CO43" s="657"/>
      <c r="CP43" s="657"/>
      <c r="CQ43" s="657"/>
      <c r="CR43" s="657"/>
      <c r="CS43" s="657"/>
      <c r="CT43" s="657"/>
      <c r="CU43" s="657"/>
      <c r="CV43" s="657"/>
      <c r="CW43" s="657"/>
      <c r="CX43" s="657"/>
      <c r="CY43" s="657"/>
      <c r="CZ43" s="657"/>
      <c r="DA43" s="657"/>
      <c r="DB43" s="657"/>
      <c r="DC43" s="657"/>
      <c r="DD43" s="657"/>
      <c r="DE43" s="657"/>
      <c r="DF43" s="657"/>
      <c r="DG43" s="657"/>
      <c r="DH43" s="657"/>
      <c r="DI43" s="657"/>
      <c r="DJ43" s="657">
        <v>79</v>
      </c>
      <c r="DK43" s="657">
        <v>79</v>
      </c>
    </row>
    <row r="44" spans="1:115" ht="15.75" customHeight="1" x14ac:dyDescent="0.35">
      <c r="A44" s="2" t="s">
        <v>92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7"/>
      <c r="T44" s="657">
        <v>1</v>
      </c>
      <c r="U44" s="657">
        <v>1</v>
      </c>
      <c r="V44" s="657">
        <v>3</v>
      </c>
      <c r="W44" s="657">
        <v>3</v>
      </c>
      <c r="X44" s="657">
        <v>3</v>
      </c>
      <c r="Y44" s="657">
        <v>3</v>
      </c>
      <c r="Z44" s="657">
        <v>1</v>
      </c>
      <c r="AA44" s="657">
        <v>1</v>
      </c>
      <c r="AB44" s="657">
        <v>5</v>
      </c>
      <c r="AC44" s="657">
        <v>5</v>
      </c>
      <c r="AD44" s="657"/>
      <c r="AE44" s="657"/>
      <c r="AF44" s="657"/>
      <c r="AG44" s="657"/>
      <c r="AH44" s="657">
        <v>5</v>
      </c>
      <c r="AI44" s="657">
        <v>5</v>
      </c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>
        <v>3</v>
      </c>
      <c r="BM44" s="657">
        <v>3</v>
      </c>
      <c r="BN44" s="657"/>
      <c r="BO44" s="657"/>
      <c r="BP44" s="657">
        <v>16</v>
      </c>
      <c r="BQ44" s="657">
        <v>16</v>
      </c>
      <c r="BR44" s="657"/>
      <c r="BS44" s="657"/>
      <c r="BT44" s="657">
        <v>1</v>
      </c>
      <c r="BU44" s="657">
        <v>1</v>
      </c>
      <c r="BV44" s="657"/>
      <c r="BW44" s="657"/>
      <c r="BX44" s="657"/>
      <c r="BY44" s="657"/>
      <c r="BZ44" s="657"/>
      <c r="CA44" s="657"/>
      <c r="CB44" s="657"/>
      <c r="CC44" s="657"/>
      <c r="CD44" s="657"/>
      <c r="CE44" s="657"/>
      <c r="CF44" s="657"/>
      <c r="CG44" s="657"/>
      <c r="CH44" s="657"/>
      <c r="CI44" s="657"/>
      <c r="CJ44" s="657"/>
      <c r="CK44" s="657"/>
      <c r="CL44" s="657"/>
      <c r="CM44" s="657"/>
      <c r="CN44" s="657"/>
      <c r="CO44" s="657"/>
      <c r="CP44" s="657"/>
      <c r="CQ44" s="657"/>
      <c r="CR44" s="657"/>
      <c r="CS44" s="657"/>
      <c r="CT44" s="657"/>
      <c r="CU44" s="657"/>
      <c r="CV44" s="657"/>
      <c r="CW44" s="657"/>
      <c r="CX44" s="657"/>
      <c r="CY44" s="657"/>
      <c r="CZ44" s="657"/>
      <c r="DA44" s="657"/>
      <c r="DB44" s="657"/>
      <c r="DC44" s="657"/>
      <c r="DD44" s="657"/>
      <c r="DE44" s="657"/>
      <c r="DF44" s="657"/>
      <c r="DG44" s="657"/>
      <c r="DH44" s="657"/>
      <c r="DI44" s="657"/>
      <c r="DJ44" s="657">
        <v>38</v>
      </c>
      <c r="DK44" s="657">
        <v>38</v>
      </c>
    </row>
    <row r="45" spans="1:115" ht="15.75" customHeight="1" x14ac:dyDescent="0.35">
      <c r="A45" s="2" t="s">
        <v>93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>
        <v>3</v>
      </c>
      <c r="U45" s="657">
        <v>3</v>
      </c>
      <c r="V45" s="657"/>
      <c r="W45" s="657"/>
      <c r="X45" s="657"/>
      <c r="Y45" s="657"/>
      <c r="Z45" s="657"/>
      <c r="AA45" s="657"/>
      <c r="AB45" s="657"/>
      <c r="AC45" s="657"/>
      <c r="AD45" s="657">
        <v>6</v>
      </c>
      <c r="AE45" s="657">
        <v>6</v>
      </c>
      <c r="AF45" s="657">
        <v>4</v>
      </c>
      <c r="AG45" s="657">
        <v>4</v>
      </c>
      <c r="AH45" s="657">
        <v>1</v>
      </c>
      <c r="AI45" s="657">
        <v>1</v>
      </c>
      <c r="AJ45" s="657">
        <v>4</v>
      </c>
      <c r="AK45" s="657">
        <v>4</v>
      </c>
      <c r="AL45" s="657"/>
      <c r="AM45" s="657"/>
      <c r="AN45" s="657">
        <v>12</v>
      </c>
      <c r="AO45" s="657">
        <v>12</v>
      </c>
      <c r="AP45" s="657">
        <v>5</v>
      </c>
      <c r="AQ45" s="657">
        <v>5</v>
      </c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>
        <v>6</v>
      </c>
      <c r="BE45" s="657">
        <v>6</v>
      </c>
      <c r="BF45" s="657">
        <v>11</v>
      </c>
      <c r="BG45" s="657">
        <v>11</v>
      </c>
      <c r="BH45" s="657">
        <v>2</v>
      </c>
      <c r="BI45" s="657">
        <v>2</v>
      </c>
      <c r="BJ45" s="657">
        <v>1</v>
      </c>
      <c r="BK45" s="657">
        <v>1</v>
      </c>
      <c r="BL45" s="657"/>
      <c r="BM45" s="657"/>
      <c r="BN45" s="657">
        <v>7</v>
      </c>
      <c r="BO45" s="657">
        <v>7</v>
      </c>
      <c r="BP45" s="657"/>
      <c r="BQ45" s="657"/>
      <c r="BR45" s="657"/>
      <c r="BS45" s="657"/>
      <c r="BT45" s="657"/>
      <c r="BU45" s="657"/>
      <c r="BV45" s="657">
        <v>5</v>
      </c>
      <c r="BW45" s="657">
        <v>5</v>
      </c>
      <c r="BX45" s="657">
        <v>8</v>
      </c>
      <c r="BY45" s="657">
        <v>8</v>
      </c>
      <c r="BZ45" s="657"/>
      <c r="CA45" s="657"/>
      <c r="CB45" s="657"/>
      <c r="CC45" s="657"/>
      <c r="CD45" s="657"/>
      <c r="CE45" s="657"/>
      <c r="CF45" s="657"/>
      <c r="CG45" s="657"/>
      <c r="CH45" s="657"/>
      <c r="CI45" s="657"/>
      <c r="CJ45" s="657"/>
      <c r="CK45" s="657"/>
      <c r="CL45" s="657"/>
      <c r="CM45" s="657"/>
      <c r="CN45" s="657"/>
      <c r="CO45" s="657"/>
      <c r="CP45" s="657"/>
      <c r="CQ45" s="657"/>
      <c r="CR45" s="657"/>
      <c r="CS45" s="657"/>
      <c r="CT45" s="657"/>
      <c r="CU45" s="657"/>
      <c r="CV45" s="657"/>
      <c r="CW45" s="657"/>
      <c r="CX45" s="657"/>
      <c r="CY45" s="657"/>
      <c r="CZ45" s="657"/>
      <c r="DA45" s="657"/>
      <c r="DB45" s="657"/>
      <c r="DC45" s="657"/>
      <c r="DD45" s="657"/>
      <c r="DE45" s="657"/>
      <c r="DF45" s="657"/>
      <c r="DG45" s="657"/>
      <c r="DH45" s="657"/>
      <c r="DI45" s="657"/>
      <c r="DJ45" s="657">
        <v>75</v>
      </c>
      <c r="DK45" s="657">
        <v>75</v>
      </c>
    </row>
    <row r="46" spans="1:115" ht="15.75" customHeight="1" x14ac:dyDescent="0.35">
      <c r="A46" s="2" t="s">
        <v>94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>
        <v>6</v>
      </c>
      <c r="AS46" s="657">
        <v>6</v>
      </c>
      <c r="AT46" s="657">
        <v>4</v>
      </c>
      <c r="AU46" s="657">
        <v>4</v>
      </c>
      <c r="AV46" s="657">
        <v>8</v>
      </c>
      <c r="AW46" s="657">
        <v>8</v>
      </c>
      <c r="AX46" s="657">
        <v>8</v>
      </c>
      <c r="AY46" s="657">
        <v>8</v>
      </c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/>
      <c r="BW46" s="657"/>
      <c r="BX46" s="657"/>
      <c r="BY46" s="657"/>
      <c r="BZ46" s="657"/>
      <c r="CA46" s="657"/>
      <c r="CB46" s="657"/>
      <c r="CC46" s="657"/>
      <c r="CD46" s="657">
        <v>8</v>
      </c>
      <c r="CE46" s="657">
        <v>8</v>
      </c>
      <c r="CF46" s="657">
        <v>7</v>
      </c>
      <c r="CG46" s="657">
        <v>7</v>
      </c>
      <c r="CH46" s="657"/>
      <c r="CI46" s="657"/>
      <c r="CJ46" s="657">
        <v>3</v>
      </c>
      <c r="CK46" s="657">
        <v>3</v>
      </c>
      <c r="CL46" s="657">
        <v>4</v>
      </c>
      <c r="CM46" s="657">
        <v>4</v>
      </c>
      <c r="CN46" s="657"/>
      <c r="CO46" s="657"/>
      <c r="CP46" s="657">
        <v>7</v>
      </c>
      <c r="CQ46" s="657">
        <v>7</v>
      </c>
      <c r="CR46" s="657">
        <v>5</v>
      </c>
      <c r="CS46" s="657">
        <v>5</v>
      </c>
      <c r="CT46" s="657">
        <v>5</v>
      </c>
      <c r="CU46" s="657">
        <v>5</v>
      </c>
      <c r="CV46" s="657">
        <v>5</v>
      </c>
      <c r="CW46" s="657">
        <v>5</v>
      </c>
      <c r="CX46" s="657"/>
      <c r="CY46" s="657"/>
      <c r="CZ46" s="657">
        <v>8</v>
      </c>
      <c r="DA46" s="657">
        <v>8</v>
      </c>
      <c r="DB46" s="657">
        <v>1</v>
      </c>
      <c r="DC46" s="657">
        <v>1</v>
      </c>
      <c r="DD46" s="657">
        <v>3</v>
      </c>
      <c r="DE46" s="657">
        <v>3</v>
      </c>
      <c r="DF46" s="657">
        <v>5</v>
      </c>
      <c r="DG46" s="657">
        <v>5</v>
      </c>
      <c r="DH46" s="657"/>
      <c r="DI46" s="657"/>
      <c r="DJ46" s="657">
        <v>87</v>
      </c>
      <c r="DK46" s="657">
        <v>87</v>
      </c>
    </row>
    <row r="47" spans="1:115" ht="15.75" customHeight="1" x14ac:dyDescent="0.35">
      <c r="A47" s="2" t="s">
        <v>95</v>
      </c>
      <c r="B47" s="657">
        <v>1</v>
      </c>
      <c r="C47" s="657">
        <v>1</v>
      </c>
      <c r="D47" s="657"/>
      <c r="E47" s="657"/>
      <c r="F47" s="657"/>
      <c r="G47" s="657"/>
      <c r="H47" s="657">
        <v>2</v>
      </c>
      <c r="I47" s="657">
        <v>2</v>
      </c>
      <c r="J47" s="657"/>
      <c r="K47" s="657"/>
      <c r="L47" s="657"/>
      <c r="M47" s="657"/>
      <c r="N47" s="657">
        <v>2</v>
      </c>
      <c r="O47" s="657">
        <v>2</v>
      </c>
      <c r="P47" s="657"/>
      <c r="Q47" s="657"/>
      <c r="R47" s="657"/>
      <c r="S47" s="657"/>
      <c r="T47" s="657"/>
      <c r="U47" s="657"/>
      <c r="V47" s="657">
        <v>1</v>
      </c>
      <c r="W47" s="657">
        <v>1</v>
      </c>
      <c r="X47" s="657"/>
      <c r="Y47" s="657"/>
      <c r="Z47" s="657">
        <v>2</v>
      </c>
      <c r="AA47" s="657">
        <v>2</v>
      </c>
      <c r="AB47" s="657"/>
      <c r="AC47" s="657"/>
      <c r="AD47" s="657">
        <v>1</v>
      </c>
      <c r="AE47" s="657">
        <v>1</v>
      </c>
      <c r="AF47" s="657"/>
      <c r="AG47" s="657"/>
      <c r="AH47" s="657">
        <v>1</v>
      </c>
      <c r="AI47" s="657">
        <v>1</v>
      </c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>
        <v>13</v>
      </c>
      <c r="BA47" s="657">
        <v>13</v>
      </c>
      <c r="BB47" s="657">
        <v>22</v>
      </c>
      <c r="BC47" s="657">
        <v>22</v>
      </c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>
        <v>1</v>
      </c>
      <c r="BQ47" s="657">
        <v>1</v>
      </c>
      <c r="BR47" s="657"/>
      <c r="BS47" s="657"/>
      <c r="BT47" s="657">
        <v>10</v>
      </c>
      <c r="BU47" s="657">
        <v>10</v>
      </c>
      <c r="BV47" s="657">
        <v>3</v>
      </c>
      <c r="BW47" s="657">
        <v>3</v>
      </c>
      <c r="BX47" s="657"/>
      <c r="BY47" s="657"/>
      <c r="BZ47" s="657">
        <v>4</v>
      </c>
      <c r="CA47" s="657">
        <v>4</v>
      </c>
      <c r="CB47" s="657"/>
      <c r="CC47" s="657"/>
      <c r="CD47" s="657"/>
      <c r="CE47" s="657"/>
      <c r="CF47" s="657"/>
      <c r="CG47" s="657"/>
      <c r="CH47" s="657"/>
      <c r="CI47" s="657"/>
      <c r="CJ47" s="657"/>
      <c r="CK47" s="657"/>
      <c r="CL47" s="657"/>
      <c r="CM47" s="657"/>
      <c r="CN47" s="657"/>
      <c r="CO47" s="657"/>
      <c r="CP47" s="657"/>
      <c r="CQ47" s="657"/>
      <c r="CR47" s="657"/>
      <c r="CS47" s="657"/>
      <c r="CT47" s="657">
        <v>2</v>
      </c>
      <c r="CU47" s="657">
        <v>2</v>
      </c>
      <c r="CV47" s="657">
        <v>9</v>
      </c>
      <c r="CW47" s="657">
        <v>9</v>
      </c>
      <c r="CX47" s="657">
        <v>4</v>
      </c>
      <c r="CY47" s="657">
        <v>4</v>
      </c>
      <c r="CZ47" s="657"/>
      <c r="DA47" s="657"/>
      <c r="DB47" s="657"/>
      <c r="DC47" s="657"/>
      <c r="DD47" s="657"/>
      <c r="DE47" s="657"/>
      <c r="DF47" s="657"/>
      <c r="DG47" s="657"/>
      <c r="DH47" s="657">
        <v>17</v>
      </c>
      <c r="DI47" s="657">
        <v>17</v>
      </c>
      <c r="DJ47" s="657">
        <v>95</v>
      </c>
      <c r="DK47" s="657">
        <v>95</v>
      </c>
    </row>
    <row r="48" spans="1:115" ht="15.75" customHeight="1" x14ac:dyDescent="0.35">
      <c r="A48" s="2" t="s">
        <v>97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>
        <v>31</v>
      </c>
      <c r="BA48" s="657">
        <v>31</v>
      </c>
      <c r="BB48" s="657">
        <v>21</v>
      </c>
      <c r="BC48" s="657">
        <v>21</v>
      </c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/>
      <c r="BW48" s="657"/>
      <c r="BX48" s="657"/>
      <c r="BY48" s="657"/>
      <c r="BZ48" s="657"/>
      <c r="CA48" s="657"/>
      <c r="CB48" s="657"/>
      <c r="CC48" s="657"/>
      <c r="CD48" s="657"/>
      <c r="CE48" s="657"/>
      <c r="CF48" s="657"/>
      <c r="CG48" s="657"/>
      <c r="CH48" s="657">
        <v>2</v>
      </c>
      <c r="CI48" s="657">
        <v>2</v>
      </c>
      <c r="CJ48" s="657">
        <v>11</v>
      </c>
      <c r="CK48" s="657">
        <v>11</v>
      </c>
      <c r="CL48" s="657">
        <v>1</v>
      </c>
      <c r="CM48" s="657">
        <v>1</v>
      </c>
      <c r="CN48" s="657">
        <v>10</v>
      </c>
      <c r="CO48" s="657">
        <v>10</v>
      </c>
      <c r="CP48" s="657"/>
      <c r="CQ48" s="657"/>
      <c r="CR48" s="657"/>
      <c r="CS48" s="657"/>
      <c r="CT48" s="657"/>
      <c r="CU48" s="657"/>
      <c r="CV48" s="657"/>
      <c r="CW48" s="657"/>
      <c r="CX48" s="657"/>
      <c r="CY48" s="657"/>
      <c r="CZ48" s="657">
        <v>30</v>
      </c>
      <c r="DA48" s="657">
        <v>30</v>
      </c>
      <c r="DB48" s="657">
        <v>12</v>
      </c>
      <c r="DC48" s="657">
        <v>12</v>
      </c>
      <c r="DD48" s="657"/>
      <c r="DE48" s="657"/>
      <c r="DF48" s="657">
        <v>18</v>
      </c>
      <c r="DG48" s="657">
        <v>18</v>
      </c>
      <c r="DH48" s="657"/>
      <c r="DI48" s="657"/>
      <c r="DJ48" s="657">
        <v>136</v>
      </c>
      <c r="DK48" s="657">
        <v>136</v>
      </c>
    </row>
    <row r="49" spans="1:115" ht="15.75" customHeight="1" x14ac:dyDescent="0.35">
      <c r="A49" s="2" t="s">
        <v>98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>
        <v>1</v>
      </c>
      <c r="U49" s="657">
        <v>1</v>
      </c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/>
      <c r="BW49" s="657"/>
      <c r="BX49" s="657"/>
      <c r="BY49" s="657"/>
      <c r="BZ49" s="657"/>
      <c r="CA49" s="657"/>
      <c r="CB49" s="657"/>
      <c r="CC49" s="657"/>
      <c r="CD49" s="657"/>
      <c r="CE49" s="657"/>
      <c r="CF49" s="657"/>
      <c r="CG49" s="657"/>
      <c r="CH49" s="657"/>
      <c r="CI49" s="657"/>
      <c r="CJ49" s="657"/>
      <c r="CK49" s="657"/>
      <c r="CL49" s="657"/>
      <c r="CM49" s="657"/>
      <c r="CN49" s="657"/>
      <c r="CO49" s="657"/>
      <c r="CP49" s="657"/>
      <c r="CQ49" s="657"/>
      <c r="CR49" s="657"/>
      <c r="CS49" s="657"/>
      <c r="CT49" s="657"/>
      <c r="CU49" s="657"/>
      <c r="CV49" s="657"/>
      <c r="CW49" s="657"/>
      <c r="CX49" s="657"/>
      <c r="CY49" s="657"/>
      <c r="CZ49" s="657"/>
      <c r="DA49" s="657"/>
      <c r="DB49" s="657"/>
      <c r="DC49" s="657"/>
      <c r="DD49" s="657"/>
      <c r="DE49" s="657"/>
      <c r="DF49" s="657"/>
      <c r="DG49" s="657"/>
      <c r="DH49" s="657"/>
      <c r="DI49" s="657"/>
      <c r="DJ49" s="657">
        <v>1</v>
      </c>
      <c r="DK49" s="657">
        <v>1</v>
      </c>
    </row>
    <row r="50" spans="1:115" ht="15.75" customHeight="1" x14ac:dyDescent="0.35">
      <c r="A50" s="2" t="s">
        <v>58</v>
      </c>
      <c r="B50" s="657">
        <v>10</v>
      </c>
      <c r="C50" s="657">
        <v>10</v>
      </c>
      <c r="D50" s="657">
        <v>9</v>
      </c>
      <c r="E50" s="657">
        <v>9</v>
      </c>
      <c r="F50" s="657">
        <v>3</v>
      </c>
      <c r="G50" s="657">
        <v>3</v>
      </c>
      <c r="H50" s="657">
        <v>12</v>
      </c>
      <c r="I50" s="657">
        <v>12</v>
      </c>
      <c r="J50" s="657">
        <v>9</v>
      </c>
      <c r="K50" s="657">
        <v>9</v>
      </c>
      <c r="L50" s="657">
        <v>6</v>
      </c>
      <c r="M50" s="657">
        <v>6</v>
      </c>
      <c r="N50" s="657">
        <v>6</v>
      </c>
      <c r="O50" s="657">
        <v>6</v>
      </c>
      <c r="P50" s="657">
        <v>4</v>
      </c>
      <c r="Q50" s="657">
        <v>4</v>
      </c>
      <c r="R50" s="657">
        <v>4</v>
      </c>
      <c r="S50" s="657">
        <v>4</v>
      </c>
      <c r="T50" s="657">
        <v>5</v>
      </c>
      <c r="U50" s="657">
        <v>5</v>
      </c>
      <c r="V50" s="657">
        <v>4</v>
      </c>
      <c r="W50" s="657">
        <v>4</v>
      </c>
      <c r="X50" s="657">
        <v>3</v>
      </c>
      <c r="Y50" s="657">
        <v>3</v>
      </c>
      <c r="Z50" s="657">
        <v>7</v>
      </c>
      <c r="AA50" s="657">
        <v>7</v>
      </c>
      <c r="AB50" s="657">
        <v>5</v>
      </c>
      <c r="AC50" s="657">
        <v>5</v>
      </c>
      <c r="AD50" s="657">
        <v>7</v>
      </c>
      <c r="AE50" s="657">
        <v>7</v>
      </c>
      <c r="AF50" s="657">
        <v>4</v>
      </c>
      <c r="AG50" s="657">
        <v>4</v>
      </c>
      <c r="AH50" s="657">
        <v>7</v>
      </c>
      <c r="AI50" s="657">
        <v>7</v>
      </c>
      <c r="AJ50" s="657">
        <v>4</v>
      </c>
      <c r="AK50" s="657">
        <v>4</v>
      </c>
      <c r="AL50" s="657">
        <v>3</v>
      </c>
      <c r="AM50" s="657">
        <v>3</v>
      </c>
      <c r="AN50" s="657">
        <v>12</v>
      </c>
      <c r="AO50" s="657">
        <v>12</v>
      </c>
      <c r="AP50" s="657">
        <v>5</v>
      </c>
      <c r="AQ50" s="657">
        <v>5</v>
      </c>
      <c r="AR50" s="657">
        <v>6</v>
      </c>
      <c r="AS50" s="657">
        <v>6</v>
      </c>
      <c r="AT50" s="657">
        <v>4</v>
      </c>
      <c r="AU50" s="657">
        <v>4</v>
      </c>
      <c r="AV50" s="657">
        <v>8</v>
      </c>
      <c r="AW50" s="657">
        <v>8</v>
      </c>
      <c r="AX50" s="657">
        <v>8</v>
      </c>
      <c r="AY50" s="657">
        <v>8</v>
      </c>
      <c r="AZ50" s="657">
        <v>44</v>
      </c>
      <c r="BA50" s="657">
        <v>44</v>
      </c>
      <c r="BB50" s="657">
        <v>43</v>
      </c>
      <c r="BC50" s="657">
        <v>43</v>
      </c>
      <c r="BD50" s="657">
        <v>6</v>
      </c>
      <c r="BE50" s="657">
        <v>6</v>
      </c>
      <c r="BF50" s="657">
        <v>11</v>
      </c>
      <c r="BG50" s="657">
        <v>11</v>
      </c>
      <c r="BH50" s="657">
        <v>2</v>
      </c>
      <c r="BI50" s="657">
        <v>2</v>
      </c>
      <c r="BJ50" s="657">
        <v>1</v>
      </c>
      <c r="BK50" s="657">
        <v>1</v>
      </c>
      <c r="BL50" s="657">
        <v>9</v>
      </c>
      <c r="BM50" s="657">
        <v>9</v>
      </c>
      <c r="BN50" s="657">
        <v>7</v>
      </c>
      <c r="BO50" s="657">
        <v>7</v>
      </c>
      <c r="BP50" s="657">
        <v>18</v>
      </c>
      <c r="BQ50" s="657">
        <v>18</v>
      </c>
      <c r="BR50" s="657">
        <v>5</v>
      </c>
      <c r="BS50" s="657">
        <v>5</v>
      </c>
      <c r="BT50" s="657">
        <v>15</v>
      </c>
      <c r="BU50" s="657">
        <v>15</v>
      </c>
      <c r="BV50" s="657">
        <v>8</v>
      </c>
      <c r="BW50" s="657">
        <v>8</v>
      </c>
      <c r="BX50" s="657">
        <v>8</v>
      </c>
      <c r="BY50" s="657">
        <v>8</v>
      </c>
      <c r="BZ50" s="657">
        <v>4</v>
      </c>
      <c r="CA50" s="657">
        <v>4</v>
      </c>
      <c r="CB50" s="657">
        <v>14</v>
      </c>
      <c r="CC50" s="657">
        <v>14</v>
      </c>
      <c r="CD50" s="657">
        <v>8</v>
      </c>
      <c r="CE50" s="657">
        <v>8</v>
      </c>
      <c r="CF50" s="657">
        <v>7</v>
      </c>
      <c r="CG50" s="657">
        <v>7</v>
      </c>
      <c r="CH50" s="657">
        <v>2</v>
      </c>
      <c r="CI50" s="657">
        <v>2</v>
      </c>
      <c r="CJ50" s="657">
        <v>14</v>
      </c>
      <c r="CK50" s="657">
        <v>14</v>
      </c>
      <c r="CL50" s="657">
        <v>5</v>
      </c>
      <c r="CM50" s="657">
        <v>5</v>
      </c>
      <c r="CN50" s="657">
        <v>10</v>
      </c>
      <c r="CO50" s="657">
        <v>10</v>
      </c>
      <c r="CP50" s="657">
        <v>7</v>
      </c>
      <c r="CQ50" s="657">
        <v>7</v>
      </c>
      <c r="CR50" s="657">
        <v>5</v>
      </c>
      <c r="CS50" s="657">
        <v>5</v>
      </c>
      <c r="CT50" s="657">
        <v>7</v>
      </c>
      <c r="CU50" s="657">
        <v>7</v>
      </c>
      <c r="CV50" s="657">
        <v>14</v>
      </c>
      <c r="CW50" s="657">
        <v>14</v>
      </c>
      <c r="CX50" s="657">
        <v>4</v>
      </c>
      <c r="CY50" s="657">
        <v>4</v>
      </c>
      <c r="CZ50" s="657">
        <v>38</v>
      </c>
      <c r="DA50" s="657">
        <v>38</v>
      </c>
      <c r="DB50" s="657">
        <v>13</v>
      </c>
      <c r="DC50" s="657">
        <v>13</v>
      </c>
      <c r="DD50" s="657">
        <v>3</v>
      </c>
      <c r="DE50" s="657">
        <v>3</v>
      </c>
      <c r="DF50" s="657">
        <v>23</v>
      </c>
      <c r="DG50" s="657">
        <v>23</v>
      </c>
      <c r="DH50" s="657">
        <v>17</v>
      </c>
      <c r="DI50" s="657">
        <v>17</v>
      </c>
      <c r="DJ50" s="657">
        <v>527</v>
      </c>
      <c r="DK50" s="657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6" t="s">
        <v>2372</v>
      </c>
      <c r="B3" s="656" t="s">
        <v>82</v>
      </c>
    </row>
    <row r="4" spans="1:17" x14ac:dyDescent="0.35">
      <c r="A4" s="656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7"/>
      <c r="C5" s="657"/>
      <c r="D5" s="657"/>
      <c r="E5" s="657">
        <v>1</v>
      </c>
      <c r="F5" s="657"/>
      <c r="G5" s="657"/>
      <c r="H5" s="657"/>
      <c r="I5" s="657"/>
      <c r="J5" s="657"/>
      <c r="K5" s="657"/>
      <c r="L5" s="657"/>
      <c r="M5" s="657">
        <v>1</v>
      </c>
      <c r="N5" s="657"/>
      <c r="O5" s="657"/>
      <c r="P5" s="657"/>
      <c r="Q5" s="657">
        <v>2</v>
      </c>
    </row>
    <row r="6" spans="1:17" x14ac:dyDescent="0.35">
      <c r="A6" s="2" t="s">
        <v>140</v>
      </c>
      <c r="B6" s="657"/>
      <c r="C6" s="657"/>
      <c r="D6" s="657"/>
      <c r="E6" s="657">
        <v>13</v>
      </c>
      <c r="F6" s="657"/>
      <c r="G6" s="657">
        <v>4</v>
      </c>
      <c r="H6" s="657"/>
      <c r="I6" s="657"/>
      <c r="J6" s="657"/>
      <c r="K6" s="657"/>
      <c r="L6" s="657"/>
      <c r="M6" s="657"/>
      <c r="N6" s="657"/>
      <c r="O6" s="657"/>
      <c r="P6" s="657"/>
      <c r="Q6" s="657">
        <v>17</v>
      </c>
    </row>
    <row r="7" spans="1:17" x14ac:dyDescent="0.35">
      <c r="A7" s="2" t="s">
        <v>147</v>
      </c>
      <c r="B7" s="657"/>
      <c r="C7" s="657"/>
      <c r="D7" s="657"/>
      <c r="E7" s="657">
        <v>10</v>
      </c>
      <c r="F7" s="657"/>
      <c r="G7" s="657"/>
      <c r="H7" s="657"/>
      <c r="I7" s="657"/>
      <c r="J7" s="657"/>
      <c r="K7" s="657"/>
      <c r="L7" s="657"/>
      <c r="M7" s="657"/>
      <c r="N7" s="657"/>
      <c r="O7" s="657"/>
      <c r="P7" s="657"/>
      <c r="Q7" s="657">
        <v>10</v>
      </c>
    </row>
    <row r="8" spans="1:17" x14ac:dyDescent="0.35">
      <c r="A8" s="2" t="s">
        <v>164</v>
      </c>
      <c r="B8" s="657"/>
      <c r="C8" s="657"/>
      <c r="D8" s="657"/>
      <c r="E8" s="657">
        <v>2</v>
      </c>
      <c r="F8" s="657"/>
      <c r="G8" s="657"/>
      <c r="H8" s="657"/>
      <c r="I8" s="657"/>
      <c r="J8" s="657"/>
      <c r="K8" s="657"/>
      <c r="L8" s="657"/>
      <c r="M8" s="657"/>
      <c r="N8" s="657"/>
      <c r="O8" s="657"/>
      <c r="P8" s="657"/>
      <c r="Q8" s="657">
        <v>2</v>
      </c>
    </row>
    <row r="9" spans="1:17" x14ac:dyDescent="0.35">
      <c r="A9" s="2" t="s">
        <v>175</v>
      </c>
      <c r="B9" s="657"/>
      <c r="C9" s="657"/>
      <c r="D9" s="657"/>
      <c r="E9" s="657"/>
      <c r="F9" s="657">
        <v>2</v>
      </c>
      <c r="G9" s="657"/>
      <c r="H9" s="657"/>
      <c r="I9" s="657"/>
      <c r="J9" s="657"/>
      <c r="K9" s="657"/>
      <c r="L9" s="657"/>
      <c r="M9" s="657"/>
      <c r="N9" s="657"/>
      <c r="O9" s="657"/>
      <c r="P9" s="657"/>
      <c r="Q9" s="657">
        <v>2</v>
      </c>
    </row>
    <row r="10" spans="1:17" x14ac:dyDescent="0.35">
      <c r="A10" s="2" t="s">
        <v>170</v>
      </c>
      <c r="B10" s="657"/>
      <c r="C10" s="657"/>
      <c r="D10" s="657"/>
      <c r="E10" s="657"/>
      <c r="F10" s="657">
        <v>2</v>
      </c>
      <c r="G10" s="657"/>
      <c r="H10" s="657"/>
      <c r="I10" s="657"/>
      <c r="J10" s="657"/>
      <c r="K10" s="657"/>
      <c r="L10" s="657"/>
      <c r="M10" s="657"/>
      <c r="N10" s="657"/>
      <c r="O10" s="657"/>
      <c r="P10" s="657"/>
      <c r="Q10" s="657">
        <v>2</v>
      </c>
    </row>
    <row r="11" spans="1:17" x14ac:dyDescent="0.35">
      <c r="A11" s="2" t="s">
        <v>166</v>
      </c>
      <c r="B11" s="657"/>
      <c r="C11" s="657"/>
      <c r="D11" s="657"/>
      <c r="E11" s="657"/>
      <c r="F11" s="657">
        <v>2</v>
      </c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57">
        <v>2</v>
      </c>
    </row>
    <row r="12" spans="1:17" x14ac:dyDescent="0.35">
      <c r="A12" s="2" t="s">
        <v>284</v>
      </c>
      <c r="B12" s="657"/>
      <c r="C12" s="657"/>
      <c r="D12" s="657"/>
      <c r="E12" s="657">
        <v>1</v>
      </c>
      <c r="F12" s="657"/>
      <c r="G12" s="657"/>
      <c r="H12" s="657"/>
      <c r="I12" s="657"/>
      <c r="J12" s="657"/>
      <c r="K12" s="657"/>
      <c r="L12" s="657"/>
      <c r="M12" s="657"/>
      <c r="N12" s="657"/>
      <c r="O12" s="657">
        <v>1</v>
      </c>
      <c r="P12" s="657"/>
      <c r="Q12" s="657">
        <v>2</v>
      </c>
    </row>
    <row r="13" spans="1:17" x14ac:dyDescent="0.35">
      <c r="A13" s="2" t="s">
        <v>326</v>
      </c>
      <c r="B13" s="657"/>
      <c r="C13" s="657"/>
      <c r="D13" s="657">
        <v>1</v>
      </c>
      <c r="E13" s="657"/>
      <c r="F13" s="657"/>
      <c r="G13" s="657"/>
      <c r="H13" s="657">
        <v>1</v>
      </c>
      <c r="I13" s="657"/>
      <c r="J13" s="657"/>
      <c r="K13" s="657">
        <v>4</v>
      </c>
      <c r="L13" s="657"/>
      <c r="M13" s="657"/>
      <c r="N13" s="657"/>
      <c r="O13" s="657"/>
      <c r="P13" s="657"/>
      <c r="Q13" s="657">
        <v>6</v>
      </c>
    </row>
    <row r="14" spans="1:17" x14ac:dyDescent="0.35">
      <c r="A14" s="2" t="s">
        <v>1020</v>
      </c>
      <c r="B14" s="657">
        <v>1</v>
      </c>
      <c r="C14" s="657"/>
      <c r="D14" s="657"/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>
        <v>1</v>
      </c>
    </row>
    <row r="15" spans="1:17" x14ac:dyDescent="0.35">
      <c r="A15" s="2" t="s">
        <v>1032</v>
      </c>
      <c r="B15" s="657"/>
      <c r="C15" s="657">
        <v>3</v>
      </c>
      <c r="D15" s="657"/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>
        <v>3</v>
      </c>
    </row>
    <row r="16" spans="1:17" x14ac:dyDescent="0.35">
      <c r="A16" s="2" t="s">
        <v>1024</v>
      </c>
      <c r="B16" s="657"/>
      <c r="C16" s="657">
        <v>2</v>
      </c>
      <c r="D16" s="657"/>
      <c r="E16" s="657"/>
      <c r="F16" s="657"/>
      <c r="G16" s="657"/>
      <c r="H16" s="657"/>
      <c r="I16" s="657"/>
      <c r="J16" s="657"/>
      <c r="K16" s="657"/>
      <c r="L16" s="657"/>
      <c r="M16" s="657"/>
      <c r="N16" s="657"/>
      <c r="O16" s="657"/>
      <c r="P16" s="657"/>
      <c r="Q16" s="657">
        <v>2</v>
      </c>
    </row>
    <row r="17" spans="1:17" x14ac:dyDescent="0.35">
      <c r="A17" s="2" t="s">
        <v>1022</v>
      </c>
      <c r="B17" s="657">
        <v>4</v>
      </c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>
        <v>4</v>
      </c>
    </row>
    <row r="18" spans="1:17" x14ac:dyDescent="0.35">
      <c r="A18" s="2" t="s">
        <v>1018</v>
      </c>
      <c r="B18" s="657">
        <v>2</v>
      </c>
      <c r="C18" s="657"/>
      <c r="D18" s="657"/>
      <c r="E18" s="657"/>
      <c r="F18" s="657"/>
      <c r="G18" s="657"/>
      <c r="H18" s="657"/>
      <c r="I18" s="657"/>
      <c r="J18" s="657"/>
      <c r="K18" s="657"/>
      <c r="L18" s="657"/>
      <c r="M18" s="657"/>
      <c r="N18" s="657"/>
      <c r="O18" s="657"/>
      <c r="P18" s="657"/>
      <c r="Q18" s="657">
        <v>2</v>
      </c>
    </row>
    <row r="19" spans="1:17" x14ac:dyDescent="0.35">
      <c r="A19" s="2" t="s">
        <v>1030</v>
      </c>
      <c r="B19" s="657">
        <v>4</v>
      </c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>
        <v>4</v>
      </c>
    </row>
    <row r="20" spans="1:17" x14ac:dyDescent="0.35">
      <c r="A20" s="2" t="s">
        <v>1026</v>
      </c>
      <c r="B20" s="657"/>
      <c r="C20" s="657">
        <v>1</v>
      </c>
      <c r="D20" s="657"/>
      <c r="E20" s="657"/>
      <c r="F20" s="657"/>
      <c r="G20" s="657"/>
      <c r="H20" s="657"/>
      <c r="I20" s="657"/>
      <c r="J20" s="657"/>
      <c r="K20" s="657"/>
      <c r="L20" s="657"/>
      <c r="M20" s="657"/>
      <c r="N20" s="657"/>
      <c r="O20" s="657"/>
      <c r="P20" s="657"/>
      <c r="Q20" s="657">
        <v>1</v>
      </c>
    </row>
    <row r="21" spans="1:17" x14ac:dyDescent="0.35">
      <c r="A21" s="2" t="s">
        <v>1036</v>
      </c>
      <c r="B21" s="657"/>
      <c r="C21" s="657">
        <v>1</v>
      </c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657">
        <v>1</v>
      </c>
    </row>
    <row r="22" spans="1:17" x14ac:dyDescent="0.35">
      <c r="A22" s="2" t="s">
        <v>1081</v>
      </c>
      <c r="B22" s="657"/>
      <c r="C22" s="657"/>
      <c r="D22" s="657">
        <v>2</v>
      </c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657"/>
      <c r="Q22" s="657">
        <v>2</v>
      </c>
    </row>
    <row r="23" spans="1:17" x14ac:dyDescent="0.35">
      <c r="A23" s="2" t="s">
        <v>1445</v>
      </c>
      <c r="B23" s="657"/>
      <c r="C23" s="657"/>
      <c r="D23" s="657">
        <v>2</v>
      </c>
      <c r="E23" s="657"/>
      <c r="F23" s="657"/>
      <c r="G23" s="657"/>
      <c r="H23" s="657"/>
      <c r="I23" s="657"/>
      <c r="J23" s="657"/>
      <c r="K23" s="657"/>
      <c r="L23" s="657"/>
      <c r="M23" s="657"/>
      <c r="N23" s="657"/>
      <c r="O23" s="657"/>
      <c r="P23" s="657"/>
      <c r="Q23" s="657">
        <v>2</v>
      </c>
    </row>
    <row r="24" spans="1:17" x14ac:dyDescent="0.35">
      <c r="A24" s="2" t="s">
        <v>1448</v>
      </c>
      <c r="B24" s="657"/>
      <c r="C24" s="657"/>
      <c r="D24" s="657">
        <v>2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>
        <v>2</v>
      </c>
    </row>
    <row r="25" spans="1:17" x14ac:dyDescent="0.35">
      <c r="A25" s="2" t="s">
        <v>1010</v>
      </c>
      <c r="B25" s="657">
        <v>3</v>
      </c>
      <c r="C25" s="657"/>
      <c r="D25" s="657"/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>
        <v>3</v>
      </c>
    </row>
    <row r="26" spans="1:17" x14ac:dyDescent="0.35">
      <c r="A26" s="2" t="s">
        <v>1054</v>
      </c>
      <c r="B26" s="657"/>
      <c r="C26" s="657">
        <v>3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>
        <v>3</v>
      </c>
    </row>
    <row r="27" spans="1:17" x14ac:dyDescent="0.35">
      <c r="A27" s="2" t="s">
        <v>1048</v>
      </c>
      <c r="B27" s="657"/>
      <c r="C27" s="657">
        <v>3</v>
      </c>
      <c r="D27" s="657"/>
      <c r="E27" s="657"/>
      <c r="F27" s="657"/>
      <c r="G27" s="657"/>
      <c r="H27" s="657"/>
      <c r="I27" s="657"/>
      <c r="J27" s="657"/>
      <c r="K27" s="657"/>
      <c r="L27" s="657"/>
      <c r="M27" s="657"/>
      <c r="N27" s="657"/>
      <c r="O27" s="657"/>
      <c r="P27" s="657"/>
      <c r="Q27" s="657">
        <v>3</v>
      </c>
    </row>
    <row r="28" spans="1:17" x14ac:dyDescent="0.35">
      <c r="A28" s="2" t="s">
        <v>1015</v>
      </c>
      <c r="B28" s="657">
        <v>1</v>
      </c>
      <c r="C28" s="657"/>
      <c r="D28" s="657"/>
      <c r="E28" s="657"/>
      <c r="F28" s="657"/>
      <c r="G28" s="657"/>
      <c r="H28" s="657"/>
      <c r="I28" s="657"/>
      <c r="J28" s="657"/>
      <c r="K28" s="657"/>
      <c r="L28" s="657"/>
      <c r="M28" s="657"/>
      <c r="N28" s="657"/>
      <c r="O28" s="657"/>
      <c r="P28" s="657"/>
      <c r="Q28" s="657">
        <v>1</v>
      </c>
    </row>
    <row r="29" spans="1:17" x14ac:dyDescent="0.35">
      <c r="A29" s="2" t="s">
        <v>1042</v>
      </c>
      <c r="B29" s="657"/>
      <c r="C29" s="657"/>
      <c r="D29" s="657">
        <v>4</v>
      </c>
      <c r="E29" s="657"/>
      <c r="F29" s="657"/>
      <c r="G29" s="657"/>
      <c r="H29" s="657"/>
      <c r="I29" s="657"/>
      <c r="J29" s="657"/>
      <c r="K29" s="657"/>
      <c r="L29" s="657"/>
      <c r="M29" s="657"/>
      <c r="N29" s="657"/>
      <c r="O29" s="657"/>
      <c r="P29" s="657"/>
      <c r="Q29" s="657">
        <v>4</v>
      </c>
    </row>
    <row r="30" spans="1:17" x14ac:dyDescent="0.35">
      <c r="A30" s="2" t="s">
        <v>1044</v>
      </c>
      <c r="B30" s="657"/>
      <c r="C30" s="657"/>
      <c r="D30" s="657">
        <v>1</v>
      </c>
      <c r="E30" s="657"/>
      <c r="F30" s="657"/>
      <c r="G30" s="657"/>
      <c r="H30" s="657"/>
      <c r="I30" s="657"/>
      <c r="J30" s="657"/>
      <c r="K30" s="657"/>
      <c r="L30" s="657"/>
      <c r="M30" s="657"/>
      <c r="N30" s="657"/>
      <c r="O30" s="657"/>
      <c r="P30" s="657"/>
      <c r="Q30" s="657">
        <v>1</v>
      </c>
    </row>
    <row r="31" spans="1:17" x14ac:dyDescent="0.35">
      <c r="A31" s="2" t="s">
        <v>1052</v>
      </c>
      <c r="B31" s="657"/>
      <c r="C31" s="657">
        <v>3</v>
      </c>
      <c r="D31" s="657"/>
      <c r="E31" s="657"/>
      <c r="F31" s="657"/>
      <c r="G31" s="657"/>
      <c r="H31" s="657"/>
      <c r="I31" s="657"/>
      <c r="J31" s="657"/>
      <c r="K31" s="657"/>
      <c r="L31" s="657"/>
      <c r="M31" s="657"/>
      <c r="N31" s="657"/>
      <c r="O31" s="657"/>
      <c r="P31" s="657"/>
      <c r="Q31" s="657">
        <v>3</v>
      </c>
    </row>
    <row r="32" spans="1:17" x14ac:dyDescent="0.35">
      <c r="A32" s="2" t="s">
        <v>1542</v>
      </c>
      <c r="B32" s="657"/>
      <c r="C32" s="657"/>
      <c r="D32" s="657">
        <v>1</v>
      </c>
      <c r="E32" s="657"/>
      <c r="F32" s="657"/>
      <c r="G32" s="657"/>
      <c r="H32" s="657"/>
      <c r="I32" s="657"/>
      <c r="J32" s="657"/>
      <c r="K32" s="657"/>
      <c r="L32" s="657"/>
      <c r="M32" s="657"/>
      <c r="N32" s="657"/>
      <c r="O32" s="657"/>
      <c r="P32" s="657"/>
      <c r="Q32" s="657">
        <v>1</v>
      </c>
    </row>
    <row r="33" spans="1:17" x14ac:dyDescent="0.35">
      <c r="A33" s="2" t="s">
        <v>1546</v>
      </c>
      <c r="B33" s="657"/>
      <c r="C33" s="657"/>
      <c r="D33" s="657">
        <v>1</v>
      </c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>
        <v>1</v>
      </c>
    </row>
    <row r="34" spans="1:17" x14ac:dyDescent="0.35">
      <c r="A34" s="2" t="s">
        <v>144</v>
      </c>
      <c r="B34" s="657"/>
      <c r="C34" s="657"/>
      <c r="D34" s="657"/>
      <c r="E34" s="657"/>
      <c r="F34" s="657"/>
      <c r="G34" s="657">
        <v>11</v>
      </c>
      <c r="H34" s="657"/>
      <c r="I34" s="657"/>
      <c r="J34" s="657"/>
      <c r="K34" s="657"/>
      <c r="L34" s="657"/>
      <c r="M34" s="657"/>
      <c r="N34" s="657"/>
      <c r="O34" s="657"/>
      <c r="P34" s="657"/>
      <c r="Q34" s="657">
        <v>11</v>
      </c>
    </row>
    <row r="35" spans="1:17" x14ac:dyDescent="0.35">
      <c r="A35" s="2" t="s">
        <v>151</v>
      </c>
      <c r="B35" s="657"/>
      <c r="C35" s="657"/>
      <c r="D35" s="657"/>
      <c r="E35" s="657"/>
      <c r="F35" s="657"/>
      <c r="G35" s="657">
        <v>7</v>
      </c>
      <c r="H35" s="657"/>
      <c r="I35" s="657"/>
      <c r="J35" s="657"/>
      <c r="K35" s="657"/>
      <c r="L35" s="657"/>
      <c r="M35" s="657"/>
      <c r="N35" s="657"/>
      <c r="O35" s="657"/>
      <c r="P35" s="657"/>
      <c r="Q35" s="657">
        <v>7</v>
      </c>
    </row>
    <row r="36" spans="1:17" x14ac:dyDescent="0.35">
      <c r="A36" s="2" t="s">
        <v>1419</v>
      </c>
      <c r="B36" s="657"/>
      <c r="C36" s="657"/>
      <c r="D36" s="657"/>
      <c r="E36" s="657"/>
      <c r="F36" s="657"/>
      <c r="G36" s="657">
        <v>3</v>
      </c>
      <c r="H36" s="657"/>
      <c r="I36" s="657"/>
      <c r="J36" s="657"/>
      <c r="K36" s="657"/>
      <c r="L36" s="657"/>
      <c r="M36" s="657"/>
      <c r="N36" s="657"/>
      <c r="O36" s="657"/>
      <c r="P36" s="657"/>
      <c r="Q36" s="657">
        <v>3</v>
      </c>
    </row>
    <row r="37" spans="1:17" x14ac:dyDescent="0.35">
      <c r="A37" s="2" t="s">
        <v>1598</v>
      </c>
      <c r="B37" s="657"/>
      <c r="C37" s="657"/>
      <c r="D37" s="657"/>
      <c r="E37" s="657"/>
      <c r="F37" s="657"/>
      <c r="G37" s="657">
        <v>5</v>
      </c>
      <c r="H37" s="657"/>
      <c r="I37" s="657"/>
      <c r="J37" s="657"/>
      <c r="K37" s="657"/>
      <c r="L37" s="657"/>
      <c r="M37" s="657"/>
      <c r="N37" s="657"/>
      <c r="O37" s="657"/>
      <c r="P37" s="657"/>
      <c r="Q37" s="657">
        <v>5</v>
      </c>
    </row>
    <row r="38" spans="1:17" x14ac:dyDescent="0.35">
      <c r="A38" s="2" t="s">
        <v>846</v>
      </c>
      <c r="B38" s="657"/>
      <c r="C38" s="657"/>
      <c r="D38" s="657"/>
      <c r="E38" s="657"/>
      <c r="F38" s="657"/>
      <c r="G38" s="657">
        <v>1</v>
      </c>
      <c r="H38" s="657"/>
      <c r="I38" s="657"/>
      <c r="J38" s="657"/>
      <c r="K38" s="657"/>
      <c r="L38" s="657"/>
      <c r="M38" s="657"/>
      <c r="N38" s="657"/>
      <c r="O38" s="657"/>
      <c r="P38" s="657"/>
      <c r="Q38" s="657">
        <v>1</v>
      </c>
    </row>
    <row r="39" spans="1:17" x14ac:dyDescent="0.35">
      <c r="A39" s="2" t="s">
        <v>199</v>
      </c>
      <c r="B39" s="657"/>
      <c r="C39" s="657"/>
      <c r="D39" s="657"/>
      <c r="E39" s="657"/>
      <c r="F39" s="657"/>
      <c r="G39" s="657">
        <v>5</v>
      </c>
      <c r="H39" s="657"/>
      <c r="I39" s="657"/>
      <c r="J39" s="657"/>
      <c r="K39" s="657"/>
      <c r="L39" s="657"/>
      <c r="M39" s="657"/>
      <c r="N39" s="657"/>
      <c r="O39" s="657"/>
      <c r="P39" s="657"/>
      <c r="Q39" s="657">
        <v>5</v>
      </c>
    </row>
    <row r="40" spans="1:17" x14ac:dyDescent="0.35">
      <c r="A40" s="2" t="s">
        <v>201</v>
      </c>
      <c r="B40" s="657"/>
      <c r="C40" s="657"/>
      <c r="D40" s="657"/>
      <c r="E40" s="657"/>
      <c r="F40" s="657"/>
      <c r="G40" s="657">
        <v>2</v>
      </c>
      <c r="H40" s="657"/>
      <c r="I40" s="657"/>
      <c r="J40" s="657"/>
      <c r="K40" s="657"/>
      <c r="L40" s="657"/>
      <c r="M40" s="657"/>
      <c r="N40" s="657"/>
      <c r="O40" s="657"/>
      <c r="P40" s="657"/>
      <c r="Q40" s="657">
        <v>2</v>
      </c>
    </row>
    <row r="41" spans="1:17" x14ac:dyDescent="0.35">
      <c r="A41" s="2" t="s">
        <v>205</v>
      </c>
      <c r="B41" s="657"/>
      <c r="C41" s="657"/>
      <c r="D41" s="657"/>
      <c r="E41" s="657"/>
      <c r="F41" s="657"/>
      <c r="G41" s="657">
        <v>6</v>
      </c>
      <c r="H41" s="657"/>
      <c r="I41" s="657"/>
      <c r="J41" s="657">
        <v>3</v>
      </c>
      <c r="K41" s="657"/>
      <c r="L41" s="657"/>
      <c r="M41" s="657"/>
      <c r="N41" s="657"/>
      <c r="O41" s="657"/>
      <c r="P41" s="657"/>
      <c r="Q41" s="657">
        <v>9</v>
      </c>
    </row>
    <row r="42" spans="1:17" x14ac:dyDescent="0.35">
      <c r="A42" s="2" t="s">
        <v>212</v>
      </c>
      <c r="B42" s="657"/>
      <c r="C42" s="657"/>
      <c r="D42" s="657"/>
      <c r="E42" s="657"/>
      <c r="F42" s="657"/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>
        <v>3</v>
      </c>
    </row>
    <row r="43" spans="1:17" x14ac:dyDescent="0.35">
      <c r="A43" s="2" t="s">
        <v>207</v>
      </c>
      <c r="B43" s="657"/>
      <c r="C43" s="657"/>
      <c r="D43" s="657"/>
      <c r="E43" s="657"/>
      <c r="F43" s="657"/>
      <c r="G43" s="657">
        <v>11</v>
      </c>
      <c r="H43" s="657"/>
      <c r="I43" s="657"/>
      <c r="J43" s="657"/>
      <c r="K43" s="657"/>
      <c r="L43" s="657"/>
      <c r="M43" s="657"/>
      <c r="N43" s="657"/>
      <c r="O43" s="657"/>
      <c r="P43" s="657"/>
      <c r="Q43" s="657">
        <v>11</v>
      </c>
    </row>
    <row r="44" spans="1:17" x14ac:dyDescent="0.35">
      <c r="A44" s="2" t="s">
        <v>215</v>
      </c>
      <c r="B44" s="657"/>
      <c r="C44" s="657"/>
      <c r="D44" s="657"/>
      <c r="E44" s="657"/>
      <c r="F44" s="657"/>
      <c r="G44" s="657"/>
      <c r="H44" s="657">
        <v>1</v>
      </c>
      <c r="I44" s="657"/>
      <c r="J44" s="657"/>
      <c r="K44" s="657"/>
      <c r="L44" s="657"/>
      <c r="M44" s="657"/>
      <c r="N44" s="657"/>
      <c r="O44" s="657"/>
      <c r="P44" s="657"/>
      <c r="Q44" s="657">
        <v>1</v>
      </c>
    </row>
    <row r="45" spans="1:17" x14ac:dyDescent="0.35">
      <c r="A45" s="2" t="s">
        <v>218</v>
      </c>
      <c r="B45" s="657"/>
      <c r="C45" s="657"/>
      <c r="D45" s="657"/>
      <c r="E45" s="657"/>
      <c r="F45" s="657"/>
      <c r="G45" s="657"/>
      <c r="H45" s="657">
        <v>7</v>
      </c>
      <c r="I45" s="657"/>
      <c r="J45" s="657"/>
      <c r="K45" s="657"/>
      <c r="L45" s="657">
        <v>2</v>
      </c>
      <c r="M45" s="657"/>
      <c r="N45" s="657"/>
      <c r="O45" s="657"/>
      <c r="P45" s="657"/>
      <c r="Q45" s="657">
        <v>9</v>
      </c>
    </row>
    <row r="46" spans="1:17" x14ac:dyDescent="0.35">
      <c r="A46" s="2" t="s">
        <v>1408</v>
      </c>
      <c r="B46" s="657"/>
      <c r="C46" s="657"/>
      <c r="D46" s="657"/>
      <c r="E46" s="657"/>
      <c r="F46" s="657"/>
      <c r="G46" s="657"/>
      <c r="H46" s="657">
        <v>1</v>
      </c>
      <c r="I46" s="657"/>
      <c r="J46" s="657"/>
      <c r="K46" s="657"/>
      <c r="L46" s="657"/>
      <c r="M46" s="657"/>
      <c r="N46" s="657"/>
      <c r="O46" s="657"/>
      <c r="P46" s="657">
        <v>1</v>
      </c>
      <c r="Q46" s="657">
        <v>2</v>
      </c>
    </row>
    <row r="47" spans="1:17" x14ac:dyDescent="0.35">
      <c r="A47" s="2" t="s">
        <v>236</v>
      </c>
      <c r="B47" s="657"/>
      <c r="C47" s="657"/>
      <c r="D47" s="657"/>
      <c r="E47" s="657"/>
      <c r="F47" s="657"/>
      <c r="G47" s="657"/>
      <c r="H47" s="657">
        <v>3</v>
      </c>
      <c r="I47" s="657"/>
      <c r="J47" s="657"/>
      <c r="K47" s="657"/>
      <c r="L47" s="657"/>
      <c r="M47" s="657"/>
      <c r="N47" s="657"/>
      <c r="O47" s="657"/>
      <c r="P47" s="657"/>
      <c r="Q47" s="657">
        <v>3</v>
      </c>
    </row>
    <row r="48" spans="1:17" x14ac:dyDescent="0.35">
      <c r="A48" s="2" t="s">
        <v>238</v>
      </c>
      <c r="B48" s="657"/>
      <c r="C48" s="657"/>
      <c r="D48" s="657"/>
      <c r="E48" s="657"/>
      <c r="F48" s="657"/>
      <c r="G48" s="657"/>
      <c r="H48" s="657"/>
      <c r="I48" s="657">
        <v>2</v>
      </c>
      <c r="J48" s="657"/>
      <c r="K48" s="657"/>
      <c r="L48" s="657"/>
      <c r="M48" s="657"/>
      <c r="N48" s="657"/>
      <c r="O48" s="657"/>
      <c r="P48" s="657"/>
      <c r="Q48" s="657">
        <v>2</v>
      </c>
    </row>
    <row r="49" spans="1:17" x14ac:dyDescent="0.35">
      <c r="A49" s="2" t="s">
        <v>241</v>
      </c>
      <c r="B49" s="657"/>
      <c r="C49" s="657"/>
      <c r="D49" s="657"/>
      <c r="E49" s="657"/>
      <c r="F49" s="657"/>
      <c r="G49" s="657"/>
      <c r="H49" s="657"/>
      <c r="I49" s="657">
        <v>4</v>
      </c>
      <c r="J49" s="657"/>
      <c r="K49" s="657"/>
      <c r="L49" s="657"/>
      <c r="M49" s="657"/>
      <c r="N49" s="657"/>
      <c r="O49" s="657"/>
      <c r="P49" s="657"/>
      <c r="Q49" s="657">
        <v>4</v>
      </c>
    </row>
    <row r="50" spans="1:17" x14ac:dyDescent="0.35">
      <c r="A50" s="2" t="s">
        <v>224</v>
      </c>
      <c r="B50" s="657"/>
      <c r="C50" s="657"/>
      <c r="D50" s="657"/>
      <c r="E50" s="657"/>
      <c r="F50" s="657"/>
      <c r="G50" s="657"/>
      <c r="H50" s="657"/>
      <c r="I50" s="657">
        <v>3</v>
      </c>
      <c r="J50" s="657"/>
      <c r="K50" s="657"/>
      <c r="L50" s="657"/>
      <c r="M50" s="657"/>
      <c r="N50" s="657"/>
      <c r="O50" s="657"/>
      <c r="P50" s="657"/>
      <c r="Q50" s="657">
        <v>3</v>
      </c>
    </row>
    <row r="51" spans="1:17" x14ac:dyDescent="0.35">
      <c r="A51" s="2" t="s">
        <v>228</v>
      </c>
      <c r="B51" s="657"/>
      <c r="C51" s="657"/>
      <c r="D51" s="657"/>
      <c r="E51" s="657"/>
      <c r="F51" s="657"/>
      <c r="G51" s="657"/>
      <c r="H51" s="657"/>
      <c r="I51" s="657">
        <v>6</v>
      </c>
      <c r="J51" s="657"/>
      <c r="K51" s="657"/>
      <c r="L51" s="657"/>
      <c r="M51" s="657"/>
      <c r="N51" s="657"/>
      <c r="O51" s="657"/>
      <c r="P51" s="657"/>
      <c r="Q51" s="657">
        <v>6</v>
      </c>
    </row>
    <row r="52" spans="1:17" x14ac:dyDescent="0.35">
      <c r="A52" s="2" t="s">
        <v>230</v>
      </c>
      <c r="B52" s="657"/>
      <c r="C52" s="657"/>
      <c r="D52" s="657"/>
      <c r="E52" s="657"/>
      <c r="F52" s="657"/>
      <c r="G52" s="657"/>
      <c r="H52" s="657"/>
      <c r="I52" s="657">
        <v>2</v>
      </c>
      <c r="J52" s="657"/>
      <c r="K52" s="657"/>
      <c r="L52" s="657"/>
      <c r="M52" s="657"/>
      <c r="N52" s="657"/>
      <c r="O52" s="657"/>
      <c r="P52" s="657"/>
      <c r="Q52" s="657">
        <v>2</v>
      </c>
    </row>
    <row r="53" spans="1:17" x14ac:dyDescent="0.35">
      <c r="A53" s="2" t="s">
        <v>1040</v>
      </c>
      <c r="B53" s="657"/>
      <c r="C53" s="657"/>
      <c r="D53" s="657">
        <v>1</v>
      </c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>
        <v>1</v>
      </c>
    </row>
    <row r="54" spans="1:17" x14ac:dyDescent="0.35">
      <c r="A54" s="2" t="s">
        <v>848</v>
      </c>
      <c r="B54" s="657"/>
      <c r="C54" s="657"/>
      <c r="D54" s="657"/>
      <c r="E54" s="657"/>
      <c r="F54" s="657"/>
      <c r="G54" s="657">
        <v>1</v>
      </c>
      <c r="H54" s="657"/>
      <c r="I54" s="657"/>
      <c r="J54" s="657"/>
      <c r="K54" s="657"/>
      <c r="L54" s="657"/>
      <c r="M54" s="657"/>
      <c r="N54" s="657">
        <v>3</v>
      </c>
      <c r="O54" s="657"/>
      <c r="P54" s="657"/>
      <c r="Q54" s="657">
        <v>4</v>
      </c>
    </row>
    <row r="55" spans="1:17" x14ac:dyDescent="0.35">
      <c r="A55" s="2" t="s">
        <v>221</v>
      </c>
      <c r="B55" s="657"/>
      <c r="C55" s="657"/>
      <c r="D55" s="657"/>
      <c r="E55" s="657"/>
      <c r="F55" s="657"/>
      <c r="G55" s="657"/>
      <c r="H55" s="657">
        <v>1</v>
      </c>
      <c r="I55" s="657"/>
      <c r="J55" s="657"/>
      <c r="K55" s="657"/>
      <c r="L55" s="657"/>
      <c r="M55" s="657"/>
      <c r="N55" s="657"/>
      <c r="O55" s="657"/>
      <c r="P55" s="657"/>
      <c r="Q55" s="657">
        <v>1</v>
      </c>
    </row>
    <row r="56" spans="1:17" x14ac:dyDescent="0.35">
      <c r="A56" s="2" t="s">
        <v>58</v>
      </c>
      <c r="B56" s="657">
        <v>15</v>
      </c>
      <c r="C56" s="657">
        <v>16</v>
      </c>
      <c r="D56" s="657">
        <v>15</v>
      </c>
      <c r="E56" s="657">
        <v>27</v>
      </c>
      <c r="F56" s="657">
        <v>6</v>
      </c>
      <c r="G56" s="657">
        <v>59</v>
      </c>
      <c r="H56" s="657">
        <v>14</v>
      </c>
      <c r="I56" s="657">
        <v>17</v>
      </c>
      <c r="J56" s="657">
        <v>3</v>
      </c>
      <c r="K56" s="657">
        <v>4</v>
      </c>
      <c r="L56" s="657">
        <v>2</v>
      </c>
      <c r="M56" s="657">
        <v>1</v>
      </c>
      <c r="N56" s="657">
        <v>3</v>
      </c>
      <c r="O56" s="657">
        <v>1</v>
      </c>
      <c r="P56" s="657">
        <v>1</v>
      </c>
      <c r="Q56" s="657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9" t="s">
        <v>2376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3168</v>
      </c>
      <c r="BT35" s="53">
        <v>44561</v>
      </c>
      <c r="BV35" s="294" t="s">
        <v>2374</v>
      </c>
      <c r="BW35" s="294" t="s">
        <v>2375</v>
      </c>
    </row>
    <row r="36" spans="1:75" x14ac:dyDescent="0.35">
      <c r="A36" s="660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</row>
    <row r="37" spans="1:75" x14ac:dyDescent="0.35">
      <c r="A37" s="42">
        <v>44396</v>
      </c>
      <c r="B37" s="657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  <c r="AF37" s="657"/>
      <c r="AG37" s="657"/>
      <c r="AH37" s="657"/>
      <c r="AI37" s="657"/>
      <c r="AJ37" s="657"/>
      <c r="AK37" s="657"/>
      <c r="AL37" s="657"/>
      <c r="AM37" s="657"/>
      <c r="AN37" s="657"/>
      <c r="AO37" s="657"/>
      <c r="AP37" s="657"/>
      <c r="AQ37" s="657"/>
      <c r="AR37" s="657"/>
      <c r="AS37" s="657"/>
      <c r="AT37" s="657"/>
      <c r="AU37" s="657"/>
      <c r="AV37" s="657"/>
      <c r="AW37" s="657"/>
      <c r="AX37" s="657"/>
      <c r="AY37" s="657"/>
      <c r="AZ37" s="657"/>
      <c r="BA37" s="657"/>
      <c r="BB37" s="657"/>
      <c r="BC37" s="657"/>
      <c r="BD37" s="657"/>
      <c r="BE37" s="657"/>
      <c r="BF37" s="657"/>
      <c r="BG37" s="657"/>
      <c r="BH37" s="657"/>
      <c r="BI37" s="657"/>
      <c r="BJ37" s="657"/>
      <c r="BK37" s="657"/>
      <c r="BL37" s="657">
        <v>1</v>
      </c>
      <c r="BM37" s="657"/>
      <c r="BN37" s="657"/>
      <c r="BO37" s="657"/>
      <c r="BP37" s="657"/>
      <c r="BQ37" s="657"/>
      <c r="BR37" s="657"/>
      <c r="BS37" s="657"/>
      <c r="BT37" s="657"/>
      <c r="BU37" s="657"/>
      <c r="BV37" s="657">
        <v>1</v>
      </c>
      <c r="BW37" s="657"/>
    </row>
    <row r="38" spans="1:75" x14ac:dyDescent="0.35">
      <c r="A38" s="42">
        <v>44397</v>
      </c>
      <c r="B38" s="657">
        <v>2</v>
      </c>
      <c r="C38" s="657">
        <v>2</v>
      </c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  <c r="AF38" s="657"/>
      <c r="AG38" s="657"/>
      <c r="AH38" s="657"/>
      <c r="AI38" s="657"/>
      <c r="AJ38" s="657"/>
      <c r="AK38" s="657"/>
      <c r="AL38" s="657"/>
      <c r="AM38" s="657"/>
      <c r="AN38" s="657"/>
      <c r="AO38" s="657"/>
      <c r="AP38" s="657"/>
      <c r="AQ38" s="657"/>
      <c r="AR38" s="657"/>
      <c r="AS38" s="657"/>
      <c r="AT38" s="657"/>
      <c r="AU38" s="657"/>
      <c r="AV38" s="657"/>
      <c r="AW38" s="657"/>
      <c r="AX38" s="657"/>
      <c r="AY38" s="657"/>
      <c r="AZ38" s="657"/>
      <c r="BA38" s="657"/>
      <c r="BB38" s="657"/>
      <c r="BC38" s="657"/>
      <c r="BD38" s="657"/>
      <c r="BE38" s="657"/>
      <c r="BF38" s="657"/>
      <c r="BG38" s="657"/>
      <c r="BH38" s="657"/>
      <c r="BI38" s="657"/>
      <c r="BJ38" s="657"/>
      <c r="BK38" s="657"/>
      <c r="BL38" s="657"/>
      <c r="BM38" s="657"/>
      <c r="BN38" s="657"/>
      <c r="BO38" s="657"/>
      <c r="BP38" s="657"/>
      <c r="BQ38" s="657"/>
      <c r="BR38" s="657"/>
      <c r="BS38" s="657"/>
      <c r="BT38" s="657"/>
      <c r="BU38" s="657"/>
      <c r="BV38" s="657">
        <v>2</v>
      </c>
      <c r="BW38" s="657">
        <v>2</v>
      </c>
    </row>
    <row r="39" spans="1:75" x14ac:dyDescent="0.35">
      <c r="A39" s="42">
        <v>44398</v>
      </c>
      <c r="B39" s="657">
        <v>1</v>
      </c>
      <c r="C39" s="657">
        <v>1</v>
      </c>
      <c r="D39" s="657">
        <v>1</v>
      </c>
      <c r="E39" s="657"/>
      <c r="F39" s="657"/>
      <c r="G39" s="657"/>
      <c r="H39" s="657"/>
      <c r="I39" s="657"/>
      <c r="J39" s="657">
        <v>4</v>
      </c>
      <c r="K39" s="657">
        <v>4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  <c r="AF39" s="657"/>
      <c r="AG39" s="657"/>
      <c r="AH39" s="657"/>
      <c r="AI39" s="657"/>
      <c r="AJ39" s="657"/>
      <c r="AK39" s="657"/>
      <c r="AL39" s="657"/>
      <c r="AM39" s="657"/>
      <c r="AN39" s="657"/>
      <c r="AO39" s="657"/>
      <c r="AP39" s="657"/>
      <c r="AQ39" s="657"/>
      <c r="AR39" s="657"/>
      <c r="AS39" s="657"/>
      <c r="AT39" s="657"/>
      <c r="AU39" s="657"/>
      <c r="AV39" s="657"/>
      <c r="AW39" s="657"/>
      <c r="AX39" s="657"/>
      <c r="AY39" s="657"/>
      <c r="AZ39" s="657"/>
      <c r="BA39" s="657"/>
      <c r="BB39" s="657"/>
      <c r="BC39" s="657"/>
      <c r="BD39" s="657"/>
      <c r="BE39" s="657"/>
      <c r="BF39" s="657"/>
      <c r="BG39" s="657"/>
      <c r="BH39" s="657"/>
      <c r="BI39" s="657"/>
      <c r="BJ39" s="657"/>
      <c r="BK39" s="657"/>
      <c r="BL39" s="657"/>
      <c r="BM39" s="657"/>
      <c r="BN39" s="657"/>
      <c r="BO39" s="657"/>
      <c r="BP39" s="657"/>
      <c r="BQ39" s="657"/>
      <c r="BR39" s="657"/>
      <c r="BS39" s="657"/>
      <c r="BT39" s="657"/>
      <c r="BU39" s="657"/>
      <c r="BV39" s="657">
        <v>6</v>
      </c>
      <c r="BW39" s="657">
        <v>5</v>
      </c>
    </row>
    <row r="40" spans="1:75" x14ac:dyDescent="0.35">
      <c r="A40" s="42">
        <v>44399</v>
      </c>
      <c r="B40" s="657">
        <v>2</v>
      </c>
      <c r="C40" s="657">
        <v>2</v>
      </c>
      <c r="D40" s="657"/>
      <c r="E40" s="657"/>
      <c r="F40" s="657">
        <v>1</v>
      </c>
      <c r="G40" s="657">
        <v>1</v>
      </c>
      <c r="H40" s="657"/>
      <c r="I40" s="657"/>
      <c r="J40" s="657"/>
      <c r="K40" s="657"/>
      <c r="L40" s="657"/>
      <c r="M40" s="657"/>
      <c r="N40" s="657">
        <v>1</v>
      </c>
      <c r="O40" s="657">
        <v>1</v>
      </c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  <c r="AF40" s="657"/>
      <c r="AG40" s="657"/>
      <c r="AH40" s="657"/>
      <c r="AI40" s="657"/>
      <c r="AJ40" s="657"/>
      <c r="AK40" s="657"/>
      <c r="AL40" s="657"/>
      <c r="AM40" s="657"/>
      <c r="AN40" s="657"/>
      <c r="AO40" s="657"/>
      <c r="AP40" s="657"/>
      <c r="AQ40" s="657"/>
      <c r="AR40" s="657"/>
      <c r="AS40" s="657"/>
      <c r="AT40" s="657"/>
      <c r="AU40" s="657"/>
      <c r="AV40" s="657"/>
      <c r="AW40" s="657"/>
      <c r="AX40" s="657"/>
      <c r="AY40" s="657"/>
      <c r="AZ40" s="657"/>
      <c r="BA40" s="657"/>
      <c r="BB40" s="657"/>
      <c r="BC40" s="657"/>
      <c r="BD40" s="657"/>
      <c r="BE40" s="657"/>
      <c r="BF40" s="657"/>
      <c r="BG40" s="657"/>
      <c r="BH40" s="657"/>
      <c r="BI40" s="657"/>
      <c r="BJ40" s="657"/>
      <c r="BK40" s="657"/>
      <c r="BL40" s="657"/>
      <c r="BM40" s="657"/>
      <c r="BN40" s="657"/>
      <c r="BO40" s="657"/>
      <c r="BP40" s="657"/>
      <c r="BQ40" s="657"/>
      <c r="BR40" s="657"/>
      <c r="BS40" s="657"/>
      <c r="BT40" s="657"/>
      <c r="BU40" s="657"/>
      <c r="BV40" s="657">
        <v>4</v>
      </c>
      <c r="BW40" s="657">
        <v>4</v>
      </c>
    </row>
    <row r="41" spans="1:75" x14ac:dyDescent="0.35">
      <c r="A41" s="42">
        <v>44400</v>
      </c>
      <c r="B41" s="657">
        <v>1</v>
      </c>
      <c r="C41" s="657">
        <v>1</v>
      </c>
      <c r="D41" s="657"/>
      <c r="E41" s="657"/>
      <c r="F41" s="657"/>
      <c r="G41" s="657"/>
      <c r="H41" s="657">
        <v>1</v>
      </c>
      <c r="I41" s="657">
        <v>1</v>
      </c>
      <c r="J41" s="657"/>
      <c r="K41" s="657"/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  <c r="AF41" s="657"/>
      <c r="AG41" s="657"/>
      <c r="AH41" s="657"/>
      <c r="AI41" s="657"/>
      <c r="AJ41" s="657"/>
      <c r="AK41" s="657"/>
      <c r="AL41" s="657"/>
      <c r="AM41" s="657"/>
      <c r="AN41" s="657"/>
      <c r="AO41" s="657"/>
      <c r="AP41" s="657"/>
      <c r="AQ41" s="657"/>
      <c r="AR41" s="657"/>
      <c r="AS41" s="657"/>
      <c r="AT41" s="657"/>
      <c r="AU41" s="657"/>
      <c r="AV41" s="657"/>
      <c r="AW41" s="657"/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  <c r="BR41" s="657"/>
      <c r="BS41" s="657"/>
      <c r="BT41" s="657"/>
      <c r="BU41" s="657"/>
      <c r="BV41" s="657">
        <v>2</v>
      </c>
      <c r="BW41" s="657">
        <v>2</v>
      </c>
    </row>
    <row r="42" spans="1:75" x14ac:dyDescent="0.35">
      <c r="A42" s="2" t="s">
        <v>99</v>
      </c>
      <c r="B42" s="657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>
        <v>2</v>
      </c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>
        <v>1</v>
      </c>
      <c r="BO42" s="657"/>
      <c r="BP42" s="657"/>
      <c r="BQ42" s="657"/>
      <c r="BR42" s="657"/>
      <c r="BS42" s="657"/>
      <c r="BT42" s="657"/>
      <c r="BU42" s="657"/>
      <c r="BV42" s="657">
        <v>3</v>
      </c>
      <c r="BW42" s="657"/>
    </row>
    <row r="43" spans="1:75" x14ac:dyDescent="0.35">
      <c r="A43" s="42">
        <v>44403</v>
      </c>
      <c r="B43" s="657"/>
      <c r="C43" s="657"/>
      <c r="D43" s="657">
        <v>2</v>
      </c>
      <c r="E43" s="657"/>
      <c r="F43" s="657"/>
      <c r="G43" s="657"/>
      <c r="H43" s="657">
        <v>1</v>
      </c>
      <c r="I43" s="657">
        <v>1</v>
      </c>
      <c r="J43" s="657">
        <v>6</v>
      </c>
      <c r="K43" s="657">
        <v>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/>
      <c r="AM43" s="657"/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/>
      <c r="BM43" s="657"/>
      <c r="BN43" s="657"/>
      <c r="BO43" s="657"/>
      <c r="BP43" s="657"/>
      <c r="BQ43" s="657"/>
      <c r="BR43" s="657"/>
      <c r="BS43" s="657"/>
      <c r="BT43" s="657"/>
      <c r="BU43" s="657"/>
      <c r="BV43" s="657">
        <v>9</v>
      </c>
      <c r="BW43" s="657">
        <v>7</v>
      </c>
    </row>
    <row r="44" spans="1:75" x14ac:dyDescent="0.35">
      <c r="A44" s="42">
        <v>44404</v>
      </c>
      <c r="B44" s="657"/>
      <c r="C44" s="657"/>
      <c r="D44" s="657">
        <v>1</v>
      </c>
      <c r="E44" s="657"/>
      <c r="F44" s="657"/>
      <c r="G44" s="657"/>
      <c r="H44" s="657"/>
      <c r="I44" s="657"/>
      <c r="J44" s="657"/>
      <c r="K44" s="657"/>
      <c r="L44" s="657">
        <v>1</v>
      </c>
      <c r="M44" s="657"/>
      <c r="N44" s="657">
        <v>2</v>
      </c>
      <c r="O44" s="657">
        <v>2</v>
      </c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  <c r="AF44" s="657"/>
      <c r="AG44" s="657"/>
      <c r="AH44" s="657"/>
      <c r="AI44" s="657"/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/>
      <c r="BM44" s="657"/>
      <c r="BN44" s="657"/>
      <c r="BO44" s="657"/>
      <c r="BP44" s="657"/>
      <c r="BQ44" s="657"/>
      <c r="BR44" s="657"/>
      <c r="BS44" s="657"/>
      <c r="BT44" s="657"/>
      <c r="BU44" s="657"/>
      <c r="BV44" s="657">
        <v>4</v>
      </c>
      <c r="BW44" s="657">
        <v>2</v>
      </c>
    </row>
    <row r="45" spans="1:75" x14ac:dyDescent="0.35">
      <c r="A45" s="42">
        <v>44405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>
        <v>6</v>
      </c>
      <c r="Q45" s="657">
        <v>5</v>
      </c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  <c r="AF45" s="657"/>
      <c r="AG45" s="657"/>
      <c r="AH45" s="657"/>
      <c r="AI45" s="657"/>
      <c r="AJ45" s="657"/>
      <c r="AK45" s="657"/>
      <c r="AL45" s="657"/>
      <c r="AM45" s="657"/>
      <c r="AN45" s="657"/>
      <c r="AO45" s="657"/>
      <c r="AP45" s="657"/>
      <c r="AQ45" s="657"/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/>
      <c r="BE45" s="657"/>
      <c r="BF45" s="657"/>
      <c r="BG45" s="657"/>
      <c r="BH45" s="657"/>
      <c r="BI45" s="657"/>
      <c r="BJ45" s="657"/>
      <c r="BK45" s="657"/>
      <c r="BL45" s="657"/>
      <c r="BM45" s="657"/>
      <c r="BN45" s="657"/>
      <c r="BO45" s="657"/>
      <c r="BP45" s="657"/>
      <c r="BQ45" s="657"/>
      <c r="BR45" s="657"/>
      <c r="BS45" s="657"/>
      <c r="BT45" s="657"/>
      <c r="BU45" s="657"/>
      <c r="BV45" s="657">
        <v>6</v>
      </c>
      <c r="BW45" s="657">
        <v>5</v>
      </c>
    </row>
    <row r="46" spans="1:75" x14ac:dyDescent="0.35">
      <c r="A46" s="42">
        <v>44431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>
        <v>2</v>
      </c>
      <c r="U46" s="657">
        <v>2</v>
      </c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/>
      <c r="AS46" s="657"/>
      <c r="AT46" s="657"/>
      <c r="AU46" s="657"/>
      <c r="AV46" s="657"/>
      <c r="AW46" s="657"/>
      <c r="AX46" s="657"/>
      <c r="AY46" s="657"/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>
        <v>2</v>
      </c>
      <c r="BW46" s="657">
        <v>2</v>
      </c>
    </row>
    <row r="47" spans="1:75" x14ac:dyDescent="0.35">
      <c r="A47" s="42">
        <v>44432</v>
      </c>
      <c r="B47" s="657"/>
      <c r="C47" s="657"/>
      <c r="D47" s="657">
        <v>1</v>
      </c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>
        <v>1</v>
      </c>
      <c r="U47" s="657"/>
      <c r="V47" s="657">
        <v>1</v>
      </c>
      <c r="W47" s="657">
        <v>1</v>
      </c>
      <c r="X47" s="657">
        <v>3</v>
      </c>
      <c r="Y47" s="657">
        <v>2</v>
      </c>
      <c r="Z47" s="657"/>
      <c r="AA47" s="657"/>
      <c r="AB47" s="657"/>
      <c r="AC47" s="657"/>
      <c r="AD47" s="657"/>
      <c r="AE47" s="657"/>
      <c r="AF47" s="657"/>
      <c r="AG47" s="657"/>
      <c r="AH47" s="657"/>
      <c r="AI47" s="657"/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/>
      <c r="BA47" s="657"/>
      <c r="BB47" s="657"/>
      <c r="BC47" s="657"/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/>
      <c r="BQ47" s="657"/>
      <c r="BR47" s="657"/>
      <c r="BS47" s="657"/>
      <c r="BT47" s="657"/>
      <c r="BU47" s="657"/>
      <c r="BV47" s="657">
        <v>6</v>
      </c>
      <c r="BW47" s="657">
        <v>3</v>
      </c>
    </row>
    <row r="48" spans="1:75" x14ac:dyDescent="0.35">
      <c r="A48" s="42">
        <v>44433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>
        <v>1</v>
      </c>
      <c r="AA48" s="657"/>
      <c r="AB48" s="657">
        <v>1</v>
      </c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/>
      <c r="BA48" s="657"/>
      <c r="BB48" s="657"/>
      <c r="BC48" s="657"/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>
        <v>2</v>
      </c>
      <c r="BW48" s="657"/>
    </row>
    <row r="49" spans="1:75" x14ac:dyDescent="0.35">
      <c r="A49" s="42">
        <v>44438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>
        <v>3</v>
      </c>
      <c r="AA49" s="657">
        <v>2</v>
      </c>
      <c r="AB49" s="657">
        <v>1</v>
      </c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>
        <v>4</v>
      </c>
      <c r="BW49" s="657">
        <v>2</v>
      </c>
    </row>
    <row r="50" spans="1:75" x14ac:dyDescent="0.35">
      <c r="A50" s="42">
        <v>44439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>
        <v>1</v>
      </c>
      <c r="AA50" s="657">
        <v>1</v>
      </c>
      <c r="AB50" s="657">
        <v>1</v>
      </c>
      <c r="AC50" s="657">
        <v>1</v>
      </c>
      <c r="AD50" s="657"/>
      <c r="AE50" s="657"/>
      <c r="AF50" s="657"/>
      <c r="AG50" s="657"/>
      <c r="AH50" s="657"/>
      <c r="AI50" s="657"/>
      <c r="AJ50" s="657"/>
      <c r="AK50" s="657"/>
      <c r="AL50" s="657"/>
      <c r="AM50" s="657"/>
      <c r="AN50" s="657"/>
      <c r="AO50" s="657"/>
      <c r="AP50" s="657"/>
      <c r="AQ50" s="657"/>
      <c r="AR50" s="657"/>
      <c r="AS50" s="657"/>
      <c r="AT50" s="657"/>
      <c r="AU50" s="657"/>
      <c r="AV50" s="657"/>
      <c r="AW50" s="657"/>
      <c r="AX50" s="657"/>
      <c r="AY50" s="657"/>
      <c r="AZ50" s="657"/>
      <c r="BA50" s="657"/>
      <c r="BB50" s="657"/>
      <c r="BC50" s="657"/>
      <c r="BD50" s="657"/>
      <c r="BE50" s="657"/>
      <c r="BF50" s="657"/>
      <c r="BG50" s="657"/>
      <c r="BH50" s="657"/>
      <c r="BI50" s="657"/>
      <c r="BJ50" s="657"/>
      <c r="BK50" s="657"/>
      <c r="BL50" s="657"/>
      <c r="BM50" s="657"/>
      <c r="BN50" s="657"/>
      <c r="BO50" s="657"/>
      <c r="BP50" s="657"/>
      <c r="BQ50" s="657"/>
      <c r="BR50" s="657"/>
      <c r="BS50" s="657"/>
      <c r="BT50" s="657"/>
      <c r="BU50" s="657"/>
      <c r="BV50" s="657">
        <v>2</v>
      </c>
      <c r="BW50" s="657">
        <v>2</v>
      </c>
    </row>
    <row r="51" spans="1:75" x14ac:dyDescent="0.35">
      <c r="A51" s="42">
        <v>44452</v>
      </c>
      <c r="B51" s="657"/>
      <c r="C51" s="657"/>
      <c r="D51" s="657"/>
      <c r="E51" s="657"/>
      <c r="F51" s="657"/>
      <c r="G51" s="657"/>
      <c r="H51" s="657"/>
      <c r="I51" s="657"/>
      <c r="J51" s="657"/>
      <c r="K51" s="657"/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>
        <v>2</v>
      </c>
      <c r="AC51" s="657"/>
      <c r="AD51" s="657"/>
      <c r="AE51" s="657"/>
      <c r="AF51" s="657"/>
      <c r="AG51" s="657"/>
      <c r="AH51" s="657"/>
      <c r="AI51" s="657"/>
      <c r="AJ51" s="657"/>
      <c r="AK51" s="657"/>
      <c r="AL51" s="657"/>
      <c r="AM51" s="657"/>
      <c r="AN51" s="657"/>
      <c r="AO51" s="657"/>
      <c r="AP51" s="657"/>
      <c r="AQ51" s="657"/>
      <c r="AR51" s="657"/>
      <c r="AS51" s="657"/>
      <c r="AT51" s="657"/>
      <c r="AU51" s="657"/>
      <c r="AV51" s="657"/>
      <c r="AW51" s="657"/>
      <c r="AX51" s="657"/>
      <c r="AY51" s="657"/>
      <c r="AZ51" s="657"/>
      <c r="BA51" s="657"/>
      <c r="BB51" s="657"/>
      <c r="BC51" s="657"/>
      <c r="BD51" s="657"/>
      <c r="BE51" s="657"/>
      <c r="BF51" s="657"/>
      <c r="BG51" s="657"/>
      <c r="BH51" s="657"/>
      <c r="BI51" s="657"/>
      <c r="BJ51" s="657"/>
      <c r="BK51" s="657"/>
      <c r="BL51" s="657"/>
      <c r="BM51" s="657"/>
      <c r="BN51" s="657"/>
      <c r="BO51" s="657"/>
      <c r="BP51" s="657"/>
      <c r="BQ51" s="657"/>
      <c r="BR51" s="657"/>
      <c r="BS51" s="657"/>
      <c r="BT51" s="657"/>
      <c r="BU51" s="657"/>
      <c r="BV51" s="657">
        <v>2</v>
      </c>
      <c r="BW51" s="657"/>
    </row>
    <row r="52" spans="1:75" x14ac:dyDescent="0.35">
      <c r="A52" s="42">
        <v>44455</v>
      </c>
      <c r="B52" s="657"/>
      <c r="C52" s="657"/>
      <c r="D52" s="657"/>
      <c r="E52" s="657"/>
      <c r="F52" s="657"/>
      <c r="G52" s="657"/>
      <c r="H52" s="657"/>
      <c r="I52" s="657"/>
      <c r="J52" s="657"/>
      <c r="K52" s="657"/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>
        <v>3</v>
      </c>
      <c r="AE52" s="657">
        <v>2</v>
      </c>
      <c r="AF52" s="657">
        <v>1</v>
      </c>
      <c r="AG52" s="657"/>
      <c r="AH52" s="657"/>
      <c r="AI52" s="657"/>
      <c r="AJ52" s="657"/>
      <c r="AK52" s="657"/>
      <c r="AL52" s="657"/>
      <c r="AM52" s="657"/>
      <c r="AN52" s="657"/>
      <c r="AO52" s="657"/>
      <c r="AP52" s="657"/>
      <c r="AQ52" s="657"/>
      <c r="AR52" s="657"/>
      <c r="AS52" s="657"/>
      <c r="AT52" s="657"/>
      <c r="AU52" s="657"/>
      <c r="AV52" s="657"/>
      <c r="AW52" s="657"/>
      <c r="AX52" s="657"/>
      <c r="AY52" s="657"/>
      <c r="AZ52" s="657"/>
      <c r="BA52" s="657"/>
      <c r="BB52" s="657"/>
      <c r="BC52" s="657"/>
      <c r="BD52" s="657"/>
      <c r="BE52" s="657"/>
      <c r="BF52" s="657"/>
      <c r="BG52" s="657"/>
      <c r="BH52" s="657"/>
      <c r="BI52" s="657"/>
      <c r="BJ52" s="657"/>
      <c r="BK52" s="657"/>
      <c r="BL52" s="657"/>
      <c r="BM52" s="657"/>
      <c r="BN52" s="657"/>
      <c r="BO52" s="657"/>
      <c r="BP52" s="657"/>
      <c r="BQ52" s="657"/>
      <c r="BR52" s="657"/>
      <c r="BS52" s="657"/>
      <c r="BT52" s="657"/>
      <c r="BU52" s="657"/>
      <c r="BV52" s="657">
        <v>4</v>
      </c>
      <c r="BW52" s="657">
        <v>2</v>
      </c>
    </row>
    <row r="53" spans="1:75" x14ac:dyDescent="0.35">
      <c r="A53" s="42">
        <v>44462</v>
      </c>
      <c r="B53" s="657"/>
      <c r="C53" s="657"/>
      <c r="D53" s="657"/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  <c r="AF53" s="657"/>
      <c r="AG53" s="657"/>
      <c r="AH53" s="657">
        <v>1</v>
      </c>
      <c r="AI53" s="657">
        <v>1</v>
      </c>
      <c r="AJ53" s="657"/>
      <c r="AK53" s="657"/>
      <c r="AL53" s="657"/>
      <c r="AM53" s="657"/>
      <c r="AN53" s="657"/>
      <c r="AO53" s="657"/>
      <c r="AP53" s="657"/>
      <c r="AQ53" s="657"/>
      <c r="AR53" s="657"/>
      <c r="AS53" s="657"/>
      <c r="AT53" s="657"/>
      <c r="AU53" s="657"/>
      <c r="AV53" s="657"/>
      <c r="AW53" s="657"/>
      <c r="AX53" s="657"/>
      <c r="AY53" s="657"/>
      <c r="AZ53" s="657"/>
      <c r="BA53" s="657"/>
      <c r="BB53" s="657"/>
      <c r="BC53" s="657"/>
      <c r="BD53" s="657"/>
      <c r="BE53" s="657"/>
      <c r="BF53" s="657"/>
      <c r="BG53" s="657"/>
      <c r="BH53" s="657"/>
      <c r="BI53" s="657"/>
      <c r="BJ53" s="657"/>
      <c r="BK53" s="657"/>
      <c r="BL53" s="657"/>
      <c r="BM53" s="657"/>
      <c r="BN53" s="657"/>
      <c r="BO53" s="657"/>
      <c r="BP53" s="657"/>
      <c r="BQ53" s="657"/>
      <c r="BR53" s="657"/>
      <c r="BS53" s="657"/>
      <c r="BT53" s="657"/>
      <c r="BU53" s="657"/>
      <c r="BV53" s="657">
        <v>1</v>
      </c>
      <c r="BW53" s="657">
        <v>1</v>
      </c>
    </row>
    <row r="54" spans="1:75" x14ac:dyDescent="0.35">
      <c r="A54" s="42">
        <v>44463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>
        <v>2</v>
      </c>
      <c r="AC54" s="657">
        <v>2</v>
      </c>
      <c r="AD54" s="657"/>
      <c r="AE54" s="657"/>
      <c r="AF54" s="657"/>
      <c r="AG54" s="657"/>
      <c r="AH54" s="657"/>
      <c r="AI54" s="657"/>
      <c r="AJ54" s="657"/>
      <c r="AK54" s="657"/>
      <c r="AL54" s="657"/>
      <c r="AM54" s="657"/>
      <c r="AN54" s="657"/>
      <c r="AO54" s="657"/>
      <c r="AP54" s="657"/>
      <c r="AQ54" s="657"/>
      <c r="AR54" s="657"/>
      <c r="AS54" s="657"/>
      <c r="AT54" s="657"/>
      <c r="AU54" s="657"/>
      <c r="AV54" s="657"/>
      <c r="AW54" s="657"/>
      <c r="AX54" s="657"/>
      <c r="AY54" s="657"/>
      <c r="AZ54" s="657"/>
      <c r="BA54" s="657"/>
      <c r="BB54" s="657"/>
      <c r="BC54" s="657"/>
      <c r="BD54" s="657"/>
      <c r="BE54" s="657"/>
      <c r="BF54" s="657"/>
      <c r="BG54" s="657"/>
      <c r="BH54" s="657"/>
      <c r="BI54" s="657"/>
      <c r="BJ54" s="657"/>
      <c r="BK54" s="657"/>
      <c r="BL54" s="657"/>
      <c r="BM54" s="657"/>
      <c r="BN54" s="657"/>
      <c r="BO54" s="657"/>
      <c r="BP54" s="657"/>
      <c r="BQ54" s="657"/>
      <c r="BR54" s="657"/>
      <c r="BS54" s="657"/>
      <c r="BT54" s="657"/>
      <c r="BU54" s="657"/>
      <c r="BV54" s="657">
        <v>2</v>
      </c>
      <c r="BW54" s="657">
        <v>2</v>
      </c>
    </row>
    <row r="55" spans="1:75" x14ac:dyDescent="0.35">
      <c r="A55" s="42">
        <v>44467</v>
      </c>
      <c r="B55" s="657"/>
      <c r="C55" s="657"/>
      <c r="D55" s="657"/>
      <c r="E55" s="657"/>
      <c r="F55" s="657"/>
      <c r="G55" s="657"/>
      <c r="H55" s="657"/>
      <c r="I55" s="657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  <c r="AF55" s="657"/>
      <c r="AG55" s="657"/>
      <c r="AH55" s="657"/>
      <c r="AI55" s="657"/>
      <c r="AJ55" s="657">
        <v>1</v>
      </c>
      <c r="AK55" s="657"/>
      <c r="AL55" s="657"/>
      <c r="AM55" s="657"/>
      <c r="AN55" s="657"/>
      <c r="AO55" s="657"/>
      <c r="AP55" s="657"/>
      <c r="AQ55" s="657"/>
      <c r="AR55" s="657"/>
      <c r="AS55" s="657"/>
      <c r="AT55" s="657"/>
      <c r="AU55" s="657"/>
      <c r="AV55" s="657"/>
      <c r="AW55" s="657"/>
      <c r="AX55" s="657"/>
      <c r="AY55" s="657"/>
      <c r="AZ55" s="657"/>
      <c r="BA55" s="657"/>
      <c r="BB55" s="657"/>
      <c r="BC55" s="657"/>
      <c r="BD55" s="657"/>
      <c r="BE55" s="657"/>
      <c r="BF55" s="657"/>
      <c r="BG55" s="657"/>
      <c r="BH55" s="657"/>
      <c r="BI55" s="657"/>
      <c r="BJ55" s="657"/>
      <c r="BK55" s="657"/>
      <c r="BL55" s="657"/>
      <c r="BM55" s="657"/>
      <c r="BN55" s="657"/>
      <c r="BO55" s="657"/>
      <c r="BP55" s="657"/>
      <c r="BQ55" s="657"/>
      <c r="BR55" s="657"/>
      <c r="BS55" s="657"/>
      <c r="BT55" s="657"/>
      <c r="BU55" s="657"/>
      <c r="BV55" s="657">
        <v>1</v>
      </c>
      <c r="BW55" s="657"/>
    </row>
    <row r="56" spans="1:75" x14ac:dyDescent="0.35">
      <c r="A56" s="42">
        <v>44468</v>
      </c>
      <c r="B56" s="657"/>
      <c r="C56" s="657"/>
      <c r="D56" s="657"/>
      <c r="E56" s="657"/>
      <c r="F56" s="657"/>
      <c r="G56" s="657"/>
      <c r="H56" s="657"/>
      <c r="I56" s="657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  <c r="AF56" s="657"/>
      <c r="AG56" s="657"/>
      <c r="AH56" s="657"/>
      <c r="AI56" s="657"/>
      <c r="AJ56" s="657"/>
      <c r="AK56" s="657"/>
      <c r="AL56" s="657">
        <v>1</v>
      </c>
      <c r="AM56" s="657"/>
      <c r="AN56" s="657"/>
      <c r="AO56" s="657"/>
      <c r="AP56" s="657"/>
      <c r="AQ56" s="657"/>
      <c r="AR56" s="657"/>
      <c r="AS56" s="657"/>
      <c r="AT56" s="657"/>
      <c r="AU56" s="657"/>
      <c r="AV56" s="657"/>
      <c r="AW56" s="657"/>
      <c r="AX56" s="657"/>
      <c r="AY56" s="657"/>
      <c r="AZ56" s="657"/>
      <c r="BA56" s="657"/>
      <c r="BB56" s="657"/>
      <c r="BC56" s="657"/>
      <c r="BD56" s="657"/>
      <c r="BE56" s="657"/>
      <c r="BF56" s="657"/>
      <c r="BG56" s="657"/>
      <c r="BH56" s="657"/>
      <c r="BI56" s="657"/>
      <c r="BJ56" s="657"/>
      <c r="BK56" s="657"/>
      <c r="BL56" s="657"/>
      <c r="BM56" s="657"/>
      <c r="BN56" s="657"/>
      <c r="BO56" s="657"/>
      <c r="BP56" s="657"/>
      <c r="BQ56" s="657"/>
      <c r="BR56" s="657"/>
      <c r="BS56" s="657"/>
      <c r="BT56" s="657"/>
      <c r="BU56" s="657"/>
      <c r="BV56" s="657">
        <v>1</v>
      </c>
      <c r="BW56" s="657"/>
    </row>
    <row r="57" spans="1:75" x14ac:dyDescent="0.35">
      <c r="A57" s="42">
        <v>44481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  <c r="AF57" s="657"/>
      <c r="AG57" s="657"/>
      <c r="AH57" s="657"/>
      <c r="AI57" s="657"/>
      <c r="AJ57" s="657"/>
      <c r="AK57" s="657"/>
      <c r="AL57" s="657"/>
      <c r="AM57" s="657"/>
      <c r="AN57" s="657">
        <v>1</v>
      </c>
      <c r="AO57" s="657">
        <v>1</v>
      </c>
      <c r="AP57" s="657"/>
      <c r="AQ57" s="657"/>
      <c r="AR57" s="657"/>
      <c r="AS57" s="657"/>
      <c r="AT57" s="657"/>
      <c r="AU57" s="657"/>
      <c r="AV57" s="657"/>
      <c r="AW57" s="657"/>
      <c r="AX57" s="657"/>
      <c r="AY57" s="657"/>
      <c r="AZ57" s="657"/>
      <c r="BA57" s="657"/>
      <c r="BB57" s="657"/>
      <c r="BC57" s="657"/>
      <c r="BD57" s="657"/>
      <c r="BE57" s="657"/>
      <c r="BF57" s="657"/>
      <c r="BG57" s="657"/>
      <c r="BH57" s="657"/>
      <c r="BI57" s="657"/>
      <c r="BJ57" s="657"/>
      <c r="BK57" s="657"/>
      <c r="BL57" s="657"/>
      <c r="BM57" s="657"/>
      <c r="BN57" s="657"/>
      <c r="BO57" s="657"/>
      <c r="BP57" s="657"/>
      <c r="BQ57" s="657"/>
      <c r="BR57" s="657"/>
      <c r="BS57" s="657"/>
      <c r="BT57" s="657"/>
      <c r="BU57" s="657"/>
      <c r="BV57" s="657">
        <v>1</v>
      </c>
      <c r="BW57" s="657">
        <v>1</v>
      </c>
    </row>
    <row r="58" spans="1:75" x14ac:dyDescent="0.35">
      <c r="A58" s="42">
        <v>44484</v>
      </c>
      <c r="B58" s="657"/>
      <c r="C58" s="657"/>
      <c r="D58" s="657"/>
      <c r="E58" s="657"/>
      <c r="F58" s="657"/>
      <c r="G58" s="657"/>
      <c r="H58" s="657"/>
      <c r="I58" s="657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  <c r="AF58" s="657"/>
      <c r="AG58" s="657"/>
      <c r="AH58" s="657"/>
      <c r="AI58" s="657"/>
      <c r="AJ58" s="657"/>
      <c r="AK58" s="657"/>
      <c r="AL58" s="657"/>
      <c r="AM58" s="657"/>
      <c r="AN58" s="657"/>
      <c r="AO58" s="657"/>
      <c r="AP58" s="657">
        <v>1</v>
      </c>
      <c r="AQ58" s="657"/>
      <c r="AR58" s="657"/>
      <c r="AS58" s="657"/>
      <c r="AT58" s="657"/>
      <c r="AU58" s="657"/>
      <c r="AV58" s="657"/>
      <c r="AW58" s="657"/>
      <c r="AX58" s="657"/>
      <c r="AY58" s="657"/>
      <c r="AZ58" s="657"/>
      <c r="BA58" s="657"/>
      <c r="BB58" s="657"/>
      <c r="BC58" s="657"/>
      <c r="BD58" s="657"/>
      <c r="BE58" s="657"/>
      <c r="BF58" s="657"/>
      <c r="BG58" s="657"/>
      <c r="BH58" s="657"/>
      <c r="BI58" s="657"/>
      <c r="BJ58" s="657"/>
      <c r="BK58" s="657"/>
      <c r="BL58" s="657"/>
      <c r="BM58" s="657"/>
      <c r="BN58" s="657"/>
      <c r="BO58" s="657"/>
      <c r="BP58" s="657"/>
      <c r="BQ58" s="657"/>
      <c r="BR58" s="657"/>
      <c r="BS58" s="657"/>
      <c r="BT58" s="657"/>
      <c r="BU58" s="657"/>
      <c r="BV58" s="657">
        <v>1</v>
      </c>
      <c r="BW58" s="657"/>
    </row>
    <row r="59" spans="1:75" x14ac:dyDescent="0.35">
      <c r="A59" s="42">
        <v>44487</v>
      </c>
      <c r="B59" s="657"/>
      <c r="C59" s="657"/>
      <c r="D59" s="657"/>
      <c r="E59" s="657"/>
      <c r="F59" s="657"/>
      <c r="G59" s="657"/>
      <c r="H59" s="657"/>
      <c r="I59" s="657"/>
      <c r="J59" s="657"/>
      <c r="K59" s="657"/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  <c r="AF59" s="657"/>
      <c r="AG59" s="657"/>
      <c r="AH59" s="657"/>
      <c r="AI59" s="657"/>
      <c r="AJ59" s="657"/>
      <c r="AK59" s="657"/>
      <c r="AL59" s="657"/>
      <c r="AM59" s="657"/>
      <c r="AN59" s="657">
        <v>1</v>
      </c>
      <c r="AO59" s="657">
        <v>1</v>
      </c>
      <c r="AP59" s="657"/>
      <c r="AQ59" s="657"/>
      <c r="AR59" s="657"/>
      <c r="AS59" s="657"/>
      <c r="AT59" s="657"/>
      <c r="AU59" s="657"/>
      <c r="AV59" s="657"/>
      <c r="AW59" s="657"/>
      <c r="AX59" s="657"/>
      <c r="AY59" s="657"/>
      <c r="AZ59" s="657"/>
      <c r="BA59" s="657"/>
      <c r="BB59" s="657"/>
      <c r="BC59" s="657"/>
      <c r="BD59" s="657"/>
      <c r="BE59" s="657"/>
      <c r="BF59" s="657"/>
      <c r="BG59" s="657"/>
      <c r="BH59" s="657"/>
      <c r="BI59" s="657"/>
      <c r="BJ59" s="657"/>
      <c r="BK59" s="657"/>
      <c r="BL59" s="657"/>
      <c r="BM59" s="657"/>
      <c r="BN59" s="657"/>
      <c r="BO59" s="657"/>
      <c r="BP59" s="657"/>
      <c r="BQ59" s="657"/>
      <c r="BR59" s="657"/>
      <c r="BS59" s="657"/>
      <c r="BT59" s="657"/>
      <c r="BU59" s="657"/>
      <c r="BV59" s="657">
        <v>1</v>
      </c>
      <c r="BW59" s="657">
        <v>1</v>
      </c>
    </row>
    <row r="60" spans="1:75" x14ac:dyDescent="0.35">
      <c r="A60" s="42">
        <v>44488</v>
      </c>
      <c r="B60" s="657"/>
      <c r="C60" s="657"/>
      <c r="D60" s="657"/>
      <c r="E60" s="657"/>
      <c r="F60" s="657"/>
      <c r="G60" s="657"/>
      <c r="H60" s="657"/>
      <c r="I60" s="657"/>
      <c r="J60" s="657"/>
      <c r="K60" s="657"/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  <c r="AF60" s="657"/>
      <c r="AG60" s="657"/>
      <c r="AH60" s="657"/>
      <c r="AI60" s="657"/>
      <c r="AJ60" s="657"/>
      <c r="AK60" s="657"/>
      <c r="AL60" s="657"/>
      <c r="AM60" s="657"/>
      <c r="AN60" s="657"/>
      <c r="AO60" s="657"/>
      <c r="AP60" s="657"/>
      <c r="AQ60" s="657"/>
      <c r="AR60" s="657">
        <v>4</v>
      </c>
      <c r="AS60" s="657">
        <v>4</v>
      </c>
      <c r="AT60" s="657">
        <v>1</v>
      </c>
      <c r="AU60" s="657"/>
      <c r="AV60" s="657">
        <v>1</v>
      </c>
      <c r="AW60" s="657">
        <v>1</v>
      </c>
      <c r="AX60" s="657"/>
      <c r="AY60" s="657"/>
      <c r="AZ60" s="657"/>
      <c r="BA60" s="657"/>
      <c r="BB60" s="657"/>
      <c r="BC60" s="657"/>
      <c r="BD60" s="657"/>
      <c r="BE60" s="657"/>
      <c r="BF60" s="657"/>
      <c r="BG60" s="657"/>
      <c r="BH60" s="657"/>
      <c r="BI60" s="657"/>
      <c r="BJ60" s="657"/>
      <c r="BK60" s="657"/>
      <c r="BL60" s="657"/>
      <c r="BM60" s="657"/>
      <c r="BN60" s="657"/>
      <c r="BO60" s="657"/>
      <c r="BP60" s="657"/>
      <c r="BQ60" s="657"/>
      <c r="BR60" s="657"/>
      <c r="BS60" s="657"/>
      <c r="BT60" s="657"/>
      <c r="BU60" s="657"/>
      <c r="BV60" s="657">
        <v>6</v>
      </c>
      <c r="BW60" s="657">
        <v>5</v>
      </c>
    </row>
    <row r="61" spans="1:75" x14ac:dyDescent="0.35">
      <c r="A61" s="42">
        <v>44490</v>
      </c>
      <c r="B61" s="657"/>
      <c r="C61" s="657"/>
      <c r="D61" s="657"/>
      <c r="E61" s="657"/>
      <c r="F61" s="657"/>
      <c r="G61" s="657"/>
      <c r="H61" s="657"/>
      <c r="I61" s="657"/>
      <c r="J61" s="657"/>
      <c r="K61" s="657"/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  <c r="AF61" s="657"/>
      <c r="AG61" s="657"/>
      <c r="AH61" s="657"/>
      <c r="AI61" s="657"/>
      <c r="AJ61" s="657"/>
      <c r="AK61" s="657"/>
      <c r="AL61" s="657"/>
      <c r="AM61" s="657"/>
      <c r="AN61" s="657"/>
      <c r="AO61" s="657"/>
      <c r="AP61" s="657">
        <v>1</v>
      </c>
      <c r="AQ61" s="657"/>
      <c r="AR61" s="657"/>
      <c r="AS61" s="657"/>
      <c r="AT61" s="657"/>
      <c r="AU61" s="657"/>
      <c r="AV61" s="657"/>
      <c r="AW61" s="657"/>
      <c r="AX61" s="657"/>
      <c r="AY61" s="657"/>
      <c r="AZ61" s="657"/>
      <c r="BA61" s="657"/>
      <c r="BB61" s="657"/>
      <c r="BC61" s="657"/>
      <c r="BD61" s="657"/>
      <c r="BE61" s="657"/>
      <c r="BF61" s="657"/>
      <c r="BG61" s="657"/>
      <c r="BH61" s="657"/>
      <c r="BI61" s="657"/>
      <c r="BJ61" s="657"/>
      <c r="BK61" s="657"/>
      <c r="BL61" s="657"/>
      <c r="BM61" s="657"/>
      <c r="BN61" s="657"/>
      <c r="BO61" s="657"/>
      <c r="BP61" s="657"/>
      <c r="BQ61" s="657"/>
      <c r="BR61" s="657"/>
      <c r="BS61" s="657"/>
      <c r="BT61" s="657"/>
      <c r="BU61" s="657"/>
      <c r="BV61" s="657">
        <v>1</v>
      </c>
      <c r="BW61" s="657"/>
    </row>
    <row r="62" spans="1:75" x14ac:dyDescent="0.35">
      <c r="A62" s="42">
        <v>44496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  <c r="AF62" s="657"/>
      <c r="AG62" s="657"/>
      <c r="AH62" s="657"/>
      <c r="AI62" s="657"/>
      <c r="AJ62" s="657"/>
      <c r="AK62" s="657"/>
      <c r="AL62" s="657"/>
      <c r="AM62" s="657"/>
      <c r="AN62" s="657"/>
      <c r="AO62" s="657"/>
      <c r="AP62" s="657"/>
      <c r="AQ62" s="657"/>
      <c r="AR62" s="657"/>
      <c r="AS62" s="657"/>
      <c r="AT62" s="657"/>
      <c r="AU62" s="657"/>
      <c r="AV62" s="657"/>
      <c r="AW62" s="657"/>
      <c r="AX62" s="657">
        <v>1</v>
      </c>
      <c r="AY62" s="657">
        <v>1</v>
      </c>
      <c r="AZ62" s="657"/>
      <c r="BA62" s="657"/>
      <c r="BB62" s="657"/>
      <c r="BC62" s="657"/>
      <c r="BD62" s="657"/>
      <c r="BE62" s="657"/>
      <c r="BF62" s="657"/>
      <c r="BG62" s="657"/>
      <c r="BH62" s="657"/>
      <c r="BI62" s="657"/>
      <c r="BJ62" s="657"/>
      <c r="BK62" s="657"/>
      <c r="BL62" s="657"/>
      <c r="BM62" s="657"/>
      <c r="BN62" s="657">
        <v>1</v>
      </c>
      <c r="BO62" s="657"/>
      <c r="BP62" s="657"/>
      <c r="BQ62" s="657"/>
      <c r="BR62" s="657"/>
      <c r="BS62" s="657"/>
      <c r="BT62" s="657"/>
      <c r="BU62" s="657"/>
      <c r="BV62" s="657">
        <v>2</v>
      </c>
      <c r="BW62" s="657">
        <v>1</v>
      </c>
    </row>
    <row r="63" spans="1:75" x14ac:dyDescent="0.35">
      <c r="A63" s="42">
        <v>44491</v>
      </c>
      <c r="B63" s="657"/>
      <c r="C63" s="657"/>
      <c r="D63" s="657"/>
      <c r="E63" s="657"/>
      <c r="F63" s="657"/>
      <c r="G63" s="657"/>
      <c r="H63" s="657"/>
      <c r="I63" s="657"/>
      <c r="J63" s="657"/>
      <c r="K63" s="657"/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  <c r="AF63" s="657"/>
      <c r="AG63" s="657"/>
      <c r="AH63" s="657"/>
      <c r="AI63" s="657"/>
      <c r="AJ63" s="657"/>
      <c r="AK63" s="657"/>
      <c r="AL63" s="657"/>
      <c r="AM63" s="657"/>
      <c r="AN63" s="657"/>
      <c r="AO63" s="657"/>
      <c r="AP63" s="657">
        <v>1</v>
      </c>
      <c r="AQ63" s="657"/>
      <c r="AR63" s="657"/>
      <c r="AS63" s="657"/>
      <c r="AT63" s="657"/>
      <c r="AU63" s="657"/>
      <c r="AV63" s="657"/>
      <c r="AW63" s="657"/>
      <c r="AX63" s="657"/>
      <c r="AY63" s="657"/>
      <c r="AZ63" s="657">
        <v>1</v>
      </c>
      <c r="BA63" s="657"/>
      <c r="BB63" s="657"/>
      <c r="BC63" s="657"/>
      <c r="BD63" s="657"/>
      <c r="BE63" s="657"/>
      <c r="BF63" s="657"/>
      <c r="BG63" s="657"/>
      <c r="BH63" s="657"/>
      <c r="BI63" s="657"/>
      <c r="BJ63" s="657"/>
      <c r="BK63" s="657"/>
      <c r="BL63" s="657"/>
      <c r="BM63" s="657"/>
      <c r="BN63" s="657"/>
      <c r="BO63" s="657"/>
      <c r="BP63" s="657"/>
      <c r="BQ63" s="657"/>
      <c r="BR63" s="657"/>
      <c r="BS63" s="657"/>
      <c r="BT63" s="657"/>
      <c r="BU63" s="657"/>
      <c r="BV63" s="657">
        <v>2</v>
      </c>
      <c r="BW63" s="657"/>
    </row>
    <row r="64" spans="1:75" x14ac:dyDescent="0.35">
      <c r="A64" s="42">
        <v>44494</v>
      </c>
      <c r="B64" s="657"/>
      <c r="C64" s="657"/>
      <c r="D64" s="657"/>
      <c r="E64" s="657"/>
      <c r="F64" s="657"/>
      <c r="G64" s="657"/>
      <c r="H64" s="657"/>
      <c r="I64" s="657"/>
      <c r="J64" s="657"/>
      <c r="K64" s="657"/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  <c r="AF64" s="657"/>
      <c r="AG64" s="657"/>
      <c r="AH64" s="657"/>
      <c r="AI64" s="657"/>
      <c r="AJ64" s="657"/>
      <c r="AK64" s="657"/>
      <c r="AL64" s="657"/>
      <c r="AM64" s="657"/>
      <c r="AN64" s="657"/>
      <c r="AO64" s="657"/>
      <c r="AP64" s="657">
        <v>1</v>
      </c>
      <c r="AQ64" s="657"/>
      <c r="AR64" s="657"/>
      <c r="AS64" s="657"/>
      <c r="AT64" s="657"/>
      <c r="AU64" s="657"/>
      <c r="AV64" s="657"/>
      <c r="AW64" s="657"/>
      <c r="AX64" s="657"/>
      <c r="AY64" s="657"/>
      <c r="AZ64" s="657"/>
      <c r="BA64" s="657"/>
      <c r="BB64" s="657">
        <v>1</v>
      </c>
      <c r="BC64" s="657"/>
      <c r="BD64" s="657">
        <v>1</v>
      </c>
      <c r="BE64" s="657"/>
      <c r="BF64" s="657"/>
      <c r="BG64" s="657"/>
      <c r="BH64" s="657"/>
      <c r="BI64" s="657"/>
      <c r="BJ64" s="657"/>
      <c r="BK64" s="657"/>
      <c r="BL64" s="657"/>
      <c r="BM64" s="657"/>
      <c r="BN64" s="657"/>
      <c r="BO64" s="657"/>
      <c r="BP64" s="657"/>
      <c r="BQ64" s="657"/>
      <c r="BR64" s="657"/>
      <c r="BS64" s="657"/>
      <c r="BT64" s="657"/>
      <c r="BU64" s="657"/>
      <c r="BV64" s="657">
        <v>3</v>
      </c>
      <c r="BW64" s="657"/>
    </row>
    <row r="65" spans="1:75" x14ac:dyDescent="0.35">
      <c r="A65" s="42">
        <v>44503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  <c r="AF65" s="657"/>
      <c r="AG65" s="657"/>
      <c r="AH65" s="657"/>
      <c r="AI65" s="657"/>
      <c r="AJ65" s="657"/>
      <c r="AK65" s="657"/>
      <c r="AL65" s="657"/>
      <c r="AM65" s="657"/>
      <c r="AN65" s="657"/>
      <c r="AO65" s="657"/>
      <c r="AP65" s="657"/>
      <c r="AQ65" s="657"/>
      <c r="AR65" s="657"/>
      <c r="AS65" s="657"/>
      <c r="AT65" s="657"/>
      <c r="AU65" s="657"/>
      <c r="AV65" s="657"/>
      <c r="AW65" s="657"/>
      <c r="AX65" s="657"/>
      <c r="AY65" s="657"/>
      <c r="AZ65" s="657"/>
      <c r="BA65" s="657"/>
      <c r="BB65" s="657"/>
      <c r="BC65" s="657"/>
      <c r="BD65" s="657"/>
      <c r="BE65" s="657"/>
      <c r="BF65" s="657">
        <v>2</v>
      </c>
      <c r="BG65" s="657"/>
      <c r="BH65" s="657"/>
      <c r="BI65" s="657"/>
      <c r="BJ65" s="657"/>
      <c r="BK65" s="657"/>
      <c r="BL65" s="657"/>
      <c r="BM65" s="657"/>
      <c r="BN65" s="657"/>
      <c r="BO65" s="657"/>
      <c r="BP65" s="657"/>
      <c r="BQ65" s="657"/>
      <c r="BR65" s="657"/>
      <c r="BS65" s="657"/>
      <c r="BT65" s="657"/>
      <c r="BU65" s="657"/>
      <c r="BV65" s="657">
        <v>2</v>
      </c>
      <c r="BW65" s="657"/>
    </row>
    <row r="66" spans="1:75" x14ac:dyDescent="0.35">
      <c r="A66" s="42">
        <v>44504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  <c r="AF66" s="657"/>
      <c r="AG66" s="657"/>
      <c r="AH66" s="657"/>
      <c r="AI66" s="657"/>
      <c r="AJ66" s="657"/>
      <c r="AK66" s="657"/>
      <c r="AL66" s="657"/>
      <c r="AM66" s="657"/>
      <c r="AN66" s="657"/>
      <c r="AO66" s="657"/>
      <c r="AP66" s="657"/>
      <c r="AQ66" s="657"/>
      <c r="AR66" s="657"/>
      <c r="AS66" s="657"/>
      <c r="AT66" s="657"/>
      <c r="AU66" s="657"/>
      <c r="AV66" s="657"/>
      <c r="AW66" s="657"/>
      <c r="AX66" s="657"/>
      <c r="AY66" s="657"/>
      <c r="AZ66" s="657"/>
      <c r="BA66" s="657"/>
      <c r="BB66" s="657"/>
      <c r="BC66" s="657"/>
      <c r="BD66" s="657"/>
      <c r="BE66" s="657"/>
      <c r="BF66" s="657"/>
      <c r="BG66" s="657"/>
      <c r="BH66" s="657">
        <v>1</v>
      </c>
      <c r="BI66" s="657"/>
      <c r="BJ66" s="657">
        <v>1</v>
      </c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>
        <v>2</v>
      </c>
      <c r="BW66" s="657"/>
    </row>
    <row r="67" spans="1:75" x14ac:dyDescent="0.35">
      <c r="A67" s="42">
        <v>44517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  <c r="AF67" s="657"/>
      <c r="AG67" s="657"/>
      <c r="AH67" s="657"/>
      <c r="AI67" s="657"/>
      <c r="AJ67" s="657"/>
      <c r="AK67" s="657"/>
      <c r="AL67" s="657"/>
      <c r="AM67" s="657"/>
      <c r="AN67" s="657"/>
      <c r="AO67" s="657"/>
      <c r="AP67" s="657"/>
      <c r="AQ67" s="657"/>
      <c r="AR67" s="657"/>
      <c r="AS67" s="657"/>
      <c r="AT67" s="657"/>
      <c r="AU67" s="657"/>
      <c r="AV67" s="657"/>
      <c r="AW67" s="657"/>
      <c r="AX67" s="657"/>
      <c r="AY67" s="657"/>
      <c r="AZ67" s="657"/>
      <c r="BA67" s="657"/>
      <c r="BB67" s="657"/>
      <c r="BC67" s="657"/>
      <c r="BD67" s="657"/>
      <c r="BE67" s="657"/>
      <c r="BF67" s="657"/>
      <c r="BG67" s="657"/>
      <c r="BH67" s="657"/>
      <c r="BI67" s="657"/>
      <c r="BJ67" s="657"/>
      <c r="BK67" s="657"/>
      <c r="BL67" s="657"/>
      <c r="BM67" s="657"/>
      <c r="BN67" s="657">
        <v>2</v>
      </c>
      <c r="BO67" s="657"/>
      <c r="BP67" s="657"/>
      <c r="BQ67" s="657"/>
      <c r="BR67" s="657"/>
      <c r="BS67" s="657"/>
      <c r="BT67" s="657"/>
      <c r="BU67" s="657"/>
      <c r="BV67" s="657">
        <v>2</v>
      </c>
      <c r="BW67" s="657"/>
    </row>
    <row r="68" spans="1:75" x14ac:dyDescent="0.35">
      <c r="A68" s="42">
        <v>44498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  <c r="AF68" s="657"/>
      <c r="AG68" s="657"/>
      <c r="AH68" s="657"/>
      <c r="AI68" s="657"/>
      <c r="AJ68" s="657"/>
      <c r="AK68" s="657"/>
      <c r="AL68" s="657"/>
      <c r="AM68" s="657"/>
      <c r="AN68" s="657"/>
      <c r="AO68" s="657"/>
      <c r="AP68" s="657"/>
      <c r="AQ68" s="657"/>
      <c r="AR68" s="657"/>
      <c r="AS68" s="657"/>
      <c r="AT68" s="657"/>
      <c r="AU68" s="657"/>
      <c r="AV68" s="657"/>
      <c r="AW68" s="657"/>
      <c r="AX68" s="657"/>
      <c r="AY68" s="657"/>
      <c r="AZ68" s="657"/>
      <c r="BA68" s="657"/>
      <c r="BB68" s="657"/>
      <c r="BC68" s="657"/>
      <c r="BD68" s="657"/>
      <c r="BE68" s="657"/>
      <c r="BF68" s="657"/>
      <c r="BG68" s="657"/>
      <c r="BH68" s="657"/>
      <c r="BI68" s="657"/>
      <c r="BJ68" s="657"/>
      <c r="BK68" s="657"/>
      <c r="BL68" s="657"/>
      <c r="BM68" s="657"/>
      <c r="BN68" s="657"/>
      <c r="BO68" s="657"/>
      <c r="BP68" s="657">
        <v>1</v>
      </c>
      <c r="BQ68" s="657"/>
      <c r="BR68" s="657"/>
      <c r="BS68" s="657"/>
      <c r="BT68" s="657"/>
      <c r="BU68" s="657"/>
      <c r="BV68" s="657">
        <v>1</v>
      </c>
      <c r="BW68" s="657"/>
    </row>
    <row r="69" spans="1:75" x14ac:dyDescent="0.35">
      <c r="A69" s="42">
        <v>44524</v>
      </c>
      <c r="B69" s="657"/>
      <c r="C69" s="657"/>
      <c r="D69" s="657"/>
      <c r="E69" s="657"/>
      <c r="F69" s="657"/>
      <c r="G69" s="657"/>
      <c r="H69" s="657"/>
      <c r="I69" s="657"/>
      <c r="J69" s="657"/>
      <c r="K69" s="657"/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  <c r="AF69" s="657"/>
      <c r="AG69" s="657"/>
      <c r="AH69" s="657"/>
      <c r="AI69" s="657"/>
      <c r="AJ69" s="657"/>
      <c r="AK69" s="657"/>
      <c r="AL69" s="657"/>
      <c r="AM69" s="657"/>
      <c r="AN69" s="657"/>
      <c r="AO69" s="657"/>
      <c r="AP69" s="657"/>
      <c r="AQ69" s="657"/>
      <c r="AR69" s="657"/>
      <c r="AS69" s="657"/>
      <c r="AT69" s="657"/>
      <c r="AU69" s="657"/>
      <c r="AV69" s="657"/>
      <c r="AW69" s="657"/>
      <c r="AX69" s="657"/>
      <c r="AY69" s="657"/>
      <c r="AZ69" s="657"/>
      <c r="BA69" s="657"/>
      <c r="BB69" s="657"/>
      <c r="BC69" s="657"/>
      <c r="BD69" s="657"/>
      <c r="BE69" s="657"/>
      <c r="BF69" s="657"/>
      <c r="BG69" s="657"/>
      <c r="BH69" s="657"/>
      <c r="BI69" s="657"/>
      <c r="BJ69" s="657"/>
      <c r="BK69" s="657"/>
      <c r="BL69" s="657"/>
      <c r="BM69" s="657"/>
      <c r="BN69" s="657">
        <v>1</v>
      </c>
      <c r="BO69" s="657">
        <v>1</v>
      </c>
      <c r="BP69" s="657"/>
      <c r="BQ69" s="657"/>
      <c r="BR69" s="657"/>
      <c r="BS69" s="657"/>
      <c r="BT69" s="657"/>
      <c r="BU69" s="657"/>
      <c r="BV69" s="657">
        <v>1</v>
      </c>
      <c r="BW69" s="657">
        <v>1</v>
      </c>
    </row>
    <row r="70" spans="1:75" x14ac:dyDescent="0.35">
      <c r="A70" s="42">
        <v>44525</v>
      </c>
      <c r="B70" s="657"/>
      <c r="C70" s="657"/>
      <c r="D70" s="657"/>
      <c r="E70" s="657"/>
      <c r="F70" s="657"/>
      <c r="G70" s="657"/>
      <c r="H70" s="657"/>
      <c r="I70" s="657"/>
      <c r="J70" s="657"/>
      <c r="K70" s="657"/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  <c r="AF70" s="657"/>
      <c r="AG70" s="657"/>
      <c r="AH70" s="657"/>
      <c r="AI70" s="657"/>
      <c r="AJ70" s="657"/>
      <c r="AK70" s="657"/>
      <c r="AL70" s="657"/>
      <c r="AM70" s="657"/>
      <c r="AN70" s="657"/>
      <c r="AO70" s="657"/>
      <c r="AP70" s="657"/>
      <c r="AQ70" s="657"/>
      <c r="AR70" s="657"/>
      <c r="AS70" s="657"/>
      <c r="AT70" s="657"/>
      <c r="AU70" s="657"/>
      <c r="AV70" s="657"/>
      <c r="AW70" s="657"/>
      <c r="AX70" s="657"/>
      <c r="AY70" s="657"/>
      <c r="AZ70" s="657"/>
      <c r="BA70" s="657"/>
      <c r="BB70" s="657"/>
      <c r="BC70" s="657"/>
      <c r="BD70" s="657"/>
      <c r="BE70" s="657"/>
      <c r="BF70" s="657"/>
      <c r="BG70" s="657"/>
      <c r="BH70" s="657"/>
      <c r="BI70" s="657"/>
      <c r="BJ70" s="657"/>
      <c r="BK70" s="657"/>
      <c r="BL70" s="657"/>
      <c r="BM70" s="657"/>
      <c r="BN70" s="657"/>
      <c r="BO70" s="657"/>
      <c r="BP70" s="657"/>
      <c r="BQ70" s="657"/>
      <c r="BR70" s="657">
        <v>1</v>
      </c>
      <c r="BS70" s="657"/>
      <c r="BT70" s="657"/>
      <c r="BU70" s="657"/>
      <c r="BV70" s="657">
        <v>1</v>
      </c>
      <c r="BW70" s="657"/>
    </row>
    <row r="71" spans="1:75" x14ac:dyDescent="0.35">
      <c r="A71" s="42">
        <v>44529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  <c r="AF71" s="657"/>
      <c r="AG71" s="657"/>
      <c r="AH71" s="657"/>
      <c r="AI71" s="657"/>
      <c r="AJ71" s="657"/>
      <c r="AK71" s="657"/>
      <c r="AL71" s="657"/>
      <c r="AM71" s="657"/>
      <c r="AN71" s="657"/>
      <c r="AO71" s="657"/>
      <c r="AP71" s="657"/>
      <c r="AQ71" s="657"/>
      <c r="AR71" s="657"/>
      <c r="AS71" s="657"/>
      <c r="AT71" s="657"/>
      <c r="AU71" s="657"/>
      <c r="AV71" s="657"/>
      <c r="AW71" s="657"/>
      <c r="AX71" s="657"/>
      <c r="AY71" s="657"/>
      <c r="AZ71" s="657"/>
      <c r="BA71" s="657"/>
      <c r="BB71" s="657"/>
      <c r="BC71" s="657"/>
      <c r="BD71" s="657"/>
      <c r="BE71" s="657"/>
      <c r="BF71" s="657"/>
      <c r="BG71" s="657"/>
      <c r="BH71" s="657"/>
      <c r="BI71" s="657"/>
      <c r="BJ71" s="657"/>
      <c r="BK71" s="657"/>
      <c r="BL71" s="657"/>
      <c r="BM71" s="657"/>
      <c r="BN71" s="657"/>
      <c r="BO71" s="657"/>
      <c r="BP71" s="657"/>
      <c r="BQ71" s="657"/>
      <c r="BR71" s="657"/>
      <c r="BS71" s="657"/>
      <c r="BT71" s="657">
        <v>1</v>
      </c>
      <c r="BU71" s="657"/>
      <c r="BV71" s="657">
        <v>1</v>
      </c>
      <c r="BW71" s="657"/>
    </row>
    <row r="72" spans="1:75" x14ac:dyDescent="0.35">
      <c r="A72" s="42" t="s">
        <v>58</v>
      </c>
      <c r="B72" s="657">
        <v>6</v>
      </c>
      <c r="C72" s="657">
        <v>6</v>
      </c>
      <c r="D72" s="657">
        <v>5</v>
      </c>
      <c r="E72" s="657"/>
      <c r="F72" s="657">
        <v>1</v>
      </c>
      <c r="G72" s="657">
        <v>1</v>
      </c>
      <c r="H72" s="657">
        <v>2</v>
      </c>
      <c r="I72" s="657">
        <v>2</v>
      </c>
      <c r="J72" s="657">
        <v>10</v>
      </c>
      <c r="K72" s="657">
        <v>10</v>
      </c>
      <c r="L72" s="657">
        <v>1</v>
      </c>
      <c r="M72" s="657"/>
      <c r="N72" s="657">
        <v>3</v>
      </c>
      <c r="O72" s="657">
        <v>3</v>
      </c>
      <c r="P72" s="657">
        <v>6</v>
      </c>
      <c r="Q72" s="657">
        <v>5</v>
      </c>
      <c r="R72" s="657"/>
      <c r="S72" s="657"/>
      <c r="T72" s="657">
        <v>3</v>
      </c>
      <c r="U72" s="657">
        <v>2</v>
      </c>
      <c r="V72" s="657">
        <v>1</v>
      </c>
      <c r="W72" s="657">
        <v>1</v>
      </c>
      <c r="X72" s="657">
        <v>3</v>
      </c>
      <c r="Y72" s="657">
        <v>2</v>
      </c>
      <c r="Z72" s="657">
        <v>5</v>
      </c>
      <c r="AA72" s="657">
        <v>3</v>
      </c>
      <c r="AB72" s="657">
        <v>7</v>
      </c>
      <c r="AC72" s="657">
        <v>3</v>
      </c>
      <c r="AD72" s="657">
        <v>3</v>
      </c>
      <c r="AE72" s="657">
        <v>2</v>
      </c>
      <c r="AF72" s="657">
        <v>1</v>
      </c>
      <c r="AG72" s="657"/>
      <c r="AH72" s="657">
        <v>1</v>
      </c>
      <c r="AI72" s="657">
        <v>1</v>
      </c>
      <c r="AJ72" s="657">
        <v>1</v>
      </c>
      <c r="AK72" s="657"/>
      <c r="AL72" s="657">
        <v>1</v>
      </c>
      <c r="AM72" s="657"/>
      <c r="AN72" s="657">
        <v>2</v>
      </c>
      <c r="AO72" s="657">
        <v>2</v>
      </c>
      <c r="AP72" s="657">
        <v>6</v>
      </c>
      <c r="AQ72" s="657"/>
      <c r="AR72" s="657">
        <v>4</v>
      </c>
      <c r="AS72" s="657">
        <v>4</v>
      </c>
      <c r="AT72" s="657">
        <v>1</v>
      </c>
      <c r="AU72" s="657"/>
      <c r="AV72" s="657">
        <v>1</v>
      </c>
      <c r="AW72" s="657">
        <v>1</v>
      </c>
      <c r="AX72" s="657">
        <v>1</v>
      </c>
      <c r="AY72" s="657">
        <v>1</v>
      </c>
      <c r="AZ72" s="657">
        <v>1</v>
      </c>
      <c r="BA72" s="657"/>
      <c r="BB72" s="657">
        <v>1</v>
      </c>
      <c r="BC72" s="657"/>
      <c r="BD72" s="657">
        <v>1</v>
      </c>
      <c r="BE72" s="657"/>
      <c r="BF72" s="657">
        <v>2</v>
      </c>
      <c r="BG72" s="657"/>
      <c r="BH72" s="657">
        <v>1</v>
      </c>
      <c r="BI72" s="657"/>
      <c r="BJ72" s="657">
        <v>1</v>
      </c>
      <c r="BK72" s="657"/>
      <c r="BL72" s="657">
        <v>1</v>
      </c>
      <c r="BM72" s="657"/>
      <c r="BN72" s="657">
        <v>5</v>
      </c>
      <c r="BO72" s="657">
        <v>1</v>
      </c>
      <c r="BP72" s="657">
        <v>1</v>
      </c>
      <c r="BQ72" s="657"/>
      <c r="BR72" s="657">
        <v>1</v>
      </c>
      <c r="BS72" s="657"/>
      <c r="BT72" s="657">
        <v>1</v>
      </c>
      <c r="BU72" s="657"/>
      <c r="BV72" s="657">
        <v>91</v>
      </c>
      <c r="BW72" s="657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80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2021-12-23T12:51:24Z</dcterms:modified>
</cp:coreProperties>
</file>