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6CA08198-4F49-43C9-A46D-0CD0AEA772A1}" xr6:coauthVersionLast="47" xr6:coauthVersionMax="47" xr10:uidLastSave="{00000000-0000-0000-0000-000000000000}"/>
  <bookViews>
    <workbookView xWindow="-110" yWindow="-110" windowWidth="19420" windowHeight="10560" tabRatio="665" firstSheet="3" activeTab="8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" sheetId="35" r:id="rId8"/>
    <sheet name="URS確認" sheetId="5" r:id="rId9"/>
    <sheet name="取消交易" sheetId="6" r:id="rId10"/>
    <sheet name="討論項目" sheetId="7" r:id="rId11"/>
    <sheet name="需二審tmp" sheetId="9" r:id="rId12"/>
    <sheet name="後續討論" sheetId="10" r:id="rId13"/>
    <sheet name="L4完成進度" sheetId="11" r:id="rId14"/>
    <sheet name="待辦事項" sheetId="12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4" hidden="1">待辦事項!$A$1:$H$85</definedName>
    <definedName name="_xlnm._FilterDatabase" localSheetId="10" hidden="1">討論項目!$A$1:$Q$575</definedName>
    <definedName name="_xlnm._FilterDatabase" localSheetId="11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15" r:id="rId40"/>
    <pivotCache cacheId="16" r:id="rId41"/>
    <pivotCache cacheId="17" r:id="rId42"/>
    <pivotCache cacheId="18" r:id="rId43"/>
    <pivotCache cacheId="19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5" i="35" l="1"/>
  <c r="U63" i="35"/>
  <c r="U62" i="35"/>
  <c r="U61" i="35"/>
  <c r="U59" i="35"/>
  <c r="U58" i="35"/>
  <c r="U57" i="35"/>
  <c r="U56" i="35"/>
  <c r="U55" i="35"/>
  <c r="U54" i="35"/>
  <c r="U52" i="35"/>
  <c r="U51" i="35"/>
  <c r="U49" i="35"/>
  <c r="U48" i="35"/>
  <c r="U47" i="35"/>
  <c r="U46" i="35"/>
  <c r="U45" i="35"/>
  <c r="U44" i="35"/>
  <c r="U43" i="35"/>
  <c r="U42" i="35"/>
  <c r="U40" i="35"/>
  <c r="U39" i="35"/>
  <c r="U38" i="35"/>
  <c r="U37" i="35"/>
  <c r="U36" i="35"/>
  <c r="U35" i="35"/>
  <c r="U33" i="35"/>
  <c r="U32" i="35"/>
  <c r="U31" i="35"/>
  <c r="U30" i="35"/>
  <c r="U29" i="35"/>
  <c r="U28" i="35"/>
  <c r="U27" i="35"/>
  <c r="U26" i="35"/>
  <c r="U25" i="35"/>
  <c r="U23" i="35"/>
  <c r="U22" i="35"/>
  <c r="U21" i="35"/>
  <c r="U20" i="35"/>
  <c r="U19" i="35"/>
  <c r="U17" i="35"/>
  <c r="U16" i="35"/>
  <c r="U15" i="35"/>
  <c r="U14" i="35"/>
  <c r="U13" i="35"/>
  <c r="U12" i="35"/>
  <c r="U11" i="35"/>
  <c r="U10" i="35"/>
  <c r="U8" i="35"/>
  <c r="U7" i="35"/>
  <c r="U6" i="35"/>
  <c r="U5" i="35"/>
  <c r="N66" i="35"/>
  <c r="I66" i="35"/>
  <c r="T15" i="35"/>
  <c r="T21" i="35"/>
  <c r="T28" i="35"/>
  <c r="T32" i="35"/>
  <c r="T36" i="35"/>
  <c r="T37" i="35"/>
  <c r="T42" i="35"/>
  <c r="T45" i="35"/>
  <c r="T47" i="35"/>
  <c r="T49" i="35"/>
  <c r="T54" i="35"/>
  <c r="J66" i="35"/>
  <c r="R66" i="35"/>
  <c r="O66" i="35"/>
  <c r="M66" i="35"/>
  <c r="C66" i="35"/>
  <c r="G67" i="35" s="1"/>
  <c r="F66" i="35"/>
  <c r="L44" i="35"/>
  <c r="L35" i="35"/>
  <c r="L16" i="35"/>
  <c r="L13" i="35"/>
  <c r="L11" i="35"/>
  <c r="U66" i="35" l="1"/>
  <c r="U67" i="35" s="1"/>
  <c r="I67" i="35"/>
  <c r="F67" i="35"/>
  <c r="H67" i="35"/>
  <c r="M150" i="5"/>
  <c r="M149" i="5"/>
  <c r="M148" i="5"/>
  <c r="E73" i="3" l="1"/>
  <c r="L46" i="35"/>
  <c r="P5" i="35"/>
  <c r="P6" i="35"/>
  <c r="P7" i="35"/>
  <c r="P8" i="35"/>
  <c r="P10" i="35"/>
  <c r="P11" i="35"/>
  <c r="P12" i="35"/>
  <c r="P13" i="35"/>
  <c r="P14" i="35"/>
  <c r="P16" i="35"/>
  <c r="P17" i="35"/>
  <c r="P19" i="35"/>
  <c r="P20" i="35"/>
  <c r="P22" i="35"/>
  <c r="P23" i="35"/>
  <c r="P25" i="35"/>
  <c r="P27" i="35"/>
  <c r="P29" i="35"/>
  <c r="P31" i="35"/>
  <c r="P39" i="35"/>
  <c r="P40" i="35"/>
  <c r="P43" i="35"/>
  <c r="P44" i="35"/>
  <c r="P46" i="35"/>
  <c r="P51" i="35"/>
  <c r="P55" i="35"/>
  <c r="P57" i="35"/>
  <c r="P58" i="35"/>
  <c r="P59" i="35"/>
  <c r="P61" i="35"/>
  <c r="P62" i="35"/>
  <c r="P63" i="35"/>
  <c r="P64" i="35"/>
  <c r="P4" i="35"/>
  <c r="K4" i="35"/>
  <c r="K5" i="35"/>
  <c r="L5" i="35" s="1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6" i="35"/>
  <c r="K37" i="35"/>
  <c r="L37" i="35" s="1"/>
  <c r="K38" i="35"/>
  <c r="L38" i="35" s="1"/>
  <c r="K39" i="35"/>
  <c r="L39" i="35" s="1"/>
  <c r="K41" i="35"/>
  <c r="K42" i="35"/>
  <c r="L42" i="35" s="1"/>
  <c r="L43" i="35"/>
  <c r="K45" i="35"/>
  <c r="L45" i="35" s="1"/>
  <c r="L47" i="35"/>
  <c r="L48" i="35"/>
  <c r="K49" i="35"/>
  <c r="L49" i="35" s="1"/>
  <c r="K50" i="35"/>
  <c r="K52" i="35"/>
  <c r="L52" i="35" s="1"/>
  <c r="K53" i="35"/>
  <c r="K54" i="35"/>
  <c r="L54" i="35" s="1"/>
  <c r="K56" i="35"/>
  <c r="L56" i="35" s="1"/>
  <c r="K60" i="35"/>
  <c r="K62" i="35"/>
  <c r="L62" i="35" s="1"/>
  <c r="K63" i="35"/>
  <c r="L63" i="35" s="1"/>
  <c r="K64" i="35"/>
  <c r="K65" i="35"/>
  <c r="L65" i="35" s="1"/>
  <c r="L40" i="35"/>
  <c r="P48" i="35"/>
  <c r="L51" i="35"/>
  <c r="K55" i="35"/>
  <c r="L55" i="35" s="1"/>
  <c r="L57" i="35"/>
  <c r="L58" i="35"/>
  <c r="L59" i="35"/>
  <c r="L61" i="35"/>
  <c r="N10" i="32"/>
  <c r="AN326" i="5"/>
  <c r="AG326" i="5"/>
  <c r="X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B229" i="5"/>
  <c r="AN210" i="5"/>
  <c r="AG210" i="5"/>
  <c r="X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B524" i="5"/>
  <c r="AN523" i="5"/>
  <c r="O523" i="5"/>
  <c r="X523" i="5" s="1"/>
  <c r="N523" i="5"/>
  <c r="M523" i="5"/>
  <c r="B523" i="5"/>
  <c r="AN522" i="5"/>
  <c r="O522" i="5"/>
  <c r="X522" i="5" s="1"/>
  <c r="N522" i="5"/>
  <c r="B522" i="5"/>
  <c r="AN521" i="5"/>
  <c r="O521" i="5"/>
  <c r="X521" i="5" s="1"/>
  <c r="N521" i="5"/>
  <c r="B521" i="5"/>
  <c r="AN520" i="5"/>
  <c r="O520" i="5"/>
  <c r="X520" i="5" s="1"/>
  <c r="N520" i="5"/>
  <c r="B520" i="5"/>
  <c r="AN519" i="5"/>
  <c r="O519" i="5"/>
  <c r="X519" i="5" s="1"/>
  <c r="N519" i="5"/>
  <c r="B519" i="5"/>
  <c r="AN518" i="5"/>
  <c r="AG518" i="5"/>
  <c r="X518" i="5"/>
  <c r="N518" i="5"/>
  <c r="B518" i="5"/>
  <c r="AN517" i="5"/>
  <c r="AG517" i="5"/>
  <c r="X517" i="5"/>
  <c r="N517" i="5"/>
  <c r="B517" i="5"/>
  <c r="AN516" i="5"/>
  <c r="AG516" i="5"/>
  <c r="X516" i="5"/>
  <c r="B516" i="5"/>
  <c r="AN515" i="5"/>
  <c r="AG515" i="5"/>
  <c r="X515" i="5"/>
  <c r="N515" i="5"/>
  <c r="B515" i="5"/>
  <c r="AN514" i="5"/>
  <c r="AG514" i="5"/>
  <c r="X514" i="5"/>
  <c r="N514" i="5"/>
  <c r="B514" i="5"/>
  <c r="AN513" i="5"/>
  <c r="AG513" i="5"/>
  <c r="X513" i="5"/>
  <c r="B513" i="5"/>
  <c r="AN512" i="5"/>
  <c r="AG512" i="5"/>
  <c r="X512" i="5"/>
  <c r="B512" i="5"/>
  <c r="AN511" i="5"/>
  <c r="AG511" i="5"/>
  <c r="X511" i="5"/>
  <c r="B511" i="5"/>
  <c r="AN510" i="5"/>
  <c r="AG510" i="5"/>
  <c r="X510" i="5"/>
  <c r="B510" i="5"/>
  <c r="AN509" i="5"/>
  <c r="AG509" i="5"/>
  <c r="X509" i="5"/>
  <c r="B509" i="5"/>
  <c r="AN508" i="5"/>
  <c r="AG508" i="5"/>
  <c r="X508" i="5"/>
  <c r="B508" i="5"/>
  <c r="AN507" i="5"/>
  <c r="AG507" i="5"/>
  <c r="X507" i="5"/>
  <c r="B507" i="5"/>
  <c r="AN506" i="5"/>
  <c r="AG506" i="5"/>
  <c r="X506" i="5"/>
  <c r="B506" i="5"/>
  <c r="AN505" i="5"/>
  <c r="AG505" i="5"/>
  <c r="X505" i="5"/>
  <c r="B505" i="5"/>
  <c r="AN504" i="5"/>
  <c r="AG504" i="5"/>
  <c r="X504" i="5"/>
  <c r="B504" i="5"/>
  <c r="AN503" i="5"/>
  <c r="AG503" i="5"/>
  <c r="X503" i="5"/>
  <c r="B503" i="5"/>
  <c r="AN502" i="5"/>
  <c r="AG502" i="5"/>
  <c r="X502" i="5"/>
  <c r="B502" i="5"/>
  <c r="AN501" i="5"/>
  <c r="AG501" i="5"/>
  <c r="X501" i="5"/>
  <c r="B501" i="5"/>
  <c r="AN500" i="5"/>
  <c r="AG500" i="5"/>
  <c r="X500" i="5"/>
  <c r="B500" i="5"/>
  <c r="AN499" i="5"/>
  <c r="AG499" i="5"/>
  <c r="X499" i="5"/>
  <c r="B499" i="5"/>
  <c r="AN498" i="5"/>
  <c r="AG498" i="5"/>
  <c r="X498" i="5"/>
  <c r="B498" i="5"/>
  <c r="AN497" i="5"/>
  <c r="AG497" i="5"/>
  <c r="X497" i="5"/>
  <c r="B497" i="5"/>
  <c r="AN496" i="5"/>
  <c r="AG496" i="5"/>
  <c r="X496" i="5"/>
  <c r="B496" i="5"/>
  <c r="AN495" i="5"/>
  <c r="AG495" i="5"/>
  <c r="X495" i="5"/>
  <c r="B495" i="5"/>
  <c r="AN494" i="5"/>
  <c r="AG494" i="5"/>
  <c r="X494" i="5"/>
  <c r="B494" i="5"/>
  <c r="AN493" i="5"/>
  <c r="AG493" i="5"/>
  <c r="X493" i="5"/>
  <c r="B493" i="5"/>
  <c r="AN492" i="5"/>
  <c r="AG492" i="5"/>
  <c r="X492" i="5"/>
  <c r="B492" i="5"/>
  <c r="AN491" i="5"/>
  <c r="AG491" i="5"/>
  <c r="X491" i="5"/>
  <c r="B491" i="5"/>
  <c r="AN490" i="5"/>
  <c r="AG490" i="5"/>
  <c r="X490" i="5"/>
  <c r="B490" i="5"/>
  <c r="AN489" i="5"/>
  <c r="AG489" i="5"/>
  <c r="X489" i="5"/>
  <c r="B489" i="5"/>
  <c r="AN488" i="5"/>
  <c r="AG488" i="5"/>
  <c r="X488" i="5"/>
  <c r="B488" i="5"/>
  <c r="AN487" i="5"/>
  <c r="AG487" i="5"/>
  <c r="X487" i="5"/>
  <c r="B487" i="5"/>
  <c r="AN486" i="5"/>
  <c r="AG486" i="5"/>
  <c r="X486" i="5"/>
  <c r="B486" i="5"/>
  <c r="AN485" i="5"/>
  <c r="AG485" i="5"/>
  <c r="X485" i="5"/>
  <c r="B485" i="5"/>
  <c r="AN484" i="5"/>
  <c r="AG484" i="5"/>
  <c r="X484" i="5"/>
  <c r="B484" i="5"/>
  <c r="AN483" i="5"/>
  <c r="AG483" i="5"/>
  <c r="X483" i="5"/>
  <c r="B483" i="5"/>
  <c r="AN482" i="5"/>
  <c r="AG482" i="5"/>
  <c r="X482" i="5"/>
  <c r="B482" i="5"/>
  <c r="AN481" i="5"/>
  <c r="AG481" i="5"/>
  <c r="X481" i="5"/>
  <c r="B481" i="5"/>
  <c r="AN480" i="5"/>
  <c r="AG480" i="5"/>
  <c r="X480" i="5"/>
  <c r="B480" i="5"/>
  <c r="AN479" i="5"/>
  <c r="AG479" i="5"/>
  <c r="X479" i="5"/>
  <c r="B479" i="5"/>
  <c r="AN478" i="5"/>
  <c r="AG478" i="5"/>
  <c r="X478" i="5"/>
  <c r="B478" i="5"/>
  <c r="AN477" i="5"/>
  <c r="AG477" i="5"/>
  <c r="X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B439" i="5"/>
  <c r="AN438" i="5"/>
  <c r="AG438" i="5"/>
  <c r="X438" i="5"/>
  <c r="B438" i="5"/>
  <c r="AN437" i="5"/>
  <c r="AG437" i="5"/>
  <c r="X437" i="5"/>
  <c r="B437" i="5"/>
  <c r="AN436" i="5"/>
  <c r="AG436" i="5"/>
  <c r="X436" i="5"/>
  <c r="B436" i="5"/>
  <c r="AN435" i="5"/>
  <c r="AG435" i="5"/>
  <c r="X435" i="5"/>
  <c r="B435" i="5"/>
  <c r="AN434" i="5"/>
  <c r="AG434" i="5"/>
  <c r="X434" i="5"/>
  <c r="B434" i="5"/>
  <c r="AN433" i="5"/>
  <c r="AG433" i="5"/>
  <c r="X433" i="5"/>
  <c r="B433" i="5"/>
  <c r="AN432" i="5"/>
  <c r="AG432" i="5"/>
  <c r="X432" i="5"/>
  <c r="B432" i="5"/>
  <c r="AN431" i="5"/>
  <c r="AG431" i="5"/>
  <c r="X431" i="5"/>
  <c r="B431" i="5"/>
  <c r="AN430" i="5"/>
  <c r="AG430" i="5"/>
  <c r="X430" i="5"/>
  <c r="B430" i="5"/>
  <c r="AN429" i="5"/>
  <c r="AG429" i="5"/>
  <c r="X429" i="5"/>
  <c r="B429" i="5"/>
  <c r="AN428" i="5"/>
  <c r="AG428" i="5"/>
  <c r="X428" i="5"/>
  <c r="B428" i="5"/>
  <c r="AN427" i="5"/>
  <c r="AG427" i="5"/>
  <c r="X427" i="5"/>
  <c r="B427" i="5"/>
  <c r="AN426" i="5"/>
  <c r="AG426" i="5"/>
  <c r="X426" i="5"/>
  <c r="B426" i="5"/>
  <c r="AN425" i="5"/>
  <c r="AG425" i="5"/>
  <c r="X425" i="5"/>
  <c r="B425" i="5"/>
  <c r="AN424" i="5"/>
  <c r="AG424" i="5"/>
  <c r="X424" i="5"/>
  <c r="B424" i="5"/>
  <c r="AN423" i="5"/>
  <c r="AG423" i="5"/>
  <c r="X423" i="5"/>
  <c r="B423" i="5"/>
  <c r="AN422" i="5"/>
  <c r="AG422" i="5"/>
  <c r="X422" i="5"/>
  <c r="B422" i="5"/>
  <c r="AN421" i="5"/>
  <c r="AG421" i="5"/>
  <c r="X421" i="5"/>
  <c r="B421" i="5"/>
  <c r="AN420" i="5"/>
  <c r="AG420" i="5"/>
  <c r="X420" i="5"/>
  <c r="B420" i="5"/>
  <c r="AN419" i="5"/>
  <c r="AG419" i="5"/>
  <c r="X419" i="5"/>
  <c r="B419" i="5"/>
  <c r="AN418" i="5"/>
  <c r="AG418" i="5"/>
  <c r="X418" i="5"/>
  <c r="B418" i="5"/>
  <c r="AN417" i="5"/>
  <c r="AG417" i="5"/>
  <c r="X417" i="5"/>
  <c r="B417" i="5"/>
  <c r="AN416" i="5"/>
  <c r="AG416" i="5"/>
  <c r="X416" i="5"/>
  <c r="B416" i="5"/>
  <c r="AN415" i="5"/>
  <c r="AG415" i="5"/>
  <c r="X415" i="5"/>
  <c r="B415" i="5"/>
  <c r="AN414" i="5"/>
  <c r="AG414" i="5"/>
  <c r="X414" i="5"/>
  <c r="B414" i="5"/>
  <c r="AN413" i="5"/>
  <c r="AG413" i="5"/>
  <c r="X413" i="5"/>
  <c r="B413" i="5"/>
  <c r="AN412" i="5"/>
  <c r="AG412" i="5"/>
  <c r="X412" i="5"/>
  <c r="B412" i="5"/>
  <c r="AN411" i="5"/>
  <c r="AG411" i="5"/>
  <c r="X411" i="5"/>
  <c r="B411" i="5"/>
  <c r="AN410" i="5"/>
  <c r="AG410" i="5"/>
  <c r="X410" i="5"/>
  <c r="B410" i="5"/>
  <c r="AN409" i="5"/>
  <c r="AG409" i="5"/>
  <c r="X409" i="5"/>
  <c r="B409" i="5"/>
  <c r="AN408" i="5"/>
  <c r="AG408" i="5"/>
  <c r="X408" i="5"/>
  <c r="B408" i="5"/>
  <c r="AN407" i="5"/>
  <c r="AG407" i="5"/>
  <c r="X407" i="5"/>
  <c r="B407" i="5"/>
  <c r="AN406" i="5"/>
  <c r="AG406" i="5"/>
  <c r="X406" i="5"/>
  <c r="B406" i="5"/>
  <c r="AN405" i="5"/>
  <c r="AG405" i="5"/>
  <c r="X405" i="5"/>
  <c r="B405" i="5"/>
  <c r="AN404" i="5"/>
  <c r="AG404" i="5"/>
  <c r="X404" i="5"/>
  <c r="B404" i="5"/>
  <c r="AN403" i="5"/>
  <c r="AG403" i="5"/>
  <c r="X403" i="5"/>
  <c r="B403" i="5"/>
  <c r="AN402" i="5"/>
  <c r="AG402" i="5"/>
  <c r="X402" i="5"/>
  <c r="B402" i="5"/>
  <c r="AN398" i="5"/>
  <c r="AG398" i="5"/>
  <c r="X398" i="5"/>
  <c r="M398" i="5"/>
  <c r="B398" i="5"/>
  <c r="AN397" i="5"/>
  <c r="AG397" i="5"/>
  <c r="X397" i="5"/>
  <c r="M397" i="5"/>
  <c r="B397" i="5"/>
  <c r="AN396" i="5"/>
  <c r="AG396" i="5"/>
  <c r="X396" i="5"/>
  <c r="M396" i="5"/>
  <c r="B396" i="5"/>
  <c r="AN395" i="5"/>
  <c r="AG395" i="5"/>
  <c r="X395" i="5"/>
  <c r="B395" i="5"/>
  <c r="AN394" i="5"/>
  <c r="AG394" i="5"/>
  <c r="X394" i="5"/>
  <c r="M394" i="5"/>
  <c r="B394" i="5"/>
  <c r="AN393" i="5"/>
  <c r="AG393" i="5"/>
  <c r="X393" i="5"/>
  <c r="B393" i="5"/>
  <c r="AN392" i="5"/>
  <c r="AG392" i="5"/>
  <c r="X392" i="5"/>
  <c r="B392" i="5"/>
  <c r="AN401" i="5"/>
  <c r="AG401" i="5"/>
  <c r="X401" i="5"/>
  <c r="M401" i="5"/>
  <c r="B401" i="5"/>
  <c r="AN391" i="5"/>
  <c r="AG391" i="5"/>
  <c r="X391" i="5"/>
  <c r="M391" i="5"/>
  <c r="B391" i="5"/>
  <c r="AN390" i="5"/>
  <c r="AG390" i="5"/>
  <c r="X390" i="5"/>
  <c r="M390" i="5"/>
  <c r="B390" i="5"/>
  <c r="AN400" i="5"/>
  <c r="AG400" i="5"/>
  <c r="X400" i="5"/>
  <c r="B400" i="5"/>
  <c r="AN399" i="5"/>
  <c r="AG399" i="5"/>
  <c r="X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B387" i="5"/>
  <c r="AN386" i="5"/>
  <c r="AG386" i="5"/>
  <c r="X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B370" i="5"/>
  <c r="AN369" i="5"/>
  <c r="AG369" i="5"/>
  <c r="X369" i="5"/>
  <c r="B369" i="5"/>
  <c r="AN368" i="5"/>
  <c r="AG368" i="5"/>
  <c r="X368" i="5"/>
  <c r="B368" i="5"/>
  <c r="AN367" i="5"/>
  <c r="AG367" i="5"/>
  <c r="X367" i="5"/>
  <c r="B367" i="5"/>
  <c r="AN366" i="5"/>
  <c r="AG366" i="5"/>
  <c r="X366" i="5"/>
  <c r="B366" i="5"/>
  <c r="AN365" i="5"/>
  <c r="AG365" i="5"/>
  <c r="X365" i="5"/>
  <c r="B365" i="5"/>
  <c r="AN364" i="5"/>
  <c r="AG364" i="5"/>
  <c r="X364" i="5"/>
  <c r="B364" i="5"/>
  <c r="AN363" i="5"/>
  <c r="AG363" i="5"/>
  <c r="X363" i="5"/>
  <c r="B363" i="5"/>
  <c r="AN362" i="5"/>
  <c r="AG362" i="5"/>
  <c r="X362" i="5"/>
  <c r="B362" i="5"/>
  <c r="AN361" i="5"/>
  <c r="AG361" i="5"/>
  <c r="X361" i="5"/>
  <c r="B361" i="5"/>
  <c r="AN360" i="5"/>
  <c r="AG360" i="5"/>
  <c r="X360" i="5"/>
  <c r="B360" i="5"/>
  <c r="AN359" i="5"/>
  <c r="AG359" i="5"/>
  <c r="X359" i="5"/>
  <c r="B359" i="5"/>
  <c r="AN358" i="5"/>
  <c r="AG358" i="5"/>
  <c r="X358" i="5"/>
  <c r="B358" i="5"/>
  <c r="AN357" i="5"/>
  <c r="AG357" i="5"/>
  <c r="X357" i="5"/>
  <c r="B357" i="5"/>
  <c r="AN356" i="5"/>
  <c r="AG356" i="5"/>
  <c r="X356" i="5"/>
  <c r="B356" i="5"/>
  <c r="AN355" i="5"/>
  <c r="AG355" i="5"/>
  <c r="X355" i="5"/>
  <c r="B355" i="5"/>
  <c r="AN354" i="5"/>
  <c r="AG354" i="5"/>
  <c r="X354" i="5"/>
  <c r="B354" i="5"/>
  <c r="AN353" i="5"/>
  <c r="AG353" i="5"/>
  <c r="X353" i="5"/>
  <c r="B353" i="5"/>
  <c r="AN352" i="5"/>
  <c r="AG352" i="5"/>
  <c r="X352" i="5"/>
  <c r="B352" i="5"/>
  <c r="AN351" i="5"/>
  <c r="AG351" i="5"/>
  <c r="X351" i="5"/>
  <c r="B351" i="5"/>
  <c r="AN350" i="5"/>
  <c r="AG350" i="5"/>
  <c r="X350" i="5"/>
  <c r="B350" i="5"/>
  <c r="AN349" i="5"/>
  <c r="AG349" i="5"/>
  <c r="X349" i="5"/>
  <c r="B349" i="5"/>
  <c r="AN348" i="5"/>
  <c r="AG348" i="5"/>
  <c r="X348" i="5"/>
  <c r="B348" i="5"/>
  <c r="AN347" i="5"/>
  <c r="AG347" i="5"/>
  <c r="X347" i="5"/>
  <c r="B347" i="5"/>
  <c r="AN346" i="5"/>
  <c r="AG346" i="5"/>
  <c r="X346" i="5"/>
  <c r="B346" i="5"/>
  <c r="AN345" i="5"/>
  <c r="AN344" i="5"/>
  <c r="AN343" i="5"/>
  <c r="AG343" i="5"/>
  <c r="X343" i="5"/>
  <c r="B343" i="5"/>
  <c r="AN342" i="5"/>
  <c r="AG342" i="5"/>
  <c r="X342" i="5"/>
  <c r="B342" i="5"/>
  <c r="AN341" i="5"/>
  <c r="AG341" i="5"/>
  <c r="X341" i="5"/>
  <c r="B341" i="5"/>
  <c r="AN340" i="5"/>
  <c r="AG340" i="5"/>
  <c r="X340" i="5"/>
  <c r="B340" i="5"/>
  <c r="AN339" i="5"/>
  <c r="AG339" i="5"/>
  <c r="X339" i="5"/>
  <c r="B339" i="5"/>
  <c r="AN338" i="5"/>
  <c r="AG338" i="5"/>
  <c r="X338" i="5"/>
  <c r="B338" i="5"/>
  <c r="AN337" i="5"/>
  <c r="AG337" i="5"/>
  <c r="X337" i="5"/>
  <c r="B337" i="5"/>
  <c r="AN336" i="5"/>
  <c r="AG336" i="5"/>
  <c r="X336" i="5"/>
  <c r="B336" i="5"/>
  <c r="AN335" i="5"/>
  <c r="AG335" i="5"/>
  <c r="X335" i="5"/>
  <c r="B335" i="5"/>
  <c r="AN334" i="5"/>
  <c r="AG334" i="5"/>
  <c r="X334" i="5"/>
  <c r="B334" i="5"/>
  <c r="AN333" i="5"/>
  <c r="AG333" i="5"/>
  <c r="X333" i="5"/>
  <c r="B333" i="5"/>
  <c r="AN332" i="5"/>
  <c r="AG332" i="5"/>
  <c r="X332" i="5"/>
  <c r="B332" i="5"/>
  <c r="AN331" i="5"/>
  <c r="AG331" i="5"/>
  <c r="X331" i="5"/>
  <c r="B331" i="5"/>
  <c r="AN330" i="5"/>
  <c r="AG330" i="5"/>
  <c r="X330" i="5"/>
  <c r="B330" i="5"/>
  <c r="AN329" i="5"/>
  <c r="AG329" i="5"/>
  <c r="X329" i="5"/>
  <c r="B329" i="5"/>
  <c r="AN328" i="5"/>
  <c r="AG328" i="5"/>
  <c r="X328" i="5"/>
  <c r="B328" i="5"/>
  <c r="AN327" i="5"/>
  <c r="AG327" i="5"/>
  <c r="X327" i="5"/>
  <c r="B327" i="5"/>
  <c r="AN325" i="5"/>
  <c r="AG325" i="5"/>
  <c r="X325" i="5"/>
  <c r="B325" i="5"/>
  <c r="AN324" i="5"/>
  <c r="AG324" i="5"/>
  <c r="X324" i="5"/>
  <c r="B324" i="5"/>
  <c r="AN323" i="5"/>
  <c r="AG323" i="5"/>
  <c r="X323" i="5"/>
  <c r="B323" i="5"/>
  <c r="AN322" i="5"/>
  <c r="AG322" i="5"/>
  <c r="X322" i="5"/>
  <c r="B322" i="5"/>
  <c r="AN321" i="5"/>
  <c r="AG321" i="5"/>
  <c r="X321" i="5"/>
  <c r="B321" i="5"/>
  <c r="AN320" i="5"/>
  <c r="AG320" i="5"/>
  <c r="X320" i="5"/>
  <c r="B320" i="5"/>
  <c r="AN319" i="5"/>
  <c r="AG319" i="5"/>
  <c r="X319" i="5"/>
  <c r="B319" i="5"/>
  <c r="AN318" i="5"/>
  <c r="AG318" i="5"/>
  <c r="X318" i="5"/>
  <c r="B318" i="5"/>
  <c r="AN317" i="5"/>
  <c r="AG317" i="5"/>
  <c r="X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B311" i="5"/>
  <c r="AN310" i="5"/>
  <c r="AG310" i="5"/>
  <c r="X310" i="5"/>
  <c r="B310" i="5"/>
  <c r="AN309" i="5"/>
  <c r="AG309" i="5"/>
  <c r="X309" i="5"/>
  <c r="B309" i="5"/>
  <c r="AN308" i="5"/>
  <c r="AG308" i="5"/>
  <c r="X308" i="5"/>
  <c r="B308" i="5"/>
  <c r="AN307" i="5"/>
  <c r="AG307" i="5"/>
  <c r="X307" i="5"/>
  <c r="B307" i="5"/>
  <c r="AN306" i="5"/>
  <c r="AG306" i="5"/>
  <c r="X306" i="5"/>
  <c r="B306" i="5"/>
  <c r="AN305" i="5"/>
  <c r="AG305" i="5"/>
  <c r="X305" i="5"/>
  <c r="B305" i="5"/>
  <c r="AN304" i="5"/>
  <c r="AG304" i="5"/>
  <c r="X304" i="5"/>
  <c r="B304" i="5"/>
  <c r="AN303" i="5"/>
  <c r="AG303" i="5"/>
  <c r="X303" i="5"/>
  <c r="B303" i="5"/>
  <c r="AN302" i="5"/>
  <c r="AG302" i="5"/>
  <c r="X302" i="5"/>
  <c r="B302" i="5"/>
  <c r="AN301" i="5"/>
  <c r="AG301" i="5"/>
  <c r="X301" i="5"/>
  <c r="B301" i="5"/>
  <c r="AN300" i="5"/>
  <c r="AG300" i="5"/>
  <c r="X300" i="5"/>
  <c r="B300" i="5"/>
  <c r="AN299" i="5"/>
  <c r="AG299" i="5"/>
  <c r="X299" i="5"/>
  <c r="B299" i="5"/>
  <c r="AN298" i="5"/>
  <c r="AG298" i="5"/>
  <c r="X298" i="5"/>
  <c r="B298" i="5"/>
  <c r="AN297" i="5"/>
  <c r="AG297" i="5"/>
  <c r="X297" i="5"/>
  <c r="B297" i="5"/>
  <c r="AN296" i="5"/>
  <c r="AG296" i="5"/>
  <c r="X296" i="5"/>
  <c r="B296" i="5"/>
  <c r="AN295" i="5"/>
  <c r="AG295" i="5"/>
  <c r="X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B291" i="5"/>
  <c r="AN290" i="5"/>
  <c r="AG290" i="5"/>
  <c r="X290" i="5"/>
  <c r="M290" i="5"/>
  <c r="B290" i="5"/>
  <c r="AN289" i="5"/>
  <c r="AG289" i="5"/>
  <c r="X289" i="5"/>
  <c r="B289" i="5"/>
  <c r="AN288" i="5"/>
  <c r="AG288" i="5"/>
  <c r="X288" i="5"/>
  <c r="B288" i="5"/>
  <c r="AN287" i="5"/>
  <c r="AG287" i="5"/>
  <c r="X287" i="5"/>
  <c r="B287" i="5"/>
  <c r="AN286" i="5"/>
  <c r="AG286" i="5"/>
  <c r="X286" i="5"/>
  <c r="B286" i="5"/>
  <c r="AN285" i="5"/>
  <c r="AG285" i="5"/>
  <c r="AB285" i="5"/>
  <c r="AA285" i="5"/>
  <c r="X285" i="5"/>
  <c r="B285" i="5"/>
  <c r="AN284" i="5"/>
  <c r="AG284" i="5"/>
  <c r="X284" i="5"/>
  <c r="B284" i="5"/>
  <c r="AN283" i="5"/>
  <c r="AG283" i="5"/>
  <c r="AB283" i="5"/>
  <c r="AA283" i="5"/>
  <c r="X283" i="5"/>
  <c r="B283" i="5"/>
  <c r="AN282" i="5"/>
  <c r="AG282" i="5"/>
  <c r="B282" i="5"/>
  <c r="AN281" i="5"/>
  <c r="AG281" i="5"/>
  <c r="X281" i="5"/>
  <c r="B281" i="5"/>
  <c r="AN280" i="5"/>
  <c r="AG280" i="5"/>
  <c r="X280" i="5"/>
  <c r="B280" i="5"/>
  <c r="AN279" i="5"/>
  <c r="AG279" i="5"/>
  <c r="X279" i="5"/>
  <c r="B279" i="5"/>
  <c r="AN278" i="5"/>
  <c r="AG278" i="5"/>
  <c r="X278" i="5"/>
  <c r="B278" i="5"/>
  <c r="AN277" i="5"/>
  <c r="AG277" i="5"/>
  <c r="X277" i="5"/>
  <c r="B277" i="5"/>
  <c r="AN276" i="5"/>
  <c r="AG276" i="5"/>
  <c r="X276" i="5"/>
  <c r="B276" i="5"/>
  <c r="AN275" i="5"/>
  <c r="AG275" i="5"/>
  <c r="X275" i="5"/>
  <c r="B275" i="5"/>
  <c r="AN274" i="5"/>
  <c r="AG274" i="5"/>
  <c r="X274" i="5"/>
  <c r="B274" i="5"/>
  <c r="AN273" i="5"/>
  <c r="AG273" i="5"/>
  <c r="X273" i="5"/>
  <c r="B273" i="5"/>
  <c r="AN272" i="5"/>
  <c r="AG272" i="5"/>
  <c r="X272" i="5"/>
  <c r="B272" i="5"/>
  <c r="AN271" i="5"/>
  <c r="AG271" i="5"/>
  <c r="X271" i="5"/>
  <c r="B271" i="5"/>
  <c r="AN270" i="5"/>
  <c r="AG270" i="5"/>
  <c r="X270" i="5"/>
  <c r="B270" i="5"/>
  <c r="AN269" i="5"/>
  <c r="AG269" i="5"/>
  <c r="X269" i="5"/>
  <c r="M269" i="5"/>
  <c r="B269" i="5"/>
  <c r="AN268" i="5"/>
  <c r="AG268" i="5"/>
  <c r="X268" i="5"/>
  <c r="B268" i="5"/>
  <c r="AN267" i="5"/>
  <c r="AG267" i="5"/>
  <c r="X267" i="5"/>
  <c r="B267" i="5"/>
  <c r="AN266" i="5"/>
  <c r="AG266" i="5"/>
  <c r="X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B263" i="5"/>
  <c r="AN262" i="5"/>
  <c r="AG262" i="5"/>
  <c r="X262" i="5"/>
  <c r="B262" i="5"/>
  <c r="AN261" i="5"/>
  <c r="AG261" i="5"/>
  <c r="X261" i="5"/>
  <c r="B261" i="5"/>
  <c r="AN260" i="5"/>
  <c r="AG260" i="5"/>
  <c r="X260" i="5"/>
  <c r="B260" i="5"/>
  <c r="AN259" i="5"/>
  <c r="AG259" i="5"/>
  <c r="X259" i="5"/>
  <c r="B259" i="5"/>
  <c r="AN258" i="5"/>
  <c r="AG258" i="5"/>
  <c r="X258" i="5"/>
  <c r="B258" i="5"/>
  <c r="AN257" i="5"/>
  <c r="AG257" i="5"/>
  <c r="X257" i="5"/>
  <c r="B257" i="5"/>
  <c r="AN256" i="5"/>
  <c r="AG256" i="5"/>
  <c r="X256" i="5"/>
  <c r="B256" i="5"/>
  <c r="AN255" i="5"/>
  <c r="AG255" i="5"/>
  <c r="X255" i="5"/>
  <c r="B255" i="5"/>
  <c r="AN254" i="5"/>
  <c r="AG254" i="5"/>
  <c r="X254" i="5"/>
  <c r="B254" i="5"/>
  <c r="AN253" i="5"/>
  <c r="AG253" i="5"/>
  <c r="X253" i="5"/>
  <c r="B253" i="5"/>
  <c r="AN252" i="5"/>
  <c r="AG252" i="5"/>
  <c r="X252" i="5"/>
  <c r="B252" i="5"/>
  <c r="AN251" i="5"/>
  <c r="AG251" i="5"/>
  <c r="X251" i="5"/>
  <c r="B251" i="5"/>
  <c r="AN250" i="5"/>
  <c r="AG250" i="5"/>
  <c r="X250" i="5"/>
  <c r="B250" i="5"/>
  <c r="AN249" i="5"/>
  <c r="AG249" i="5"/>
  <c r="X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B243" i="5"/>
  <c r="AN242" i="5"/>
  <c r="AG242" i="5"/>
  <c r="X242" i="5"/>
  <c r="B242" i="5"/>
  <c r="AN241" i="5"/>
  <c r="AG241" i="5"/>
  <c r="X241" i="5"/>
  <c r="B241" i="5"/>
  <c r="AN240" i="5"/>
  <c r="AG240" i="5"/>
  <c r="X240" i="5"/>
  <c r="B240" i="5"/>
  <c r="AN239" i="5"/>
  <c r="AG239" i="5"/>
  <c r="X239" i="5"/>
  <c r="B239" i="5"/>
  <c r="AN238" i="5"/>
  <c r="AG238" i="5"/>
  <c r="X238" i="5"/>
  <c r="B238" i="5"/>
  <c r="AN237" i="5"/>
  <c r="AG237" i="5"/>
  <c r="X237" i="5"/>
  <c r="B237" i="5"/>
  <c r="AN236" i="5"/>
  <c r="AG236" i="5"/>
  <c r="X236" i="5"/>
  <c r="M236" i="5"/>
  <c r="B236" i="5"/>
  <c r="AN235" i="5"/>
  <c r="AG235" i="5"/>
  <c r="X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B194" i="5"/>
  <c r="AN193" i="5"/>
  <c r="AG193" i="5"/>
  <c r="X193" i="5"/>
  <c r="B193" i="5"/>
  <c r="AN192" i="5"/>
  <c r="AG192" i="5"/>
  <c r="X192" i="5"/>
  <c r="B192" i="5"/>
  <c r="AN191" i="5"/>
  <c r="AG191" i="5"/>
  <c r="X191" i="5"/>
  <c r="B191" i="5"/>
  <c r="AN190" i="5"/>
  <c r="AG190" i="5"/>
  <c r="X190" i="5"/>
  <c r="B190" i="5"/>
  <c r="AN189" i="5"/>
  <c r="AG189" i="5"/>
  <c r="X189" i="5"/>
  <c r="B189" i="5"/>
  <c r="AN188" i="5"/>
  <c r="AG188" i="5"/>
  <c r="X188" i="5"/>
  <c r="B188" i="5"/>
  <c r="AN187" i="5"/>
  <c r="AG187" i="5"/>
  <c r="X187" i="5"/>
  <c r="B187" i="5"/>
  <c r="AN186" i="5"/>
  <c r="AG186" i="5"/>
  <c r="X186" i="5"/>
  <c r="B186" i="5"/>
  <c r="AN185" i="5"/>
  <c r="AG185" i="5"/>
  <c r="X185" i="5"/>
  <c r="B185" i="5"/>
  <c r="AN184" i="5"/>
  <c r="AG184" i="5"/>
  <c r="X184" i="5"/>
  <c r="B184" i="5"/>
  <c r="AN183" i="5"/>
  <c r="AG183" i="5"/>
  <c r="X183" i="5"/>
  <c r="B183" i="5"/>
  <c r="AN182" i="5"/>
  <c r="AG182" i="5"/>
  <c r="X182" i="5"/>
  <c r="B182" i="5"/>
  <c r="AN181" i="5"/>
  <c r="AG181" i="5"/>
  <c r="X181" i="5"/>
  <c r="B181" i="5"/>
  <c r="AN180" i="5"/>
  <c r="AG180" i="5"/>
  <c r="X180" i="5"/>
  <c r="B180" i="5"/>
  <c r="AN179" i="5"/>
  <c r="AG179" i="5"/>
  <c r="X179" i="5"/>
  <c r="B179" i="5"/>
  <c r="AN178" i="5"/>
  <c r="AG178" i="5"/>
  <c r="X178" i="5"/>
  <c r="B178" i="5"/>
  <c r="AN177" i="5"/>
  <c r="AG177" i="5"/>
  <c r="X177" i="5"/>
  <c r="B177" i="5"/>
  <c r="AN176" i="5"/>
  <c r="AG176" i="5"/>
  <c r="X176" i="5"/>
  <c r="B176" i="5"/>
  <c r="AN175" i="5"/>
  <c r="AG175" i="5"/>
  <c r="X175" i="5"/>
  <c r="B175" i="5"/>
  <c r="AN174" i="5"/>
  <c r="AG174" i="5"/>
  <c r="X174" i="5"/>
  <c r="B174" i="5"/>
  <c r="AN173" i="5"/>
  <c r="AG173" i="5"/>
  <c r="X173" i="5"/>
  <c r="B173" i="5"/>
  <c r="AN172" i="5"/>
  <c r="AG172" i="5"/>
  <c r="X172" i="5"/>
  <c r="B172" i="5"/>
  <c r="AN171" i="5"/>
  <c r="AG171" i="5"/>
  <c r="X171" i="5"/>
  <c r="B171" i="5"/>
  <c r="AN170" i="5"/>
  <c r="AG170" i="5"/>
  <c r="X170" i="5"/>
  <c r="B170" i="5"/>
  <c r="AN169" i="5"/>
  <c r="AG169" i="5"/>
  <c r="X169" i="5"/>
  <c r="B169" i="5"/>
  <c r="AN168" i="5"/>
  <c r="AG168" i="5"/>
  <c r="X168" i="5"/>
  <c r="B168" i="5"/>
  <c r="AN167" i="5"/>
  <c r="AG167" i="5"/>
  <c r="X167" i="5"/>
  <c r="B167" i="5"/>
  <c r="AN166" i="5"/>
  <c r="AG166" i="5"/>
  <c r="X166" i="5"/>
  <c r="B166" i="5"/>
  <c r="AN165" i="5"/>
  <c r="AG165" i="5"/>
  <c r="X165" i="5"/>
  <c r="B165" i="5"/>
  <c r="AN164" i="5"/>
  <c r="AG164" i="5"/>
  <c r="X164" i="5"/>
  <c r="B164" i="5"/>
  <c r="AN163" i="5"/>
  <c r="AG163" i="5"/>
  <c r="X163" i="5"/>
  <c r="B163" i="5"/>
  <c r="AN162" i="5"/>
  <c r="AG162" i="5"/>
  <c r="X162" i="5"/>
  <c r="B162" i="5"/>
  <c r="AN161" i="5"/>
  <c r="AG161" i="5"/>
  <c r="X161" i="5"/>
  <c r="B161" i="5"/>
  <c r="AN160" i="5"/>
  <c r="AG160" i="5"/>
  <c r="X160" i="5"/>
  <c r="B160" i="5"/>
  <c r="AN159" i="5"/>
  <c r="AG159" i="5"/>
  <c r="X159" i="5"/>
  <c r="B159" i="5"/>
  <c r="AN158" i="5"/>
  <c r="AG158" i="5"/>
  <c r="X158" i="5"/>
  <c r="B158" i="5"/>
  <c r="AN157" i="5"/>
  <c r="AG157" i="5"/>
  <c r="X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B151" i="5"/>
  <c r="AN150" i="5"/>
  <c r="AG150" i="5"/>
  <c r="AB150" i="5"/>
  <c r="AA150" i="5"/>
  <c r="X150" i="5"/>
  <c r="B150" i="5"/>
  <c r="AN149" i="5"/>
  <c r="AG149" i="5"/>
  <c r="AB149" i="5"/>
  <c r="AA149" i="5"/>
  <c r="X149" i="5"/>
  <c r="B149" i="5"/>
  <c r="AN148" i="5"/>
  <c r="AG148" i="5"/>
  <c r="AB148" i="5"/>
  <c r="AA148" i="5"/>
  <c r="X148" i="5"/>
  <c r="B148" i="5"/>
  <c r="AN147" i="5"/>
  <c r="AG147" i="5"/>
  <c r="AB147" i="5"/>
  <c r="AA147" i="5"/>
  <c r="X147" i="5"/>
  <c r="B147" i="5"/>
  <c r="AN146" i="5"/>
  <c r="AG146" i="5"/>
  <c r="AB146" i="5"/>
  <c r="AA146" i="5"/>
  <c r="X146" i="5"/>
  <c r="B146" i="5"/>
  <c r="AN145" i="5"/>
  <c r="AG145" i="5"/>
  <c r="AB145" i="5"/>
  <c r="AA145" i="5"/>
  <c r="X145" i="5"/>
  <c r="B145" i="5"/>
  <c r="AN144" i="5"/>
  <c r="AG144" i="5"/>
  <c r="AB144" i="5"/>
  <c r="AA144" i="5"/>
  <c r="X144" i="5"/>
  <c r="B144" i="5"/>
  <c r="AN143" i="5"/>
  <c r="AG143" i="5"/>
  <c r="AB143" i="5"/>
  <c r="AA143" i="5"/>
  <c r="X143" i="5"/>
  <c r="B143" i="5"/>
  <c r="AN142" i="5"/>
  <c r="AG142" i="5"/>
  <c r="AB142" i="5"/>
  <c r="AA142" i="5"/>
  <c r="X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B135" i="5"/>
  <c r="AN134" i="5"/>
  <c r="AG134" i="5"/>
  <c r="AB134" i="5"/>
  <c r="AA134" i="5"/>
  <c r="X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B129" i="5"/>
  <c r="AN128" i="5"/>
  <c r="AG128" i="5"/>
  <c r="AB128" i="5"/>
  <c r="AA128" i="5"/>
  <c r="X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B76" i="5"/>
  <c r="AN75" i="5"/>
  <c r="AG75" i="5"/>
  <c r="X75" i="5"/>
  <c r="B75" i="5"/>
  <c r="AN74" i="5"/>
  <c r="AG74" i="5"/>
  <c r="X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B55" i="5"/>
  <c r="AN54" i="5"/>
  <c r="AG54" i="5"/>
  <c r="X54" i="5"/>
  <c r="M54" i="5"/>
  <c r="B54" i="5"/>
  <c r="AN53" i="5"/>
  <c r="AG53" i="5"/>
  <c r="X53" i="5"/>
  <c r="B53" i="5"/>
  <c r="AN52" i="5"/>
  <c r="AG52" i="5"/>
  <c r="X52" i="5"/>
  <c r="M52" i="5"/>
  <c r="B52" i="5"/>
  <c r="AN51" i="5"/>
  <c r="AG51" i="5"/>
  <c r="X51" i="5"/>
  <c r="B51" i="5"/>
  <c r="AN50" i="5"/>
  <c r="AG50" i="5"/>
  <c r="AB50" i="5"/>
  <c r="AA50" i="5"/>
  <c r="X50" i="5"/>
  <c r="B50" i="5"/>
  <c r="AN49" i="5"/>
  <c r="AG49" i="5"/>
  <c r="X49" i="5"/>
  <c r="B49" i="5"/>
  <c r="AN48" i="5"/>
  <c r="AG48" i="5"/>
  <c r="X48" i="5"/>
  <c r="B48" i="5"/>
  <c r="AN47" i="5"/>
  <c r="AG47" i="5"/>
  <c r="X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B41" i="5"/>
  <c r="AN40" i="5"/>
  <c r="AG40" i="5"/>
  <c r="X40" i="5"/>
  <c r="B40" i="5"/>
  <c r="AN39" i="5"/>
  <c r="AG39" i="5"/>
  <c r="X39" i="5"/>
  <c r="B39" i="5"/>
  <c r="AN38" i="5"/>
  <c r="AG38" i="5"/>
  <c r="X38" i="5"/>
  <c r="B38" i="5"/>
  <c r="AN37" i="5"/>
  <c r="AG37" i="5"/>
  <c r="X37" i="5"/>
  <c r="B37" i="5"/>
  <c r="AN36" i="5"/>
  <c r="AG36" i="5"/>
  <c r="X36" i="5"/>
  <c r="B36" i="5"/>
  <c r="AN35" i="5"/>
  <c r="AG35" i="5"/>
  <c r="X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E3" i="33"/>
  <c r="C3" i="33"/>
  <c r="G3" i="33"/>
  <c r="B3" i="33"/>
  <c r="T59" i="35" l="1"/>
  <c r="T44" i="35"/>
  <c r="T27" i="35"/>
  <c r="T17" i="35"/>
  <c r="T8" i="35"/>
  <c r="T58" i="35"/>
  <c r="T43" i="35"/>
  <c r="T25" i="35"/>
  <c r="T16" i="35"/>
  <c r="T7" i="35"/>
  <c r="T29" i="35"/>
  <c r="T57" i="35"/>
  <c r="T14" i="35"/>
  <c r="T6" i="35"/>
  <c r="T46" i="35"/>
  <c r="T55" i="35"/>
  <c r="T40" i="35"/>
  <c r="T23" i="35"/>
  <c r="T13" i="35"/>
  <c r="T5" i="35"/>
  <c r="T63" i="35"/>
  <c r="T39" i="35"/>
  <c r="T22" i="35"/>
  <c r="T12" i="35"/>
  <c r="T62" i="35"/>
  <c r="T51" i="35"/>
  <c r="T20" i="35"/>
  <c r="T11" i="35"/>
  <c r="T48" i="35"/>
  <c r="T61" i="35"/>
  <c r="T31" i="35"/>
  <c r="T19" i="35"/>
  <c r="T10" i="35"/>
  <c r="K66" i="35"/>
  <c r="L66" i="35"/>
  <c r="P33" i="35"/>
  <c r="P56" i="35"/>
  <c r="P52" i="35"/>
  <c r="P26" i="35"/>
  <c r="P38" i="35"/>
  <c r="P30" i="35"/>
  <c r="P65" i="35"/>
  <c r="D14" i="22"/>
  <c r="P35" i="35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T65" i="35" l="1"/>
  <c r="T30" i="35"/>
  <c r="T38" i="35"/>
  <c r="T26" i="35"/>
  <c r="T52" i="35"/>
  <c r="T35" i="35"/>
  <c r="T56" i="35"/>
  <c r="T33" i="35"/>
  <c r="L67" i="35"/>
  <c r="P66" i="35"/>
  <c r="T66" i="35" s="1"/>
  <c r="T67" i="35" s="1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W66" i="35" l="1"/>
</calcChain>
</file>

<file path=xl/sharedStrings.xml><?xml version="1.0" encoding="utf-8"?>
<sst xmlns="http://schemas.openxmlformats.org/spreadsheetml/2006/main" count="13517" uniqueCount="3082">
  <si>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</si>
  <si>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</si>
  <si>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</si>
  <si>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</si>
  <si>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</si>
  <si>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</si>
  <si>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</si>
  <si>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</si>
  <si>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</si>
  <si>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</si>
  <si>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</si>
  <si>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</si>
  <si>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</si>
  <si>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</si>
  <si>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</si>
  <si>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</si>
  <si>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</si>
  <si>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</si>
  <si>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</si>
  <si>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</si>
  <si>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</si>
  <si>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</si>
  <si>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</si>
  <si>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</si>
  <si>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</si>
  <si>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</si>
  <si>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</si>
  <si>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</si>
  <si>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</si>
  <si>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</si>
  <si>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</si>
  <si>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</si>
  <si>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</si>
  <si>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</si>
  <si>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</si>
  <si>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</si>
  <si>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</si>
  <si>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</si>
  <si>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</si>
  <si>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</si>
  <si>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</si>
  <si>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</si>
  <si>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</si>
  <si>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</si>
  <si>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</si>
  <si>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</si>
  <si>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</si>
  <si>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</si>
  <si>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</si>
  <si>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</si>
  <si>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</si>
  <si>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</si>
  <si>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</si>
  <si>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</si>
  <si>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</si>
  <si>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</si>
  <si>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</si>
  <si>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</si>
  <si>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</si>
  <si>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</si>
  <si>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</si>
  <si>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</si>
  <si>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</si>
  <si>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</si>
  <si>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</si>
  <si>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</si>
  <si>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</si>
  <si>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</si>
  <si>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</si>
  <si>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</si>
  <si>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</si>
  <si>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</si>
  <si>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</si>
  <si>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</si>
  <si>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</si>
  <si>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</si>
  <si>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</si>
  <si>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</si>
  <si>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</si>
  <si>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</si>
  <si>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</si>
  <si>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</si>
  <si>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</si>
  <si>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</si>
  <si>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</si>
  <si>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</si>
  <si>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</si>
  <si>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</si>
  <si>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</si>
  <si>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</si>
  <si>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</si>
  <si>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</si>
  <si>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</si>
  <si>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</si>
  <si>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</si>
  <si>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</si>
  <si>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</si>
  <si>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</si>
  <si>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</si>
  <si>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</si>
  <si>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</si>
  <si>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</si>
  <si>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</si>
  <si>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</si>
  <si>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</si>
  <si>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</si>
  <si>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</si>
  <si>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</si>
  <si>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</si>
  <si>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</si>
  <si>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</si>
  <si>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</si>
  <si>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</si>
  <si>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</si>
  <si>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</si>
  <si>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</si>
  <si>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</si>
  <si>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</si>
  <si>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</si>
  <si>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</si>
  <si>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</si>
  <si>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</si>
  <si>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</si>
  <si>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</si>
  <si>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</si>
  <si>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</si>
  <si>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</si>
  <si>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</si>
  <si>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</si>
  <si>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</si>
  <si>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</si>
  <si>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</si>
  <si>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</si>
  <si>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</si>
  <si>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</si>
  <si>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</si>
  <si>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</si>
  <si>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</si>
  <si>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</si>
  <si>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</si>
  <si>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</si>
  <si>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</si>
  <si>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</si>
  <si>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</si>
  <si>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</si>
  <si>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</si>
  <si>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</si>
  <si>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</si>
  <si>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</si>
  <si>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</si>
  <si>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</si>
  <si>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</si>
  <si>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</si>
  <si>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</si>
  <si>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</si>
  <si>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</si>
  <si>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</si>
  <si>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</si>
  <si>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</si>
  <si>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</si>
  <si>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</si>
  <si>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</si>
  <si>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</si>
  <si>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</si>
  <si>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</si>
  <si>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</si>
  <si>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</si>
  <si>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</si>
  <si>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</si>
  <si>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</si>
  <si>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</si>
  <si>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</si>
  <si>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</si>
  <si>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</si>
  <si>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</si>
  <si>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</si>
  <si>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</si>
  <si>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</si>
  <si>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</si>
  <si>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</si>
  <si>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</si>
  <si>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</si>
  <si>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</si>
  <si>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</si>
  <si>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</si>
  <si>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</si>
  <si>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</si>
  <si>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</si>
  <si>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</si>
  <si>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</si>
  <si>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</si>
  <si>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</si>
  <si>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</si>
  <si>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</si>
  <si>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</si>
  <si>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</si>
  <si>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</si>
  <si>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</si>
  <si>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</si>
  <si>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</si>
  <si>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</si>
  <si>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</si>
  <si>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</si>
  <si>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</si>
  <si>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</si>
  <si>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</si>
  <si>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</si>
  <si>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</si>
  <si>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</si>
  <si>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</si>
  <si>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</si>
  <si>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</si>
  <si>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</si>
  <si>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</si>
  <si>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</si>
  <si>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</si>
  <si>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</si>
  <si>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</si>
  <si>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</si>
  <si>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</si>
  <si>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</si>
  <si>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</si>
  <si>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</si>
  <si>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</si>
  <si>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</si>
  <si>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</si>
  <si>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</si>
  <si>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</si>
  <si>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</si>
  <si>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</si>
  <si>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</si>
  <si>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</si>
  <si>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</si>
  <si>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</si>
  <si>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</si>
  <si>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</si>
  <si>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</si>
  <si>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</si>
  <si>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</si>
  <si>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</si>
  <si>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</si>
  <si>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</si>
  <si>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</si>
  <si>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</si>
  <si>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</si>
  <si>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</si>
  <si>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</si>
  <si>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</si>
  <si>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</si>
  <si>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</si>
  <si>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</si>
  <si>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</si>
  <si>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</si>
  <si>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</si>
  <si>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</si>
  <si>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</si>
  <si>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</si>
  <si>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</si>
  <si>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</si>
  <si>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</si>
  <si>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</si>
  <si>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</si>
  <si>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</si>
  <si>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</si>
  <si>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</si>
  <si>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</si>
  <si>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</si>
  <si>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</si>
  <si>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</si>
  <si>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</si>
  <si>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</si>
  <si>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</si>
  <si>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</si>
  <si>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</si>
  <si>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</si>
  <si>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</si>
  <si>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</si>
  <si>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</si>
  <si>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</si>
  <si>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</si>
  <si>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</si>
  <si>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</si>
  <si>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</si>
  <si>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</si>
  <si>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</si>
  <si>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</si>
  <si>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</si>
  <si>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</si>
  <si>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</si>
  <si>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</si>
  <si>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</si>
  <si>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</si>
  <si>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</si>
  <si>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</si>
  <si>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</si>
  <si>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</si>
  <si>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</si>
  <si>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</si>
  <si>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</si>
  <si>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</si>
  <si>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</si>
  <si>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</si>
  <si>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</si>
  <si>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</si>
  <si>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</si>
  <si>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</si>
  <si>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</si>
  <si>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</si>
  <si>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</si>
  <si>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</si>
  <si>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</si>
  <si>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</si>
  <si>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</si>
  <si>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</si>
  <si>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</si>
  <si>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</si>
  <si>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</si>
  <si>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</si>
  <si>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</si>
  <si>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</si>
  <si>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</si>
  <si>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</si>
  <si>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</si>
  <si>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</si>
  <si>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</si>
  <si>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</si>
  <si>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</si>
  <si>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</si>
  <si>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</si>
  <si>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</si>
  <si>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</si>
  <si>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</si>
  <si>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</si>
  <si>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</si>
  <si>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</si>
  <si>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</si>
  <si>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</si>
  <si>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</si>
  <si>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</si>
  <si>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</si>
  <si>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</si>
  <si>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</si>
  <si>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</si>
  <si>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</si>
  <si>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</si>
  <si>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</si>
  <si>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</si>
  <si>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</si>
  <si>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</si>
  <si>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</si>
  <si>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</si>
  <si>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</si>
  <si>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</si>
  <si>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</si>
  <si>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</si>
  <si>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</si>
  <si>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</si>
  <si>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</si>
  <si>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</si>
  <si>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</si>
  <si>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</si>
  <si>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</si>
  <si>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</si>
  <si>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</si>
  <si>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</si>
  <si>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</si>
  <si>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</si>
  <si>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</si>
  <si>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</si>
  <si>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</si>
  <si>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</si>
  <si>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</si>
  <si>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</si>
  <si>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</si>
  <si>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</si>
  <si>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</si>
  <si>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</si>
  <si>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</si>
  <si>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</si>
  <si>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</si>
  <si>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</si>
  <si>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</si>
  <si>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</si>
  <si>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</si>
  <si>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</si>
  <si>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</si>
  <si>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</si>
  <si>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</si>
  <si>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</si>
  <si>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</si>
  <si>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</si>
  <si>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</si>
  <si>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</si>
  <si>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</si>
  <si>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</si>
  <si>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</si>
  <si>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</si>
  <si>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</si>
  <si>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</si>
  <si>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</si>
  <si>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</si>
  <si>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</si>
  <si>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</si>
  <si>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</si>
  <si>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</si>
  <si>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</si>
  <si>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</si>
  <si>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</si>
  <si>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</si>
  <si>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</si>
  <si>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</si>
  <si>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</si>
  <si>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</si>
  <si>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</si>
  <si>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</si>
  <si>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</si>
  <si>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</si>
  <si>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</si>
  <si>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</si>
  <si>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</si>
  <si>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</si>
  <si>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</si>
  <si>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</si>
  <si>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</si>
  <si>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</si>
  <si>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</si>
  <si>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</si>
  <si>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</si>
  <si>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</si>
  <si>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</si>
  <si>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</si>
  <si>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</si>
  <si>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</si>
  <si>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</si>
  <si>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</si>
  <si>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</si>
  <si>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</si>
  <si>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</si>
  <si>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</si>
  <si>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</si>
  <si>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</si>
  <si>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</si>
  <si>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</si>
  <si>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</si>
  <si>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</si>
  <si>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</si>
  <si>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</si>
  <si>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</si>
  <si>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</si>
  <si>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</si>
  <si>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</si>
  <si>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</si>
  <si>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</si>
  <si>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</si>
  <si>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</si>
  <si>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</si>
  <si>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</si>
  <si>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</si>
  <si>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</si>
  <si>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</si>
  <si>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</si>
  <si>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</si>
  <si>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</si>
  <si>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</si>
  <si>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</si>
  <si>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</si>
  <si>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</si>
  <si>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</si>
  <si>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</si>
  <si>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</si>
  <si>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</si>
  <si>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</si>
  <si>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</si>
  <si>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</si>
  <si>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</si>
  <si>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</si>
  <si>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</si>
  <si>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</si>
  <si>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</si>
  <si>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</si>
  <si>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</si>
  <si>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</si>
  <si>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</si>
  <si>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</si>
  <si>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</si>
  <si>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</si>
  <si>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</si>
  <si>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</si>
  <si>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</si>
  <si>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</si>
  <si>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</si>
  <si>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</si>
  <si>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</si>
  <si>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</si>
  <si>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</si>
  <si>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</si>
  <si>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</si>
  <si>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</si>
  <si>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</si>
  <si>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</si>
  <si>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</si>
  <si>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</si>
  <si>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</si>
  <si>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</si>
  <si>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</si>
  <si>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</si>
  <si>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</si>
  <si>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</si>
  <si>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</si>
  <si>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</si>
  <si>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</si>
  <si>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</si>
  <si>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</si>
  <si>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</si>
  <si>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</si>
  <si>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</si>
  <si>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</si>
  <si>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</si>
  <si>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</si>
  <si>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</si>
  <si>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</si>
  <si>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</si>
  <si>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</si>
  <si>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</si>
  <si>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</si>
  <si>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</si>
  <si>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</si>
  <si>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</si>
  <si>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</si>
  <si>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</si>
  <si>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</si>
  <si>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</si>
  <si>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</si>
  <si>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</si>
  <si>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</si>
  <si>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</si>
  <si>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</si>
  <si>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</si>
  <si>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</si>
  <si>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</si>
  <si>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</si>
  <si>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</si>
  <si>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</si>
  <si>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</si>
  <si>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</si>
  <si>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</si>
  <si>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</si>
  <si>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</si>
  <si>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</si>
  <si>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</si>
  <si>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</si>
  <si>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</si>
  <si>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</si>
  <si>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</si>
  <si>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</si>
  <si>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</si>
  <si>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</si>
  <si>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</si>
  <si>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</si>
  <si>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</si>
  <si>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</si>
  <si>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</si>
  <si>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</si>
  <si>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</si>
  <si>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</si>
  <si>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</si>
  <si>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</si>
  <si>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</si>
  <si>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</si>
  <si>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</si>
  <si>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</si>
  <si>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</si>
  <si>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</si>
  <si>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</si>
  <si>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</si>
  <si>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</si>
  <si>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</si>
  <si>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</si>
  <si>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</si>
  <si>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</si>
  <si>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</si>
  <si>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</si>
  <si>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</si>
  <si>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</si>
  <si>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</si>
  <si>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</si>
  <si>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</si>
  <si>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</si>
  <si>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</si>
  <si>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</si>
  <si>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</si>
  <si>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</si>
  <si>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</si>
  <si>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</si>
  <si>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</si>
  <si>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</si>
  <si>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</si>
  <si>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</si>
  <si>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</si>
  <si>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</si>
  <si>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</si>
  <si>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</si>
  <si>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</si>
  <si>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</si>
  <si>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</si>
  <si>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</si>
  <si>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</si>
  <si>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</si>
  <si>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</si>
  <si>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</si>
  <si>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</si>
  <si>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</si>
  <si>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</si>
  <si>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</si>
  <si>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</si>
  <si>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</si>
  <si>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</si>
  <si>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</si>
  <si>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</si>
  <si>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</si>
  <si>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</si>
  <si>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</si>
  <si>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</si>
  <si>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</si>
  <si>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</si>
  <si>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</si>
  <si>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</si>
  <si>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</si>
  <si>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</si>
  <si>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</si>
  <si>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</si>
  <si>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</si>
  <si>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</si>
  <si>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</si>
  <si>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</si>
  <si>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</si>
  <si>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</si>
  <si>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</si>
  <si>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</si>
  <si>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</si>
  <si>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</si>
  <si>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</si>
  <si>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</si>
  <si>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</si>
  <si>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</si>
  <si>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</si>
  <si>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</si>
  <si>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</si>
  <si>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</si>
  <si>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</si>
  <si>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</si>
  <si>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</si>
  <si>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</si>
  <si>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</si>
  <si>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</si>
  <si>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</si>
  <si>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</si>
  <si>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</si>
  <si>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</si>
  <si>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</si>
  <si>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</si>
  <si>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</si>
  <si>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</si>
  <si>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</si>
  <si>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</si>
  <si>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</si>
  <si>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</si>
  <si>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</si>
  <si>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</si>
  <si>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</si>
  <si>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</si>
  <si>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</si>
  <si>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</si>
  <si>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</si>
  <si>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</si>
  <si>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</si>
  <si>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</si>
  <si>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</si>
  <si>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</si>
  <si>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</si>
  <si>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</si>
  <si>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</si>
  <si>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</si>
  <si>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</si>
  <si>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</si>
  <si>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</si>
  <si>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</si>
  <si>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</si>
  <si>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</si>
  <si>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</si>
  <si>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</si>
  <si>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</si>
  <si>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</si>
  <si>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</si>
  <si>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</si>
  <si>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</si>
  <si>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</si>
  <si>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</si>
  <si>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</si>
  <si>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</si>
  <si>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</si>
  <si>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</si>
  <si>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</si>
  <si>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</si>
  <si>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</si>
  <si>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</si>
  <si>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</si>
  <si>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</si>
  <si>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</si>
  <si>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</si>
  <si>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</si>
  <si>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</si>
  <si>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</si>
  <si>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</si>
  <si>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</si>
  <si>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</si>
  <si>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</si>
  <si>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</si>
  <si>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</si>
  <si>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</si>
  <si>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</si>
  <si>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</si>
  <si>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</si>
  <si>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</si>
  <si>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</si>
  <si>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</si>
  <si>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</si>
  <si>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</si>
  <si>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</si>
  <si>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</si>
  <si>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</si>
  <si>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</si>
  <si>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</si>
  <si>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</si>
  <si>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</si>
  <si>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</si>
  <si>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</si>
  <si>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</si>
  <si>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</si>
  <si>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</si>
  <si>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</si>
  <si>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</si>
  <si>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</si>
  <si>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</si>
  <si>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</si>
  <si>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</si>
  <si>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</si>
  <si>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</si>
  <si>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</si>
  <si>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</si>
  <si>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</si>
  <si>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</si>
  <si>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</si>
  <si>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</si>
  <si>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</si>
  <si>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</si>
  <si>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</si>
  <si>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</si>
  <si>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</si>
  <si>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</si>
  <si>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</si>
  <si>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</si>
  <si>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</si>
  <si>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</si>
  <si>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</si>
  <si>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</si>
  <si>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</si>
  <si>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</si>
  <si>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</si>
  <si>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</si>
  <si>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</si>
  <si>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</si>
  <si>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</si>
  <si>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</si>
  <si>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</si>
  <si>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</si>
  <si>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</si>
  <si>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</si>
  <si>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</si>
  <si>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</si>
  <si>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</si>
  <si>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</si>
  <si>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</si>
  <si>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</si>
  <si>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</si>
  <si>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</si>
  <si>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</si>
  <si>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</si>
  <si>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</si>
  <si>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</si>
  <si>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</si>
  <si>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</si>
  <si>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</si>
  <si>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</si>
  <si>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</si>
  <si>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</si>
  <si>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</si>
  <si>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</si>
  <si>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</si>
  <si>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</si>
  <si>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</si>
  <si>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</si>
  <si>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</si>
  <si>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</si>
  <si>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</si>
  <si>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</si>
  <si>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</si>
  <si>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</si>
  <si>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</si>
  <si>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</si>
  <si>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</si>
  <si>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</si>
  <si>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</si>
  <si>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</si>
  <si>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</si>
  <si>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</si>
  <si>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</si>
  <si>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</si>
  <si>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</si>
  <si>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</si>
  <si>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</si>
  <si>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</si>
  <si>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</si>
  <si>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</si>
  <si>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</si>
  <si>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</si>
  <si>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</si>
  <si>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</si>
  <si>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</si>
  <si>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</si>
  <si>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</si>
  <si>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</si>
  <si>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</si>
  <si>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</si>
  <si>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</si>
  <si>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</si>
  <si>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</si>
  <si>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</si>
  <si>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</si>
  <si>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</si>
  <si>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</si>
  <si>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</si>
  <si>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</si>
  <si>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</si>
  <si>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</si>
  <si>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</si>
  <si>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</si>
  <si>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</si>
  <si>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</si>
  <si>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</si>
  <si>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</si>
  <si>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</si>
  <si>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</si>
  <si>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</si>
  <si>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</si>
  <si>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</si>
  <si>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</si>
  <si>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</si>
  <si>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</si>
  <si>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</si>
  <si>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</si>
  <si>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</si>
  <si>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</si>
  <si>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</si>
  <si>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</si>
  <si>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</si>
  <si>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</si>
  <si>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</si>
  <si>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</si>
  <si>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</si>
  <si>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</si>
  <si>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</si>
  <si>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</si>
  <si>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</si>
  <si>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</si>
  <si>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</si>
  <si>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</si>
  <si>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</si>
  <si>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</si>
  <si>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</si>
  <si>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</si>
  <si>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</si>
  <si>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</si>
  <si>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</si>
  <si>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</si>
  <si>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</si>
  <si>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</si>
  <si>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</si>
  <si>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</si>
  <si>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</si>
  <si>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</si>
  <si>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</si>
  <si>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</si>
  <si>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</si>
  <si>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</si>
  <si>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</si>
  <si>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</si>
  <si>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</si>
  <si>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</si>
  <si>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</si>
  <si>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</si>
  <si>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</si>
  <si>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</si>
  <si>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</si>
  <si>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</si>
  <si>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</si>
  <si>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</si>
  <si>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</si>
  <si>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</si>
  <si>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</si>
  <si>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</si>
  <si>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</si>
  <si>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</si>
  <si>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</si>
  <si>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</si>
  <si>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</si>
  <si>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</si>
  <si>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</si>
  <si>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</si>
  <si>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</si>
  <si>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</si>
  <si>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</si>
  <si>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</si>
  <si>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</si>
  <si>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</si>
  <si>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</si>
  <si>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</si>
  <si>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</si>
  <si>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</si>
  <si>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</si>
  <si>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</si>
  <si>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</si>
  <si>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</si>
  <si>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</si>
  <si>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</si>
  <si>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</si>
  <si>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</si>
  <si>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</si>
  <si>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</si>
  <si>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</si>
  <si>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</si>
  <si>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</si>
  <si>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</si>
  <si>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</si>
  <si>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</si>
  <si>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</si>
  <si>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</si>
  <si>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</si>
  <si>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</si>
  <si>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</si>
  <si>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</si>
  <si>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</si>
  <si>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</si>
  <si>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</si>
  <si>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</si>
  <si>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</si>
  <si>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</si>
  <si>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</si>
  <si>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</si>
  <si>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</si>
  <si>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</si>
  <si>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</si>
  <si>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</si>
  <si>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</si>
  <si>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</si>
  <si>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</si>
  <si>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</si>
  <si>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</si>
  <si>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</si>
  <si>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</si>
  <si>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</si>
  <si>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</si>
  <si>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</si>
  <si>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</si>
  <si>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</si>
  <si>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</si>
  <si>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</si>
  <si>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</si>
  <si>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</si>
  <si>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</si>
  <si>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</si>
  <si>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</si>
  <si>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</si>
  <si>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</si>
  <si>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</si>
  <si>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</si>
  <si>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</si>
  <si>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</si>
  <si>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</si>
  <si>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</si>
  <si>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</si>
  <si>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</si>
  <si>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</si>
  <si>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</si>
  <si>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</si>
  <si>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</si>
  <si>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</si>
  <si>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</si>
  <si>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</si>
  <si>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</si>
  <si>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</si>
  <si>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</si>
  <si>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</si>
  <si>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</si>
  <si>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</si>
  <si>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</si>
  <si>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</si>
  <si>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</si>
  <si>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</si>
  <si>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</si>
  <si>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</si>
  <si>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</si>
  <si>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</si>
  <si>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</si>
  <si>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</si>
  <si>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</si>
  <si>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</si>
  <si>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</si>
  <si>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</si>
  <si>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</si>
  <si>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</si>
  <si>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</si>
  <si>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</si>
  <si>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</si>
  <si>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</si>
  <si>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</si>
  <si>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</si>
  <si>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</si>
  <si>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</si>
  <si>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</si>
  <si>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</si>
  <si>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</si>
  <si>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</si>
  <si>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</si>
  <si>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</si>
  <si>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</si>
  <si>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</si>
  <si>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</si>
  <si>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</si>
  <si>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</si>
  <si>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</si>
  <si>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</si>
  <si>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</si>
  <si>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</si>
  <si>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</si>
  <si>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</si>
  <si>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</si>
  <si>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</si>
  <si>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</si>
  <si>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</si>
  <si>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</si>
  <si>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</si>
  <si>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</si>
  <si>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</si>
  <si>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</si>
  <si>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</si>
  <si>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</si>
  <si>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</si>
  <si>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</si>
  <si>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</si>
  <si>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</si>
  <si>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</si>
  <si>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</si>
  <si>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</si>
  <si>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</si>
  <si>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</si>
  <si>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</si>
  <si>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</si>
  <si>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</si>
  <si>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</si>
  <si>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</si>
  <si>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</si>
  <si>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</si>
  <si>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</si>
  <si>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</si>
  <si>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</si>
  <si>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</si>
  <si>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</si>
  <si>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</si>
  <si>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</si>
  <si>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</si>
  <si>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</si>
  <si>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</si>
  <si>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</si>
  <si>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</si>
  <si>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</si>
  <si>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</si>
  <si>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</si>
  <si>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</si>
  <si>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</si>
  <si>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</si>
  <si>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</si>
  <si>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</si>
  <si>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</si>
  <si>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</si>
  <si>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</si>
  <si>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</si>
  <si>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</si>
  <si>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</si>
  <si>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</si>
  <si>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</si>
  <si>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</si>
  <si>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</si>
  <si>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</si>
  <si>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</si>
  <si>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</si>
  <si>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</si>
  <si>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</si>
  <si>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</si>
  <si>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</si>
  <si>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</si>
  <si>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</si>
  <si>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</si>
  <si>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</si>
  <si>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</si>
  <si>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</si>
  <si>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</si>
  <si>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</si>
  <si>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</si>
  <si>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</si>
  <si>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</si>
  <si>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</si>
  <si>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</si>
  <si>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</si>
  <si>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</si>
  <si>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</si>
  <si>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</si>
  <si>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</si>
  <si>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</si>
  <si>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</si>
  <si>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</si>
  <si>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</si>
  <si>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</si>
  <si>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</si>
  <si>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</si>
  <si>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</si>
  <si>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</si>
  <si>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</si>
  <si>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</si>
  <si>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</si>
  <si>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</si>
  <si>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</si>
  <si>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</si>
  <si>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</si>
  <si>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</si>
  <si>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</si>
  <si>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</si>
  <si>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</si>
  <si>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</si>
  <si>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</si>
  <si>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</si>
  <si>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</si>
  <si>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</si>
  <si>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</si>
  <si>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</si>
  <si>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</si>
  <si>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</si>
  <si>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</si>
  <si>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</si>
  <si>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</si>
  <si>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</si>
  <si>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</si>
  <si>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</si>
  <si>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</si>
  <si>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</si>
  <si>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</si>
  <si>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</si>
  <si>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</si>
  <si>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</si>
  <si>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</si>
  <si>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</si>
  <si>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</si>
  <si>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</si>
  <si>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</si>
  <si>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</si>
  <si>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</si>
  <si>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</si>
  <si>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</si>
  <si>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</si>
  <si>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</si>
  <si>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</si>
  <si>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</si>
  <si>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</si>
  <si>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</si>
  <si>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</si>
  <si>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</si>
  <si>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</si>
  <si>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</si>
  <si>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</si>
  <si>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</si>
  <si>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</si>
  <si>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</si>
  <si>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</si>
  <si>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</si>
  <si>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</si>
  <si>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</si>
  <si>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</si>
  <si>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</si>
  <si>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</si>
  <si>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</si>
  <si>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</si>
  <si>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</si>
  <si>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</si>
  <si>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</si>
  <si>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</si>
  <si>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</si>
  <si>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</si>
  <si>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</si>
  <si>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</si>
  <si>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</si>
  <si>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</si>
  <si>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</si>
  <si>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</si>
  <si>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</si>
  <si>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</si>
  <si>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</si>
  <si>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</si>
  <si>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</si>
  <si>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</si>
  <si>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</si>
  <si>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</si>
  <si>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</si>
  <si>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</si>
  <si>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</si>
  <si>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</si>
  <si>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</si>
  <si>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</si>
  <si>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</si>
  <si>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</si>
  <si>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</si>
  <si>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</si>
  <si>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</si>
  <si>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</si>
  <si>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</si>
  <si>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</si>
  <si>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</si>
  <si>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</si>
  <si>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</si>
  <si>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</si>
  <si>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</si>
  <si>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</si>
  <si>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</si>
  <si>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</si>
  <si>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</si>
  <si>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</si>
  <si>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</si>
  <si>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</si>
  <si>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</si>
  <si>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</si>
  <si>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</si>
  <si>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</si>
  <si>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</si>
  <si>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</si>
  <si>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</si>
  <si>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</si>
  <si>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</si>
  <si>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</si>
  <si>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</si>
  <si>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</si>
  <si>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</si>
  <si>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</si>
  <si>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</si>
  <si>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</si>
  <si>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</si>
  <si>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</si>
  <si>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</si>
  <si>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</si>
  <si>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</si>
  <si>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</si>
  <si>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</si>
  <si>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</si>
  <si>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</si>
  <si>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</si>
  <si>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</si>
  <si>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</si>
  <si>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</si>
  <si>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</si>
  <si>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</si>
  <si>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</si>
  <si>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</si>
  <si>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</si>
  <si>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</si>
  <si>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</si>
  <si>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</si>
  <si>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</si>
  <si>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</si>
  <si>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</si>
  <si>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</si>
  <si>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</si>
  <si>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</si>
  <si>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</si>
  <si>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</si>
  <si>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</si>
  <si>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</si>
  <si>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</si>
  <si>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</si>
  <si>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</si>
  <si>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</si>
  <si>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</si>
  <si>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</si>
  <si>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</si>
  <si>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</si>
  <si>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</si>
  <si>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</si>
  <si>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</si>
  <si>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</si>
  <si>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</si>
  <si>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</si>
  <si>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</si>
  <si>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</si>
  <si>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</si>
  <si>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</si>
  <si>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</si>
  <si>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</si>
  <si>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</si>
  <si>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</si>
  <si>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</si>
  <si>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</si>
  <si>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</si>
  <si>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</si>
  <si>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</si>
  <si>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</si>
  <si>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</si>
  <si>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</si>
  <si>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</si>
  <si>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</si>
  <si>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</si>
  <si>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</si>
  <si>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</si>
  <si>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</si>
  <si>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</si>
  <si>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</si>
  <si>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</si>
  <si>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</si>
  <si>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</si>
  <si>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</si>
  <si>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</si>
  <si>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</si>
  <si>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</si>
  <si>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</si>
  <si>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</si>
  <si>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</si>
  <si>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</si>
  <si>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</si>
  <si>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</si>
  <si>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</si>
  <si>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</si>
  <si>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</si>
  <si>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</si>
  <si>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</si>
  <si>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</si>
  <si>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</si>
  <si>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</si>
  <si>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</si>
  <si>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</si>
  <si>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</si>
  <si>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</si>
  <si>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</si>
  <si>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</si>
  <si>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</si>
  <si>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</si>
  <si>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</si>
  <si>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</si>
  <si>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</si>
  <si>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</si>
  <si>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</si>
  <si>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</si>
  <si>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</si>
  <si>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</si>
  <si>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</si>
  <si>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</si>
  <si>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</si>
  <si>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</si>
  <si>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</si>
  <si>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</si>
  <si>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</si>
  <si>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</si>
  <si>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</si>
  <si>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</si>
  <si>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</si>
  <si>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</si>
  <si>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</si>
  <si>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</si>
  <si>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</si>
  <si>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</si>
  <si>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</si>
  <si>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</si>
  <si>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</si>
  <si>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</si>
  <si>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</si>
  <si>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</si>
  <si>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</si>
  <si>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</si>
  <si>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</si>
  <si>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</si>
  <si>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</si>
  <si>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</si>
  <si>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</si>
  <si>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</si>
  <si>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</si>
  <si>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</si>
  <si>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</si>
  <si>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</si>
  <si>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</si>
  <si>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</si>
  <si>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</si>
  <si>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</si>
  <si>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</si>
  <si>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</si>
  <si>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</si>
  <si>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</si>
  <si>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</si>
  <si>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</si>
  <si>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</si>
  <si>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</si>
  <si>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</si>
  <si>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</si>
  <si>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</si>
  <si>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</si>
  <si>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</si>
  <si>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</si>
  <si>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</si>
  <si>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</si>
  <si>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</si>
  <si>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</si>
  <si>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</si>
  <si>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</si>
  <si>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</si>
  <si>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</si>
  <si>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</si>
  <si>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</si>
  <si>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</si>
  <si>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</si>
  <si>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</si>
  <si>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</si>
  <si>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</si>
  <si>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</si>
  <si>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</si>
  <si>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</si>
  <si>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</si>
  <si>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</si>
  <si>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</si>
  <si>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</si>
  <si>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</si>
  <si>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</si>
  <si>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</si>
  <si>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</si>
  <si>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</si>
  <si>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</si>
  <si>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</si>
  <si>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</si>
  <si>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</si>
  <si>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</si>
  <si>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</si>
  <si>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</si>
  <si>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</si>
  <si>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</si>
  <si>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</si>
  <si>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</si>
  <si>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</si>
  <si>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</si>
  <si>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</si>
  <si>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</si>
  <si>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</si>
  <si>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</si>
  <si>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</si>
  <si>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</si>
  <si>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</si>
  <si>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</si>
  <si>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</si>
  <si>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</si>
  <si>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</si>
  <si>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</si>
  <si>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</si>
  <si>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</si>
  <si>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</si>
  <si>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</si>
  <si>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</si>
  <si>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</si>
  <si>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</si>
  <si>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</si>
  <si>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</si>
  <si>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</si>
  <si>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</si>
  <si>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</si>
  <si>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</si>
  <si>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</si>
  <si>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</si>
  <si>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</si>
  <si>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</si>
  <si>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</si>
  <si>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</si>
  <si>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</si>
  <si>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</si>
  <si>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</si>
  <si>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</si>
  <si>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</si>
  <si>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</si>
  <si>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</si>
  <si>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</si>
  <si>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</si>
  <si>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</si>
  <si>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</si>
  <si>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</si>
  <si>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</si>
  <si>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</si>
  <si>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</si>
  <si>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</si>
  <si>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</si>
  <si>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</si>
  <si>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</si>
  <si>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</si>
  <si>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</si>
  <si>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</si>
  <si>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</si>
  <si>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</si>
  <si>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</si>
  <si>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</si>
  <si>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</si>
  <si>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</si>
  <si>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</si>
  <si>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</si>
  <si>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</si>
  <si>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</si>
  <si>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</si>
  <si>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</si>
  <si>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</si>
  <si>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</si>
  <si>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</si>
  <si>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</si>
  <si>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</si>
  <si>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</si>
  <si>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</si>
  <si>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</si>
  <si>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</si>
  <si>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</si>
  <si>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</si>
  <si>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</si>
  <si>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</si>
  <si>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</si>
  <si>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</si>
  <si>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</si>
  <si>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</si>
  <si>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</si>
  <si>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</si>
  <si>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</si>
  <si>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</si>
  <si>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</si>
  <si>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</si>
  <si>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</si>
  <si>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</si>
  <si>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</si>
  <si>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</si>
  <si>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</si>
  <si>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</si>
  <si>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</si>
  <si>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</si>
  <si>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</si>
  <si>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</si>
  <si>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</si>
  <si>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</si>
  <si>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</si>
  <si>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</si>
  <si>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</si>
  <si>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</si>
  <si>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</si>
  <si>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</si>
  <si>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</si>
  <si>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</si>
  <si>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</si>
  <si>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</si>
  <si>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</si>
  <si>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</si>
  <si>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</si>
  <si>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</si>
  <si>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</si>
  <si>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</si>
  <si>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</si>
  <si>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</si>
  <si>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</si>
  <si>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</si>
  <si>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</si>
  <si>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</si>
  <si>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</si>
  <si>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</si>
  <si>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</si>
  <si>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</si>
  <si>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</si>
  <si>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</si>
  <si>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</si>
  <si>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</si>
  <si>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</si>
  <si>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</si>
  <si>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</si>
  <si>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</si>
  <si>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</si>
  <si>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</si>
  <si>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</si>
  <si>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</si>
  <si>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</si>
  <si>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</si>
  <si>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</si>
  <si>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</si>
  <si>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</si>
  <si>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</si>
  <si>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</si>
  <si>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</si>
  <si>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</si>
  <si>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</si>
  <si>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</si>
  <si>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</si>
  <si>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</si>
  <si>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</si>
  <si>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</si>
  <si>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</si>
  <si>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</si>
  <si>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</si>
  <si>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</si>
  <si>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</si>
  <si>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</si>
  <si>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</si>
  <si>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</si>
  <si>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</si>
  <si>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</si>
  <si>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</si>
  <si>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</si>
  <si>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</si>
  <si>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</si>
  <si>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</si>
  <si>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</si>
  <si>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</si>
  <si>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</si>
  <si>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</si>
  <si>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</si>
  <si>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</si>
  <si>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</si>
  <si>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</si>
  <si>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</si>
  <si>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</si>
  <si>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</si>
  <si>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</si>
  <si>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</si>
  <si>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</si>
  <si>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</si>
  <si>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</si>
  <si>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</si>
  <si>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</si>
  <si>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</si>
  <si>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</si>
  <si>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</si>
  <si>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</si>
  <si>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</si>
  <si>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</si>
  <si>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</si>
  <si>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</si>
  <si>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</si>
  <si>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</si>
  <si>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</si>
  <si>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</si>
  <si>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</si>
  <si>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</si>
  <si>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</si>
  <si>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</si>
  <si>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</si>
  <si>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</si>
  <si>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</si>
  <si>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</si>
  <si>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</si>
  <si>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</si>
  <si>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</si>
  <si>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</si>
  <si>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</si>
  <si>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</si>
  <si>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</si>
  <si>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</si>
  <si>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</si>
  <si>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</si>
  <si>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</si>
  <si>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</si>
  <si>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</si>
  <si>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</si>
  <si>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</si>
  <si>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</si>
  <si>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</si>
  <si>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</si>
  <si>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</si>
  <si>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</si>
  <si>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</si>
  <si>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</si>
  <si>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</si>
  <si>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</si>
  <si>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</si>
  <si>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</si>
  <si>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</si>
  <si>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</si>
  <si>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</si>
  <si>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</si>
  <si>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</si>
  <si>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</si>
  <si>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</si>
  <si>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</si>
  <si>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</si>
  <si>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</si>
  <si>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</si>
  <si>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</si>
  <si>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</si>
  <si>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</si>
  <si>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</si>
  <si>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</si>
  <si>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</si>
  <si>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</si>
  <si>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</si>
  <si>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</si>
  <si>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</si>
  <si>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</si>
  <si>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</si>
  <si>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</si>
  <si>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</si>
  <si>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</si>
  <si>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</si>
  <si>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</si>
  <si>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</si>
  <si>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</si>
  <si>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</si>
  <si>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</si>
  <si>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</si>
  <si>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</si>
  <si>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</si>
  <si>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</si>
  <si>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</si>
  <si>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</si>
  <si>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</si>
  <si>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</si>
  <si>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</si>
  <si>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</si>
  <si>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</si>
  <si>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</si>
  <si>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</si>
  <si>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</si>
  <si>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</si>
  <si>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</si>
  <si>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</si>
  <si>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</si>
  <si>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</si>
  <si>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</si>
  <si>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</si>
  <si>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</si>
  <si>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</si>
  <si>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</si>
  <si>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</si>
  <si>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</si>
  <si>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</si>
  <si>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</si>
  <si>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</si>
  <si>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</si>
  <si>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</si>
  <si>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</si>
  <si>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</si>
  <si>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</si>
  <si>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</si>
  <si>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</si>
  <si>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</si>
  <si>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</si>
  <si>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</si>
  <si>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</si>
  <si>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</si>
  <si>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</si>
  <si>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</si>
  <si>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</si>
  <si>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</si>
  <si>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</si>
  <si>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</si>
  <si>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</si>
  <si>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</si>
  <si>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</si>
  <si>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</si>
  <si>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</si>
  <si>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</si>
  <si>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</si>
  <si>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</si>
  <si>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</si>
  <si>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</si>
  <si>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</si>
  <si>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</si>
  <si>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</si>
  <si>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</si>
  <si>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</si>
  <si>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</si>
  <si>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</si>
  <si>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</si>
  <si>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</si>
  <si>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</si>
  <si>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</si>
  <si>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</si>
  <si>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</si>
  <si>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</si>
  <si>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</si>
  <si>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</si>
  <si>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</si>
  <si>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</si>
  <si>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</si>
  <si>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</si>
  <si>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</si>
  <si>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</si>
  <si>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</si>
  <si>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</si>
  <si>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</si>
  <si>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</si>
  <si>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</si>
  <si>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</si>
  <si>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</si>
  <si>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</si>
  <si>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</si>
  <si>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</si>
  <si>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</si>
  <si>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</si>
  <si>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</si>
  <si>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</si>
  <si>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</si>
  <si>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</si>
  <si>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</si>
  <si>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</si>
  <si>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</si>
  <si>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</si>
  <si>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</si>
  <si>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</si>
  <si>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</si>
  <si>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</si>
  <si>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</si>
  <si>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</si>
  <si>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</si>
  <si>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</si>
  <si>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</si>
  <si>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</si>
  <si>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</si>
  <si>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</si>
  <si>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</si>
  <si>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</si>
  <si>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</si>
  <si>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</si>
  <si>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</si>
  <si>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</si>
  <si>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</si>
  <si>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</si>
  <si>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</si>
  <si>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</si>
  <si>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</si>
  <si>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</si>
  <si>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</si>
  <si>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</si>
  <si>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</si>
  <si>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</si>
  <si>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</si>
  <si>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</si>
  <si>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</si>
  <si>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</si>
  <si>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</si>
  <si>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</si>
  <si>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</si>
  <si>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</si>
  <si>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</si>
  <si>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</si>
  <si>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</si>
  <si>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</si>
  <si>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</si>
  <si>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</si>
  <si>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</si>
  <si>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</si>
  <si>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</si>
  <si>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</si>
  <si>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</si>
  <si>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</si>
  <si>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</si>
  <si>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</si>
  <si>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</si>
  <si>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</si>
  <si>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</si>
  <si>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</si>
  <si>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</si>
  <si>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</si>
  <si>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</si>
  <si>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</si>
  <si>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</si>
  <si>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</si>
  <si>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</si>
  <si>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</si>
  <si>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</si>
  <si>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</si>
  <si>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</si>
  <si>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</si>
  <si>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</si>
  <si>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</si>
  <si>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</si>
  <si>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</si>
  <si>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</si>
  <si>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</si>
  <si>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</si>
  <si>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</si>
  <si>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</si>
  <si>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</si>
  <si>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</si>
  <si>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</si>
  <si>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</si>
  <si>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</si>
  <si>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</si>
  <si>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</si>
  <si>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</si>
  <si>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</si>
  <si>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</si>
  <si>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</si>
  <si>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</si>
  <si>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</si>
  <si>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</si>
  <si>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</si>
  <si>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</si>
  <si>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</si>
  <si>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</si>
  <si>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</si>
  <si>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</si>
  <si>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</si>
  <si>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</si>
  <si>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</si>
  <si>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</si>
  <si>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</si>
  <si>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</si>
  <si>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</si>
  <si>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</si>
  <si>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</si>
  <si>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</si>
  <si>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</si>
  <si>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</si>
  <si>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</si>
  <si>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</si>
  <si>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</si>
  <si>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</si>
  <si>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</si>
  <si>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</si>
  <si>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</si>
  <si>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</si>
  <si>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</si>
  <si>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</si>
  <si>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</si>
  <si>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</si>
  <si>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</si>
  <si>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</si>
  <si>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</si>
  <si>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</si>
  <si>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</si>
  <si>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</si>
  <si>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</si>
  <si>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</si>
  <si>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</si>
  <si>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</si>
  <si>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</si>
  <si>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</si>
  <si>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</si>
  <si>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</si>
  <si>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</si>
  <si>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</si>
  <si>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</si>
  <si>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</si>
  <si>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</si>
  <si>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</si>
  <si>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</si>
  <si>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</si>
  <si>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</si>
  <si>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</si>
  <si>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</si>
  <si>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</si>
  <si>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</si>
  <si>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</si>
  <si>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</si>
  <si>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</si>
  <si>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</si>
  <si>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</si>
  <si>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</si>
  <si>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</si>
  <si>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</si>
  <si>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</si>
  <si>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</si>
  <si>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</si>
  <si>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</si>
  <si>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</si>
  <si>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</si>
  <si>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</si>
  <si>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</si>
  <si>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</si>
  <si>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</si>
  <si>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</si>
  <si>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</si>
  <si>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</si>
  <si>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</si>
  <si>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</si>
  <si>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</si>
  <si>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</si>
  <si>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</si>
  <si>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</si>
  <si>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</si>
  <si>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</si>
  <si>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</si>
  <si>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</si>
  <si>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</si>
  <si>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</si>
  <si>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</si>
  <si>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</si>
  <si>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</si>
  <si>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</si>
  <si>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</si>
  <si>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</si>
  <si>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</si>
  <si>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</si>
  <si>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</si>
  <si>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</si>
  <si>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</si>
  <si>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</si>
  <si>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</si>
  <si>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</si>
  <si>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</si>
  <si>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</si>
  <si>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</si>
  <si>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</si>
  <si>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</si>
  <si>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</si>
  <si>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</si>
  <si>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</si>
  <si>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</si>
  <si>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</si>
  <si>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</si>
  <si>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</si>
  <si>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</si>
  <si>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</si>
  <si>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</si>
  <si>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</si>
  <si>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</si>
  <si>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</si>
  <si>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</si>
  <si>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</si>
  <si>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</si>
  <si>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</si>
  <si>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</si>
  <si>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</si>
  <si>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</si>
  <si>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</si>
  <si>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</si>
  <si>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</si>
  <si>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</si>
  <si>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</si>
  <si>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</si>
  <si>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</si>
  <si>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</si>
  <si>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</si>
  <si>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</si>
  <si>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</si>
  <si>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</si>
  <si>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</si>
  <si>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</si>
  <si>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</si>
  <si>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</si>
  <si>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</si>
  <si>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</si>
  <si>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</si>
  <si>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</si>
  <si>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</si>
  <si>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</si>
  <si>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</si>
  <si>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</si>
  <si>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</si>
  <si>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</si>
  <si>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</si>
  <si>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</si>
  <si>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</si>
  <si>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</si>
  <si>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</si>
  <si>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</si>
  <si>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</si>
  <si>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</si>
  <si>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</si>
  <si>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</si>
  <si>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</si>
  <si>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</si>
  <si>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</si>
  <si>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</si>
  <si>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</si>
  <si>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</si>
  <si>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</si>
  <si>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</si>
  <si>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</si>
  <si>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</si>
  <si>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</si>
  <si>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</si>
  <si>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</si>
  <si>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</si>
  <si>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</si>
  <si>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</si>
  <si>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</si>
  <si>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</si>
  <si>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</si>
  <si>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</si>
  <si>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</si>
  <si>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</si>
  <si>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</si>
  <si>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</si>
  <si>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</si>
  <si>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</si>
  <si>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</si>
  <si>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</si>
  <si>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</si>
  <si>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</si>
  <si>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</si>
  <si>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</si>
  <si>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</si>
  <si>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</si>
  <si>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</si>
  <si>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</si>
  <si>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</si>
  <si>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</si>
  <si>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</si>
  <si>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</si>
  <si>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</si>
  <si>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</si>
  <si>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</si>
  <si>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</si>
  <si>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</si>
  <si>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</si>
  <si>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</si>
  <si>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</si>
  <si>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</si>
  <si>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</si>
  <si>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</si>
  <si>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</si>
  <si>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</si>
  <si>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</si>
  <si>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</si>
  <si>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</si>
  <si>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</si>
  <si>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</si>
  <si>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</si>
  <si>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</si>
  <si>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</si>
  <si>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</si>
  <si>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</si>
  <si>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</si>
  <si>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</si>
  <si>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</si>
  <si>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</si>
  <si>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</si>
  <si>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</si>
  <si>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</si>
  <si>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</si>
  <si>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</si>
  <si>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</si>
  <si>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</si>
  <si>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</si>
  <si>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</si>
  <si>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</si>
  <si>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</si>
  <si>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</si>
  <si>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</si>
  <si>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</si>
  <si>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</si>
  <si>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</si>
  <si>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</si>
  <si>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</si>
  <si>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</si>
  <si>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</si>
  <si>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</si>
  <si>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</si>
  <si>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</si>
  <si>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</si>
  <si>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</si>
  <si>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</si>
  <si>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</si>
  <si>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</si>
  <si>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</si>
  <si>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</si>
  <si>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</si>
  <si>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</si>
  <si>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</si>
  <si>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</si>
  <si>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</si>
  <si>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</si>
  <si>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</si>
  <si>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</si>
  <si>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</si>
  <si>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</si>
  <si>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</si>
  <si>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</si>
  <si>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</si>
  <si>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</si>
  <si>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</si>
  <si>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</si>
  <si>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</si>
  <si>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</si>
  <si>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</si>
  <si>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</si>
  <si>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</si>
  <si>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</si>
  <si>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</si>
  <si>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</si>
  <si>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</si>
  <si>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</si>
  <si>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</si>
  <si>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</si>
  <si>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</si>
  <si>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</si>
  <si>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</si>
  <si>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</si>
  <si>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</si>
  <si>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</si>
  <si>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</si>
  <si>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</si>
  <si>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</si>
  <si>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</si>
  <si>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</si>
  <si>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</si>
  <si>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</si>
  <si>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</si>
  <si>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</si>
  <si>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</si>
  <si>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</si>
  <si>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</si>
  <si>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</si>
  <si>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</si>
  <si>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</si>
  <si>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</si>
  <si>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</si>
  <si>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</si>
  <si>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</si>
  <si>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</si>
  <si>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</si>
  <si>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</si>
  <si>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</si>
  <si>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</si>
  <si>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</si>
  <si>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</si>
  <si>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</si>
  <si>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</si>
  <si>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</si>
  <si>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</si>
  <si>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</si>
  <si>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</si>
  <si>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</si>
  <si>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</si>
  <si>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</si>
  <si>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</si>
  <si>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</si>
  <si>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</si>
  <si>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</si>
  <si>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</si>
  <si>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</si>
  <si>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</si>
  <si>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</si>
  <si>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</si>
  <si>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</si>
  <si>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</si>
  <si>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</si>
  <si>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</si>
  <si>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</si>
  <si>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</si>
  <si>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</si>
  <si>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</si>
  <si>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</si>
  <si>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</si>
  <si>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</si>
  <si>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</si>
  <si>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</si>
  <si>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</si>
  <si>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</si>
  <si>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</si>
  <si>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</si>
  <si>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</si>
  <si>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</si>
  <si>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</si>
  <si>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</si>
  <si>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</si>
  <si>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</si>
  <si>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</si>
  <si>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</si>
  <si>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</si>
  <si>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</si>
  <si>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</si>
  <si>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</si>
  <si>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</si>
  <si>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</si>
  <si>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</si>
  <si>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</si>
  <si>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</si>
  <si>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</si>
  <si>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</si>
  <si>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</si>
  <si>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</si>
  <si>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</si>
  <si>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</si>
  <si>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</si>
  <si>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</si>
  <si>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</si>
  <si>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</si>
  <si>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</si>
  <si>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</si>
  <si>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</si>
  <si>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</si>
  <si>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</si>
  <si>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</si>
  <si>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</si>
  <si>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</si>
  <si>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</si>
  <si>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</si>
  <si>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</si>
  <si>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</si>
  <si>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</si>
  <si>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</si>
  <si>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</si>
  <si>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</si>
  <si>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</si>
  <si>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</si>
  <si>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</si>
  <si>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</si>
  <si>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</si>
  <si>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</si>
  <si>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</si>
  <si>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</si>
  <si>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</si>
  <si>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</si>
  <si>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</si>
  <si>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</si>
  <si>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</si>
  <si>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</si>
  <si>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</si>
  <si>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</si>
  <si>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</si>
  <si>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</si>
  <si>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</si>
  <si>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</si>
  <si>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</si>
  <si>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</si>
  <si>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</si>
  <si>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</si>
  <si>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</si>
  <si>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</si>
  <si>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</si>
  <si>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</si>
  <si>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</si>
  <si>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</si>
  <si>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</si>
  <si>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</si>
  <si>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</si>
  <si>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</si>
  <si>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</si>
  <si>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</si>
  <si>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</si>
  <si>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</si>
  <si>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</si>
  <si>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</si>
  <si>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</si>
  <si>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</si>
  <si>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</si>
  <si>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</si>
  <si>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</si>
  <si>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</si>
  <si>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</si>
  <si>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</si>
  <si>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</si>
  <si>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</si>
  <si>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</si>
  <si>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</si>
  <si>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</si>
  <si>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</si>
  <si>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</si>
  <si>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</si>
  <si>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</si>
  <si>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</si>
  <si>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</si>
  <si>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</si>
  <si>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</si>
  <si>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</si>
  <si>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</si>
  <si>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</si>
  <si>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</si>
  <si>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</si>
  <si>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</si>
  <si>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</si>
  <si>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</si>
  <si>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</si>
  <si>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</si>
  <si>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</si>
  <si>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</si>
  <si>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</si>
  <si>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</si>
  <si>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</si>
  <si>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</si>
  <si>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</si>
  <si>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</si>
  <si>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</si>
  <si>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</si>
  <si>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</si>
  <si>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</si>
  <si>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</si>
  <si>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</si>
  <si>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</si>
  <si>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</si>
  <si>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</si>
  <si>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</si>
  <si>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</si>
  <si>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</si>
  <si>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</si>
  <si>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</si>
  <si>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</si>
  <si>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</si>
  <si>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</si>
  <si>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</si>
  <si>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</si>
  <si>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</si>
  <si>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</si>
  <si>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</si>
  <si>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</si>
  <si>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</si>
  <si>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</si>
  <si>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</si>
  <si>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</si>
  <si>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</si>
  <si>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</si>
  <si>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</si>
  <si>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</si>
  <si>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</si>
  <si>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</si>
  <si>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</si>
  <si>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</si>
  <si>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</si>
  <si>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</si>
  <si>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</si>
  <si>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</si>
  <si>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</si>
  <si>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</si>
  <si>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</si>
  <si>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</si>
  <si>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</si>
  <si>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</si>
  <si>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</si>
  <si>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</si>
  <si>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</si>
  <si>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</si>
  <si>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</si>
  <si>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</si>
  <si>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</si>
  <si>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</si>
  <si>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</si>
  <si>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</si>
  <si>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</si>
  <si>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</si>
  <si>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</si>
  <si>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</si>
  <si>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</si>
  <si>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</si>
  <si>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</si>
  <si>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</si>
  <si>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</si>
  <si>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</si>
  <si>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</si>
  <si>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</si>
  <si>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</si>
  <si>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</si>
  <si>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</si>
  <si>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</si>
  <si>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</si>
  <si>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</si>
  <si>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</si>
  <si>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</si>
  <si>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</si>
  <si>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</si>
  <si>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</si>
  <si>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</si>
  <si>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</si>
  <si>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</si>
  <si>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</si>
  <si>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</si>
  <si>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</si>
  <si>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</si>
  <si>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</si>
  <si>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</si>
  <si>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</si>
  <si>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</si>
  <si>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</si>
  <si>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</si>
  <si>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</si>
  <si>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</si>
  <si>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</si>
  <si>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</si>
  <si>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</si>
  <si>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</si>
  <si>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</si>
  <si>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</si>
  <si>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</si>
  <si>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</si>
  <si>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</si>
  <si>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</si>
  <si>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</si>
  <si>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</si>
  <si>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</si>
  <si>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</si>
  <si>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</si>
  <si>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</si>
  <si>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</si>
  <si>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</si>
  <si>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</si>
  <si>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</si>
  <si>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</si>
  <si>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</si>
  <si>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</si>
  <si>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</si>
  <si>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</si>
  <si>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</si>
  <si>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</si>
  <si>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</si>
  <si>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</si>
  <si>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</si>
  <si>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</si>
  <si>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</si>
  <si>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</si>
  <si>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</si>
  <si>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</si>
  <si>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</si>
  <si>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</si>
  <si>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</si>
  <si>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</si>
  <si>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</si>
  <si>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</si>
  <si>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</si>
  <si>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</si>
  <si>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</si>
  <si>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</si>
  <si>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</si>
  <si>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</si>
  <si>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</si>
  <si>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</si>
  <si>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</si>
  <si>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</si>
  <si>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</si>
  <si>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</si>
  <si>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</si>
  <si>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</si>
  <si>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</si>
  <si>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</si>
  <si>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</si>
  <si>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</si>
  <si>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</si>
  <si>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</si>
  <si>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</si>
  <si>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</si>
  <si>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</si>
  <si>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</si>
  <si>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</si>
  <si>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</si>
  <si>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</si>
  <si>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</si>
  <si>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</si>
  <si>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</si>
  <si>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</si>
  <si>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</si>
  <si>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</si>
  <si>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</si>
  <si>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</si>
  <si>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</si>
  <si>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</si>
  <si>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</si>
  <si>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</si>
  <si>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</si>
  <si>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</si>
  <si>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</si>
  <si>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</si>
  <si>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</si>
  <si>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</si>
  <si>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</si>
  <si>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</si>
  <si>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</si>
  <si>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</si>
  <si>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</si>
  <si>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</si>
  <si>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</si>
  <si>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</si>
  <si>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</si>
  <si>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</si>
  <si>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</si>
  <si>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</si>
  <si>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</si>
  <si>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</si>
  <si>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</si>
  <si>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</si>
  <si>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</si>
  <si>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</si>
  <si>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</si>
  <si>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</si>
  <si>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</si>
  <si>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</si>
  <si>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</si>
  <si>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</si>
  <si>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</si>
  <si>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</si>
  <si>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</si>
  <si>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</si>
  <si>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</si>
  <si>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</si>
  <si>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</si>
  <si>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</si>
  <si>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</si>
  <si>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</si>
  <si>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</si>
  <si>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</si>
  <si>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</si>
  <si>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</si>
  <si>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</si>
  <si>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</si>
  <si>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</si>
  <si>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</si>
  <si>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</si>
  <si>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</si>
  <si>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</si>
  <si>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</si>
  <si>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</si>
  <si>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</si>
  <si>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</si>
  <si>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</si>
  <si>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</si>
  <si>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</si>
  <si>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</si>
  <si>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</si>
  <si>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</si>
  <si>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</si>
  <si>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</si>
  <si>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</si>
  <si>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</si>
  <si>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</si>
  <si>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</si>
  <si>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</si>
  <si>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</si>
  <si>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</si>
  <si>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</si>
  <si>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</si>
  <si>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</si>
  <si>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</si>
  <si>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</si>
  <si>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</si>
  <si>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</si>
  <si>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</si>
  <si>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</si>
  <si>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</si>
  <si>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</si>
  <si>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</si>
  <si>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</si>
  <si>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</si>
  <si>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</si>
  <si>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</si>
  <si>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</si>
  <si>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</si>
  <si>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</si>
  <si>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</si>
  <si>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</si>
  <si>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</si>
  <si>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</si>
  <si>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</si>
  <si>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</si>
  <si>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</si>
  <si>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</si>
  <si>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</si>
  <si>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</si>
  <si>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</si>
  <si>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</si>
  <si>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</si>
  <si>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</si>
  <si>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</si>
  <si>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</si>
  <si>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</si>
  <si>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</si>
  <si>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</si>
  <si>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</si>
  <si>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</si>
  <si>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</si>
  <si>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</si>
  <si>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</si>
  <si>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</si>
  <si>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</si>
  <si>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</si>
  <si>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</si>
  <si>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</si>
  <si>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</si>
  <si>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</si>
  <si>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</si>
  <si>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</si>
  <si>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</si>
  <si>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</si>
  <si>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</si>
  <si>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</si>
  <si>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</si>
  <si>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</si>
  <si>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</si>
  <si>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</si>
  <si>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</si>
  <si>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</si>
  <si>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</si>
  <si>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</si>
  <si>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</si>
  <si>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</si>
  <si>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</si>
  <si>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</si>
  <si>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</si>
  <si>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</si>
  <si>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</si>
  <si>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</si>
  <si>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</si>
  <si>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</si>
  <si>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</si>
  <si>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</si>
  <si>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</si>
  <si>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</si>
  <si>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</si>
  <si>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</si>
  <si>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</si>
  <si>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</si>
  <si>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</si>
  <si>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</si>
  <si>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</si>
  <si>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</si>
  <si>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</si>
  <si>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</si>
  <si>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</si>
  <si>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</si>
  <si>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</si>
  <si>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</si>
  <si>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</si>
  <si>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</si>
  <si>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</si>
  <si>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</si>
  <si>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</si>
  <si>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</si>
  <si>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</si>
  <si>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</si>
  <si>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</si>
  <si>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</si>
  <si>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</si>
  <si>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</si>
  <si>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</si>
  <si>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</si>
  <si>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</si>
  <si>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</si>
  <si>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</si>
  <si>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</si>
  <si>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</si>
  <si>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</si>
  <si>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</si>
  <si>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</si>
  <si>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</si>
  <si>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</si>
  <si>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</si>
  <si>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</si>
  <si>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</si>
  <si>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</si>
  <si>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</si>
  <si>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</si>
  <si>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</si>
  <si>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</si>
  <si>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</si>
  <si>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</si>
  <si>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</si>
  <si>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</si>
  <si>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</si>
  <si>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</si>
  <si>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</si>
  <si>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</si>
  <si>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</si>
  <si>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</si>
  <si>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</si>
  <si>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</si>
  <si>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</si>
  <si>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</si>
  <si>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</si>
  <si>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</si>
  <si>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</si>
  <si>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</si>
  <si>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</si>
  <si>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</si>
  <si>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</si>
  <si>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</si>
  <si>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</si>
  <si>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</si>
  <si>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</si>
  <si>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</si>
  <si>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</si>
  <si>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</si>
  <si>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</si>
  <si>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</si>
  <si>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</si>
  <si>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</si>
  <si>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</si>
  <si>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</si>
  <si>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</si>
  <si>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</si>
  <si>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</si>
  <si>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</si>
  <si>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</si>
  <si>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</si>
  <si>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</si>
  <si>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</si>
  <si>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</si>
  <si>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</si>
  <si>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</si>
  <si>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</si>
  <si>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</si>
  <si>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</si>
  <si>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</si>
  <si>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</si>
  <si>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</si>
  <si>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</si>
  <si>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</si>
  <si>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</si>
  <si>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</si>
  <si>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</si>
  <si>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</si>
  <si>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</si>
  <si>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</si>
  <si>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</si>
  <si>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</si>
  <si>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</si>
  <si>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</si>
  <si>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</si>
  <si>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</si>
  <si>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</si>
  <si>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</si>
  <si>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</si>
  <si>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</si>
  <si>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</si>
  <si>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</si>
  <si>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</si>
  <si>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</si>
  <si>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</si>
  <si>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</si>
  <si>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</si>
  <si>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</si>
  <si>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</si>
  <si>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</si>
  <si>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</si>
  <si>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</si>
  <si>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</si>
  <si>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</si>
  <si>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</si>
  <si>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</si>
  <si>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</si>
  <si>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</si>
  <si>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</si>
  <si>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</si>
  <si>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</si>
  <si>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</si>
  <si>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</si>
  <si>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</si>
  <si>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</si>
  <si>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</si>
  <si>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</si>
  <si>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</si>
  <si>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</si>
  <si>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</si>
  <si>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</si>
  <si>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</si>
  <si>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</si>
  <si>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</si>
  <si>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</si>
  <si>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</si>
  <si>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</si>
  <si>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</si>
  <si>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</si>
  <si>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</si>
  <si>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</si>
  <si>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</si>
  <si>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</si>
  <si>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</si>
  <si>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</si>
  <si>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</si>
  <si>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</si>
  <si>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</si>
  <si>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</si>
  <si>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</si>
  <si>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</si>
  <si>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</si>
  <si>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</si>
  <si>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</si>
  <si>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</si>
  <si>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</si>
  <si>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</si>
  <si>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</si>
  <si>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</si>
  <si>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</si>
  <si>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</si>
  <si>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</si>
  <si>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</si>
  <si>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</si>
  <si>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</si>
  <si>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</si>
  <si>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</si>
  <si>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</si>
  <si>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</si>
  <si>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</si>
  <si>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</si>
  <si>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</si>
  <si>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</si>
  <si>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</si>
  <si>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</si>
  <si>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</si>
  <si>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</si>
  <si>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</si>
  <si>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</si>
  <si>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</si>
  <si>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</si>
  <si>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</si>
  <si>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</si>
  <si>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</si>
  <si>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</si>
  <si>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</si>
  <si>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</si>
  <si>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</si>
  <si>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</si>
  <si>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</si>
  <si>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</si>
  <si>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</si>
  <si>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</si>
  <si>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</si>
  <si>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</si>
  <si>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</si>
  <si>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</si>
  <si>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</si>
  <si>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</si>
  <si>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</si>
  <si>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</si>
  <si>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</si>
  <si>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</si>
  <si>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</si>
  <si>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</si>
  <si>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</si>
  <si>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</si>
  <si>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</si>
  <si>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</si>
  <si>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</si>
  <si>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</si>
  <si>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</si>
  <si>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</si>
  <si>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</si>
  <si>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</si>
  <si>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</si>
  <si>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</si>
  <si>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</si>
  <si>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</si>
  <si>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</si>
  <si>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</si>
  <si>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</si>
  <si>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</si>
  <si>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</si>
  <si>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</si>
  <si>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</si>
  <si>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</si>
  <si>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</si>
  <si>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</si>
  <si>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</si>
  <si>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</si>
  <si>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</si>
  <si>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</si>
  <si>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</si>
  <si>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</si>
  <si>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</si>
  <si>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</si>
  <si>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</si>
  <si>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</si>
  <si>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</si>
  <si>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</si>
  <si>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</si>
  <si>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</si>
  <si>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</si>
  <si>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</si>
  <si>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</si>
  <si>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</si>
  <si>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</si>
  <si>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</si>
  <si>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</si>
  <si>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</si>
  <si>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</si>
  <si>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</si>
  <si>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</si>
  <si>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</si>
  <si>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</si>
  <si>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</si>
  <si>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</si>
  <si>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</si>
  <si>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</si>
  <si>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</si>
  <si>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</si>
  <si>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</si>
  <si>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</si>
  <si>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</si>
  <si>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</si>
  <si>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</si>
  <si>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</si>
  <si>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</si>
  <si>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</si>
  <si>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</si>
  <si>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</si>
  <si>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</si>
  <si>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</si>
  <si>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</si>
  <si>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</si>
  <si>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</si>
  <si>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</si>
  <si>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</si>
  <si>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</si>
  <si>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</si>
  <si>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</si>
  <si>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</si>
  <si>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</si>
  <si>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</si>
  <si>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</si>
  <si>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</si>
  <si>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</si>
  <si>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</si>
  <si>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</si>
  <si>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</si>
  <si>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</si>
  <si>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</si>
  <si>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</si>
  <si>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</si>
  <si>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</si>
  <si>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</si>
  <si>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</si>
  <si>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</si>
  <si>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</si>
  <si>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</si>
  <si>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</si>
  <si>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</si>
  <si>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</si>
  <si>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</si>
  <si>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</si>
  <si>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</si>
  <si>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</si>
  <si>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</si>
  <si>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</si>
  <si>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</si>
  <si>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</si>
  <si>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</si>
  <si>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</si>
  <si>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</si>
  <si>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</si>
  <si>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</si>
  <si>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</si>
  <si>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</si>
  <si>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</si>
  <si>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</si>
  <si>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</si>
  <si>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</si>
  <si>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</si>
  <si>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</si>
  <si>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</si>
  <si>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</si>
  <si>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</si>
  <si>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</si>
  <si>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</si>
  <si>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</si>
  <si>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</si>
  <si>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</si>
  <si>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</si>
  <si>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</si>
  <si>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</si>
  <si>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</si>
  <si>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</si>
  <si>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</si>
  <si>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實際未完成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</si>
  <si>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</si>
  <si>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</si>
  <si>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</si>
  <si>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</si>
  <si>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</si>
  <si>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</si>
  <si>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</si>
  <si>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</si>
  <si>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</si>
  <si>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</si>
  <si>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已二審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</si>
  <si>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需二審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</si>
  <si>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已二審</t>
    </r>
  </si>
  <si>
    <t>無須調整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</si>
</sst>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31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9" fontId="74" fillId="0" borderId="0" xfId="0" applyNumberFormat="1" applyFont="1" applyAlignment="1">
      <alignment horizontal="right"/>
    </xf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5" fillId="7" borderId="0" xfId="0" applyFont="1" applyFill="1" applyAlignment="1">
      <alignment horizontal="center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  <xf numFmtId="14" fontId="2" fillId="0" borderId="1" xfId="0" applyNumberFormat="1" applyFont="1" applyBorder="1" applyAlignment="1">
      <alignment horizontal="center" vertical="top" wrapText="1"/>
    </xf>
    <xf numFmtId="0" fontId="73" fillId="19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horizontal="center" vertical="top"/>
    </xf>
    <xf numFmtId="0" fontId="73" fillId="24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28" fillId="0" borderId="0" xfId="0" applyFont="1" applyAlignment="1">
      <alignment horizont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129627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361112" createdVersion="7" refreshedVersion="7" minRefreshableVersion="3" recordCount="578" xr:uid="{00000000-000A-0000-FFFF-FFFF01000000}">
  <cacheSource type="worksheet">
    <worksheetSource ref="A1:G1048576" sheet="討論項目"/>
  </cacheSource>
  <cacheFields count="7">
    <cacheField name="交易" numFmtId="0">
      <sharedItems containsBlank="1" count="217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592589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824074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3055558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 count="66">
        <d v="2021-07-22T00:00:00"/>
        <d v="2021-09-17T00:00:00"/>
        <d v="2021-09-21T00:00:00"/>
        <d v="2021-09-30T00:00:00"/>
        <d v="2021-11-15T00:00:00"/>
        <d v="2021-10-20T00:00:00"/>
        <d v="2021-08-23T00:00:00"/>
        <d v="2021-08-04T00:00:00"/>
        <d v="2021-08-16T00:00:00"/>
        <d v="2021-07-23T00:00:00"/>
        <d v="2021-12-03T00:00:00"/>
        <d v="2021-08-24T00:00:00"/>
        <d v="2021-09-29T00:00:00"/>
        <d v="2021-12-06T00:00:00"/>
        <d v="2021-07-27T00:00:00"/>
        <d v="2021-08-20T00:00:00"/>
        <d v="2021-08-26T00:00:00"/>
        <d v="2021-09-08T00:00:00"/>
        <d v="2021-09-06T00:00:00"/>
        <d v="2021-08-01T00:00:00"/>
        <d v="2021-08-27T00:00:00"/>
        <d v="2021-09-02T00:00:00"/>
        <d v="2021-10-30T00:00:00"/>
        <d v="2021-08-31T00:00:00"/>
        <d v="2021-10-21T00:00:00"/>
        <d v="2021-10-18T00:00:00"/>
        <d v="2021-08-30T00:00:00"/>
        <d v="2021-11-23T00:00:00"/>
        <s v=""/>
        <d v="2021-09-13T00:00:00"/>
        <m/>
        <d v="2021-06-25T00:00:00"/>
        <d v="2021-09-22T00:00:00"/>
        <d v="2021-09-23T00:00:00"/>
        <d v="2021-10-01T00:00:00"/>
        <d v="2021-10-04T00:00:00"/>
        <d v="2021-09-24T00:00:00"/>
        <d v="2021-10-05T00:00:00"/>
        <d v="2021-10-15T00:00:00"/>
        <d v="2021-10-06T00:00:00"/>
        <d v="2021-10-03T00:00:00"/>
        <d v="2021-09-27T00:00:00"/>
        <d v="2021-09-28T00:00:00"/>
        <d v="2021-07-02T00:00:00"/>
        <d v="2021-11-10T00:00:00"/>
        <d v="2021-12-17T00:00:00"/>
        <d v="2021-10-13T00:00:00"/>
        <d v="2021-10-19T00:00:00"/>
        <d v="2021-10-25T00:00:00"/>
        <d v="2021-11-04T00:00:00"/>
        <d v="2021-10-27T00:00:00"/>
        <d v="2021-11-03T00:00:00"/>
        <d v="2021-11-01T00:00:00"/>
        <d v="2021-11-16T00:00:00"/>
        <d v="2021-11-17T00:00:00"/>
        <d v="2021-11-24T00:00:00"/>
        <d v="2021-12-07T00:00:00"/>
        <d v="2021-10-29T00:00:00"/>
        <d v="2021-11-05T00:00:00"/>
        <d v="2021-11-13T00:00:00"/>
        <d v="2021-07-25T00:00:00"/>
        <d v="2021-07-19T00:00:00"/>
        <d v="2021-07-20T00:00:00"/>
        <d v="2021-07-21T00:00:00"/>
        <d v="2021-11-29T00:00:00"/>
        <d v="2021-09-07T00:00:00"/>
      </sharedItems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5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6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x v="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1"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x v="1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1"/>
    <s v=""/>
    <x v="0"/>
    <x v="0"/>
    <s v="L1102"/>
    <s v="顧客基本資料維護-法人"/>
    <m/>
    <s v="張金龍"/>
    <s v="張嘉榮"/>
    <s v="PJ201800012_URS_1顧客管理作業_V1.42.docx"/>
    <x v="1"/>
    <d v="2021-07-26T00:00:00"/>
    <x v="2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1"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x v="3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1"/>
    <s v=""/>
    <x v="0"/>
    <x v="0"/>
    <s v="L1104"/>
    <s v="顧客基本資料修改-法人"/>
    <m/>
    <s v="張金龍"/>
    <s v="張嘉榮"/>
    <s v="PJ201800012_URS_1顧客管理作業_V1.42.docx"/>
    <x v="1"/>
    <d v="2021-07-26T00:00:00"/>
    <x v="1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n v="1"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x v="4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n v="1"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x v="5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1"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x v="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1"/>
    <s v=""/>
    <x v="0"/>
    <x v="0"/>
    <s v="L1105"/>
    <s v="顧客聯絡電話維護"/>
    <m/>
    <s v="張金龍"/>
    <s v="張嘉榮"/>
    <s v="PJ201800012_URS_1顧客管理作業_V1.42.docx"/>
    <x v="0"/>
    <d v="2021-07-22T00:00:00"/>
    <x v="6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1"/>
    <s v=""/>
    <x v="0"/>
    <x v="1"/>
    <s v="L190A"/>
    <s v="員工資料檔查詢"/>
    <m/>
    <s v="張金龍"/>
    <s v="張嘉榮"/>
    <s v="PJ201800012_URS_1顧客管理作業_V1.42.docx"/>
    <x v="0"/>
    <d v="2021-07-23T00:00:00"/>
    <x v="7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1"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x v="6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"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x v="8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"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x v="3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"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x v="9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"/>
    <s v=""/>
    <x v="0"/>
    <x v="3"/>
    <s v="L1107"/>
    <s v="公司戶財務報表維護"/>
    <m/>
    <s v="張金龍"/>
    <s v="張金龍"/>
    <s v="PJ201800012_URS_1顧客管理作業_V1.42.docx"/>
    <x v="1"/>
    <d v="2021-07-23T00:00:00"/>
    <x v="3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n v="1"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x v="4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2"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x v="1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2"/>
    <s v=""/>
    <x v="1"/>
    <x v="4"/>
    <s v="L2101"/>
    <s v="商品參數維護"/>
    <m/>
    <s v="賴文育"/>
    <s v="余家興"/>
    <s v="PJ201800012_URS_2業務作業_V1.25.doc"/>
    <x v="1"/>
    <d v="2021-07-26T00:00:00"/>
    <x v="11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2"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n v="2"/>
    <s v=""/>
    <x v="1"/>
    <x v="5"/>
    <s v="L2111"/>
    <s v="案件申請登錄"/>
    <m/>
    <s v="賴文育"/>
    <s v="余家興"/>
    <s v="PJ201800012_URS_2業務作業_V1.25.doc"/>
    <x v="1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2"/>
    <s v=""/>
    <x v="1"/>
    <x v="5"/>
    <s v="L2153"/>
    <s v="核准額度登錄"/>
    <m/>
    <s v="賴文育"/>
    <s v="余家興"/>
    <s v="PJ201800012_URS_2業務作業_V1.25.doc"/>
    <x v="3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2"/>
    <s v=""/>
    <x v="1"/>
    <x v="5"/>
    <s v="L2151"/>
    <s v="額度登錄准駁查詢"/>
    <m/>
    <s v="賴文育"/>
    <s v="陳昱衡"/>
    <s v="PJ201800012_URS_2業務作業_V1.26.doc"/>
    <x v="3"/>
    <d v="2021-07-26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2"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n v="2"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n v="2"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x v="3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"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x v="14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n v="2"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"/>
    <s v=""/>
    <x v="1"/>
    <x v="6"/>
    <s v="L2250"/>
    <s v="保證人資料登錄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"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x v="15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3"/>
    <s v="6-6各類代碼檔維護"/>
    <x v="2"/>
    <x v="7"/>
    <s v="L6070"/>
    <s v="未齊件代碼查詢                          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n v="3"/>
    <s v=""/>
    <x v="2"/>
    <x v="7"/>
    <s v="L6700"/>
    <s v="未齊件代碼維護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n v="2"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"/>
    <s v=""/>
    <x v="1"/>
    <x v="5"/>
    <s v="L2801"/>
    <s v="未齊案件管理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2"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8"/>
    <s v="共同借款人資料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A"/>
    <s v="共同借款人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9"/>
    <s v="合併額度控管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B"/>
    <s v="合併額度控管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x v="13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2"/>
    <s v=""/>
    <x v="1"/>
    <x v="6"/>
    <s v="L2221"/>
    <s v="交易關係人維護"/>
    <m/>
    <s v="賴文育"/>
    <s v="陳昱衡"/>
    <s v="PJ201800012_URS_2業務作業_V1.2.doc"/>
    <x v="4"/>
    <d v="2021-08-23T00:00:00"/>
    <x v="1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x v="16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x v="17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n v="2"/>
    <s v=""/>
    <x v="1"/>
    <x v="8"/>
    <s v="L2416"/>
    <s v="不動產土地擔保品資料登錄"/>
    <m/>
    <s v="賴文育"/>
    <s v="陳昱衡"/>
    <s v="PJ201800012_URS_2業務作業_V1.26.doc"/>
    <x v="5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2"/>
    <s v=""/>
    <x v="1"/>
    <x v="8"/>
    <s v="L2915"/>
    <s v="不動產建物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2"/>
    <s v=""/>
    <x v="1"/>
    <x v="8"/>
    <s v="L2916"/>
    <s v="不動產土地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2"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x v="1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2"/>
    <s v=""/>
    <x v="1"/>
    <x v="8"/>
    <s v="L2418"/>
    <s v="擔保品他項權利登錄"/>
    <m/>
    <s v="賴文育"/>
    <s v="余家興"/>
    <s v="PJ201800012_URS_2業務作業_V1.25.doc"/>
    <x v="6"/>
    <d v="2021-08-25T00:00:00"/>
    <x v="1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x v="19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2"/>
    <s v=""/>
    <x v="1"/>
    <x v="8"/>
    <s v="L2417"/>
    <s v="額度與擔保品關聯登錄"/>
    <m/>
    <s v="賴文育"/>
    <s v="陳昱衡"/>
    <s v="PJ201800012_URS_2業務作業_V1.26.doc"/>
    <x v="6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2"/>
    <s v=""/>
    <x v="1"/>
    <x v="8"/>
    <s v="L2912"/>
    <s v="動產擔保品資料查詢                      "/>
    <m/>
    <s v="賴文育"/>
    <s v="陳昱衡"/>
    <s v="PJ201800012_URS_2業務作業_V1.26.doc"/>
    <x v="7"/>
    <d v="2021-08-25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x v="2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x v="21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x v="18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n v="2"/>
    <s v=""/>
    <x v="1"/>
    <x v="8"/>
    <s v="L2914"/>
    <s v="其他擔保品資料查詢                      "/>
    <m/>
    <s v="賴文育"/>
    <s v="陳昱衡"/>
    <s v="PJ201800012_URS_2業務作業_V1.26.doc"/>
    <x v="8"/>
    <d v="2021-08-26T00:00:00"/>
    <x v="13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2"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x v="22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2"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x v="21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1"/>
    <s v="3-1試算"/>
    <x v="3"/>
    <x v="10"/>
    <s v="L3901"/>
    <s v="貸款試算                 "/>
    <m/>
    <s v="賴文育"/>
    <s v="余家興"/>
    <s v="PJ201800012_URS_3帳務作業_V1.81"/>
    <x v="9"/>
    <d v="2021-08-27T00:00:00"/>
    <x v="2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x v="18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n v="1"/>
    <s v="3-2撥款"/>
    <x v="3"/>
    <x v="12"/>
    <s v="L3003"/>
    <s v="預約撥款明細資料查詢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1"/>
    <s v="3-2撥款"/>
    <x v="3"/>
    <x v="12"/>
    <s v="L3110"/>
    <s v="預約撥款                 "/>
    <m/>
    <s v="賴文育"/>
    <s v="余家興"/>
    <m/>
    <x v="10"/>
    <d v="2021-08-31T00:00:00"/>
    <x v="24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1"/>
    <s v="3-2撥款"/>
    <x v="3"/>
    <x v="12"/>
    <s v="L3120"/>
    <s v="預約撥款刪除        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2"/>
    <s v=""/>
    <x v="2"/>
    <x v="13"/>
    <s v="L6984"/>
    <s v="預約撥款到期作業"/>
    <m/>
    <s v="賴文育"/>
    <s v="余家興"/>
    <m/>
    <x v="10"/>
    <d v="2021-08-31T00:00:00"/>
    <x v="1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1"/>
    <s v="3-2撥款"/>
    <x v="3"/>
    <x v="12"/>
    <s v="L3100"/>
    <s v="撥款                     "/>
    <m/>
    <s v="賴文育"/>
    <s v="余家興"/>
    <s v="PJ201800012_URS_3帳務作業_V1.81"/>
    <x v="11"/>
    <d v="2021-08-30T00:00:00"/>
    <x v="15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1"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1"/>
    <s v="3-2撥款"/>
    <x v="3"/>
    <x v="12"/>
    <s v="L3916"/>
    <s v="撥款內容查詢    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1"/>
    <s v="3-2撥款"/>
    <x v="3"/>
    <x v="12"/>
    <s v="L3001"/>
    <s v="放款明細資料查詢"/>
    <m/>
    <s v="賴文育"/>
    <s v="余家興"/>
    <m/>
    <x v="12"/>
    <d v="2021-08-30T00:00:00"/>
    <x v="2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2"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2"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n v="1"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1"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x v="25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1"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x v="23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1"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1"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x v="23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  <x v="6"/>
  </r>
  <r>
    <n v="2"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2"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x v="28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n v="2"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2"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2"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"/>
    <x v="5"/>
    <x v="16"/>
    <s v="L4940"/>
    <s v="帳號授權檔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n v="2"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2"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2"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2"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2"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1"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x v="29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1"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n v="2"/>
    <s v="4-1撥款退款作業"/>
    <x v="5"/>
    <x v="15"/>
    <s v="L4102"/>
    <s v="撥款退款明細表"/>
    <s v="審後新增2021/10/26"/>
    <s v="賴文育"/>
    <s v="陳昱衡"/>
    <m/>
    <x v="17"/>
    <d v="2021-10-15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n v="2"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x v="27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n v="2"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n v="2"/>
    <s v="4-7其他作業"/>
    <x v="5"/>
    <x v="20"/>
    <s v="L4701"/>
    <s v="票據媒體製作                         "/>
    <m/>
    <s v="賴文育"/>
    <s v="余家興"/>
    <m/>
    <x v="16"/>
    <d v="2021-09-13T00:00:00"/>
    <x v="31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n v="1"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1"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1"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2"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2"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2"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2"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610"/>
    <s v="保險單明細資料登錄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2"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n v="2"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n v="2"/>
    <s v=""/>
    <x v="5"/>
    <x v="21"/>
    <s v="L4611"/>
    <s v="續約保單資料維護    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2"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5"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x v="3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n v="2"/>
    <s v="4-6火險作業"/>
    <x v="5"/>
    <x v="21"/>
    <s v="L4962"/>
    <s v="保險單資料檢核作業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2"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2"/>
    <s v=""/>
    <x v="5"/>
    <x v="21"/>
    <s v="L4964"/>
    <s v="擔保品保險單資料查詢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2"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n v="2"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2"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n v="2"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n v="2"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n v="1"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x v="34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1"/>
    <s v=""/>
    <x v="6"/>
    <x v="23"/>
    <s v="L5701"/>
    <s v="債權維護"/>
    <m/>
    <s v="蘇曉玲"/>
    <s v="蘇曉玲"/>
    <s v="PJ201800012_URS_5管理性作業_V1.2.DOCX"/>
    <x v="21"/>
    <d v="2021-09-23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1"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1"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1"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A"/>
    <s v="債務協商作業-整批處理"/>
    <m/>
    <s v="蘇曉玲"/>
    <s v="蘇曉玲"/>
    <s v="PJ201800012_URS_5管理性作業_V1.2.DOCX"/>
    <x v="23"/>
    <d v="2021-09-24T00:00:00"/>
    <x v="37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1"/>
    <s v=""/>
    <x v="6"/>
    <x v="23"/>
    <s v="L5702"/>
    <s v="債務協商作業-暫收入帳"/>
    <m/>
    <s v="蘇曉玲"/>
    <s v="蘇曉玲"/>
    <s v="PJ201800012_URS_5管理性作業_V1.2.DOCX"/>
    <x v="23"/>
    <d v="2021-09-24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n v="1"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1"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6"/>
    <s v="債權案件主檔內容查詢"/>
    <m/>
    <s v="蘇曉玲"/>
    <s v="蘇曉玲"/>
    <s v="PJ201800012_URS_5管理性作業_V1.2.DOCX"/>
    <x v="21"/>
    <d v="2021-09-23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11"/>
    <s v="撥付金額調整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1"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1"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2"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n v="2"/>
    <s v=""/>
    <x v="2"/>
    <x v="24"/>
    <s v="L6755"/>
    <s v="單位及主管代號維護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n v="2"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n v="2"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"/>
    <x v="2"/>
    <x v="7"/>
    <s v="L6601"/>
    <s v="會計科子細目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"/>
    <x v="2"/>
    <x v="24"/>
    <s v="L6707"/>
    <s v="現金流量預估資料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"/>
    <x v="2"/>
    <x v="24"/>
    <s v="L6708"/>
    <s v="利息收入預算數維護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"/>
    <x v="2"/>
    <x v="7"/>
    <s v="L6603"/>
    <s v="擔保品代號資料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n v="2"/>
    <s v=""/>
    <x v="2"/>
    <x v="7"/>
    <s v="L6607"/>
    <s v="保證人關係代碼維護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n v="2"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n v="2"/>
    <s v=""/>
    <x v="2"/>
    <x v="7"/>
    <s v="L6602"/>
    <s v="行業別代號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n v="2"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x v="42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2"/>
    <s v=""/>
    <x v="2"/>
    <x v="7"/>
    <s v="L6605"/>
    <s v="逾期新增減少原因維護"/>
    <m/>
    <s v="賴文育"/>
    <s v="楊智誠"/>
    <s v="PJ201800012_URS_6共同作業_V1.9"/>
    <x v="26"/>
    <d v="2021-09-28T00:00:00"/>
    <x v="4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2"/>
    <s v="6-6各類代碼檔維護"/>
    <x v="2"/>
    <x v="7"/>
    <s v="L6066"/>
    <s v="主管理由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"/>
    <x v="2"/>
    <x v="7"/>
    <s v="L6606"/>
    <s v="主管理由維護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"/>
    <x v="2"/>
    <x v="24"/>
    <s v="L6701"/>
    <s v="行庫資料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n v="2"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2"/>
    <s v=""/>
    <x v="2"/>
    <x v="24"/>
    <s v="L6709"/>
    <s v="帳冊別目標金額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n v="2"/>
    <s v="4-5員工作業"/>
    <x v="5"/>
    <x v="27"/>
    <s v="L4500"/>
    <s v="設定員工扣薪日程表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n v="2"/>
    <s v="4-5員工作業"/>
    <x v="5"/>
    <x v="27"/>
    <s v="L4950"/>
    <s v="員工扣薪設定檢核表    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0"/>
    <s v="產出員工扣薪明細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n v="2"/>
    <s v="4-5員工作業"/>
    <x v="5"/>
    <x v="27"/>
    <s v="L4951"/>
    <s v="員工扣薪媒體檔查詢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"/>
    <x v="5"/>
    <x v="27"/>
    <s v="L4512"/>
    <s v="員工扣薪媒體檔維護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1"/>
    <s v="產出員工扣薪媒體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n v="2"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5"/>
    <s v="4-5員工作業"/>
    <x v="5"/>
    <x v="27"/>
    <s v="L4520"/>
    <s v="產生員工扣薪報表"/>
    <m/>
    <s v="賴文育"/>
    <s v="陳昱衡"/>
    <m/>
    <x v="29"/>
    <d v="2021-09-29T00:00:00"/>
    <x v="28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n v="2"/>
    <s v=""/>
    <x v="5"/>
    <x v="28"/>
    <s v="L4204"/>
    <s v="員工扣薪-明細查詢"/>
    <m/>
    <s v="賴文育"/>
    <s v="陳昱衡"/>
    <m/>
    <x v="29"/>
    <d v="2021-09-29T00:00:00"/>
    <x v="43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n v="2"/>
    <s v=""/>
    <x v="5"/>
    <x v="18"/>
    <s v="L4205"/>
    <s v="支票兌現-明細查詢"/>
    <m/>
    <s v="賴文育"/>
    <s v="陳昱衡"/>
    <s v="PJ201800012_URS_4批次作業_V1.9.doc"/>
    <x v="30"/>
    <d v="2021-10-01T00:00:00"/>
    <x v="27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"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"/>
    <s v=""/>
    <x v="5"/>
    <x v="18"/>
    <s v="L420A"/>
    <s v="整批批次檢核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B"/>
    <s v="整批批次入帳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0"/>
    <s v="整批入帳明細查詢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"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"/>
    <s v=""/>
    <x v="5"/>
    <x v="18"/>
    <s v="L4930"/>
    <s v="整批勾選處理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n v="2"/>
    <s v=""/>
    <x v="5"/>
    <x v="18"/>
    <s v="L4202"/>
    <s v="銀行扣款-明細查詢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3"/>
    <s v="郵局扣款-明細查詢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n v="5"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x v="3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n v="2"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1"/>
    <s v="3-3回收、部分償還、暫收款"/>
    <x v="3"/>
    <x v="17"/>
    <s v="L3911"/>
    <s v="繳息情形查詢             "/>
    <m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"/>
    <s v=""/>
    <x v="3"/>
    <x v="17"/>
    <s v="L3917"/>
    <s v="繳息情形明細查詢             "/>
    <s v="審後新增2021/12/3"/>
    <s v="賴文育"/>
    <s v="余家興"/>
    <m/>
    <x v="31"/>
    <d v="2021-10-22T00:00:00"/>
    <x v="45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n v="1"/>
    <s v=""/>
    <x v="3"/>
    <x v="17"/>
    <s v="L3913"/>
    <s v="計息明細查詢"/>
    <s v="審後新增2021/10/19"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"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n v="2"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2"/>
    <s v=""/>
    <x v="5"/>
    <x v="18"/>
    <s v="L4201"/>
    <s v="匯款轉帳-明細維護"/>
    <m/>
    <s v="賴文育"/>
    <s v="陳昱衡"/>
    <s v="PJ201800012_URS_4批次作業_V1.9.doc"/>
    <x v="32"/>
    <d v="2021-10-12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n v="5"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x v="3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n v="2"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5"/>
    <s v="4-7其他作業"/>
    <x v="5"/>
    <x v="20"/>
    <s v="L4702"/>
    <s v="產生放款本息攤還表暨繳息通知單       "/>
    <m/>
    <s v="賴文育"/>
    <s v="陳昱衡"/>
    <m/>
    <x v="32"/>
    <d v="2021-10-12T00:00:00"/>
    <x v="30"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n v="2"/>
    <s v="4-7其他作業"/>
    <x v="5"/>
    <x v="20"/>
    <s v="L4703"/>
    <s v="產生滯繳通知單                       "/>
    <m/>
    <s v="賴文育"/>
    <s v="陳昱衡"/>
    <m/>
    <x v="32"/>
    <d v="2021-10-12T00:00:00"/>
    <x v="1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n v="1"/>
    <s v="3-1試算"/>
    <x v="3"/>
    <x v="10"/>
    <s v="L3921"/>
    <s v="回收試算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"/>
    <s v="3-1試算"/>
    <x v="3"/>
    <x v="10"/>
    <s v="L3922"/>
    <s v="結案試算                 "/>
    <m/>
    <s v="賴文育"/>
    <s v="余家興"/>
    <m/>
    <x v="33"/>
    <d v="2021-10-13T00:00:00"/>
    <x v="46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1"/>
    <s v="3-1試算"/>
    <x v="3"/>
    <x v="10"/>
    <s v="L3923"/>
    <s v="應繳日試算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"/>
    <s v="3-1試算"/>
    <x v="3"/>
    <x v="10"/>
    <s v="L3924"/>
    <s v="催收回復試算             "/>
    <m/>
    <s v="賴文育"/>
    <s v="余家興"/>
    <m/>
    <x v="33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"/>
    <s v="3-1試算"/>
    <x v="3"/>
    <x v="10"/>
    <s v="L3925"/>
    <s v="還款分配試算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"/>
    <s v="3-1試算"/>
    <x v="3"/>
    <x v="10"/>
    <s v="L3926"/>
    <s v="變更期款試算             "/>
    <m/>
    <s v="賴文育"/>
    <s v="余家興"/>
    <m/>
    <x v="33"/>
    <d v="2021-10-13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1"/>
    <s v="3-3回收、部分償還、暫收款"/>
    <x v="3"/>
    <x v="17"/>
    <s v="L3004"/>
    <s v="約定部分償還明細資料查詢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1"/>
    <s v=""/>
    <x v="3"/>
    <x v="17"/>
    <s v="L3130"/>
    <s v="約定部分償還登錄         "/>
    <m/>
    <s v="賴文育"/>
    <s v="余家興"/>
    <m/>
    <x v="33"/>
    <d v="2021-10-13T00:00:00"/>
    <x v="44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1"/>
    <s v="3-3回收、部分償還、暫收款"/>
    <x v="3"/>
    <x v="17"/>
    <s v="L3200"/>
    <s v="回收登錄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1"/>
    <s v="3-3回收、部分償還、暫收款"/>
    <x v="3"/>
    <x v="17"/>
    <s v="L3230"/>
    <s v="暫收款銷帳"/>
    <m/>
    <s v="賴文育"/>
    <s v="余家興"/>
    <m/>
    <x v="33"/>
    <d v="2021-10-13T00:00:00"/>
    <x v="25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"/>
    <s v=""/>
    <x v="3"/>
    <x v="17"/>
    <s v="L3240"/>
    <s v="回收冲正(轉換前資料)"/>
    <s v="審後新增2021/12/3"/>
    <s v="賴文育"/>
    <s v="余家興"/>
    <m/>
    <x v="33"/>
    <d v="2021-10-13T00:00:00"/>
    <x v="28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n v="1"/>
    <s v="3-4展期、結案、轉催呆"/>
    <x v="3"/>
    <x v="29"/>
    <s v="L3410"/>
    <s v="結案登錄-可欠繳          "/>
    <m/>
    <s v="賴文育"/>
    <s v="余家興"/>
    <m/>
    <x v="33"/>
    <d v="2021-10-18T00:00:00"/>
    <x v="25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1"/>
    <s v="3-4展期、結案、轉催呆"/>
    <x v="3"/>
    <x v="29"/>
    <s v="L3420"/>
    <s v="結案登錄-不可欠繳"/>
    <m/>
    <s v="賴文育"/>
    <s v="余家興"/>
    <m/>
    <x v="33"/>
    <d v="2021-10-13T00:00:00"/>
    <x v="46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1"/>
    <s v="3-5變更、延長年期"/>
    <x v="3"/>
    <x v="17"/>
    <s v="L3731"/>
    <s v="呆帳戶改呆帳結案戶"/>
    <m/>
    <s v="賴文育"/>
    <s v="余家興"/>
    <m/>
    <x v="33"/>
    <d v="2021-10-13T00:00:00"/>
    <x v="44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1"/>
    <s v="3-5變更、延長年期"/>
    <x v="3"/>
    <x v="17"/>
    <s v="L3711"/>
    <s v="應繳日變更-不可欠繳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1"/>
    <s v="3-5變更、延長年期"/>
    <x v="3"/>
    <x v="17"/>
    <s v="L3712"/>
    <s v="應繳日變更-可欠繳  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2"/>
    <s v="2-5法拍費用"/>
    <x v="1"/>
    <x v="30"/>
    <s v="L2603"/>
    <s v="法拍費用借支報表列印                    "/>
    <m/>
    <s v="賴文育"/>
    <s v="陳昱衡"/>
    <s v="PJ201800012_URS_2業務作業_V1.26.doc"/>
    <x v="33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2"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x v="39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2"/>
    <s v=""/>
    <x v="1"/>
    <x v="30"/>
    <s v="L2601"/>
    <s v="法拍費用新增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2"/>
    <s v=""/>
    <x v="1"/>
    <x v="30"/>
    <s v="L2602"/>
    <s v="法拍費用維護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2"/>
    <s v="2-5法拍費用"/>
    <x v="1"/>
    <x v="30"/>
    <s v="L2941"/>
    <s v="法拍費用查詢-依借戶戶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2"/>
    <s v="2-5法拍費用"/>
    <x v="1"/>
    <x v="30"/>
    <s v="L2942"/>
    <s v="法拍費用查詢-依會計日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2"/>
    <s v="2-5法拍費用"/>
    <x v="1"/>
    <x v="30"/>
    <s v="L2605"/>
    <s v="法拍費用未銷明細查詢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2"/>
    <s v="2-5法拍費用"/>
    <x v="1"/>
    <x v="30"/>
    <s v="L2613"/>
    <s v="法務費轉催收明細表  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n v="2"/>
    <s v="2-9其他"/>
    <x v="1"/>
    <x v="30"/>
    <s v="L2614"/>
    <s v="法務費轉催收傳票開立作業(列印)"/>
    <m/>
    <s v="賴文育"/>
    <s v="陳昱衡"/>
    <s v="PJ201800012_URS_2業務作業_V1.26.doc"/>
    <x v="35"/>
    <d v="2021-10-19T00:00:00"/>
    <x v="13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2"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n v="2"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n v="2"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n v="2"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n v="2"/>
    <s v="6-8其他作業"/>
    <x v="2"/>
    <x v="13"/>
    <s v="L6982"/>
    <s v="火險費轉列催收作業"/>
    <m/>
    <s v="賴文育"/>
    <s v="余家興"/>
    <m/>
    <x v="36"/>
    <d v="2021-10-22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6-8其他作業"/>
    <x v="2"/>
    <x v="13"/>
    <s v="L6983"/>
    <s v="法務費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"/>
    <s v="3-4展期、結案、轉催呆"/>
    <x v="3"/>
    <x v="29"/>
    <s v="L3440"/>
    <s v="催收回復登錄             "/>
    <m/>
    <s v="賴文育"/>
    <s v="余家興"/>
    <m/>
    <x v="35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2"/>
    <s v="2-2案件申請、額度"/>
    <x v="1"/>
    <x v="5"/>
    <s v="L2079"/>
    <s v="展期件新舊對照查詢"/>
    <m/>
    <s v="賴文育"/>
    <s v="陳昱衡"/>
    <s v="PJ201800012_URS_2業務作業_V1.26.doc"/>
    <x v="35"/>
    <d v="2021-10-19T00:00:00"/>
    <x v="47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2"/>
    <s v=""/>
    <x v="2"/>
    <x v="13"/>
    <s v="L6981"/>
    <s v="放款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"/>
    <s v="6-2日結類"/>
    <x v="2"/>
    <x v="31"/>
    <s v="L6201"/>
    <s v="其他傳票輸入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2"/>
    <s v="6-2日結類"/>
    <x v="2"/>
    <x v="31"/>
    <s v="L6901"/>
    <s v="交易分錄清單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2"/>
    <s v="會計總帳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3"/>
    <s v="會計帳務明細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4"/>
    <s v="日結彙計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n v="2"/>
    <s v="6-2日結類"/>
    <x v="2"/>
    <x v="31"/>
    <s v="L6906"/>
    <s v="會計分錄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7"/>
    <s v="未銷帳餘額明細查詢"/>
    <m/>
    <s v="賴文育"/>
    <s v="楊智誠"/>
    <s v="PJ201800012_URS_6共同作業_V1.9"/>
    <x v="35"/>
    <d v="2021-10-18T00:00:00"/>
    <x v="25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x v="3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2"/>
    <s v=""/>
    <x v="1"/>
    <x v="32"/>
    <s v="L2631"/>
    <s v="清償作業                                "/>
    <m/>
    <s v="賴文育"/>
    <s v="余家興"/>
    <m/>
    <x v="31"/>
    <d v="2021-10-29T00:00:00"/>
    <x v="49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n v="2"/>
    <s v="4-3利率調整作業"/>
    <x v="5"/>
    <x v="33"/>
    <s v="L4322"/>
    <s v="地區別利率調整設定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4-3利率調整作業"/>
    <x v="5"/>
    <x v="33"/>
    <s v="L4320"/>
    <s v="產生利率即將變動資料                 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n v="2"/>
    <s v="4-3利率調整作業"/>
    <x v="5"/>
    <x v="33"/>
    <s v="L4031"/>
    <s v="利率調整清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n v="2"/>
    <s v="4-3利率調整作業"/>
    <x v="5"/>
    <x v="33"/>
    <s v="L4321"/>
    <s v="利率調整確認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n v="2"/>
    <s v=""/>
    <x v="5"/>
    <x v="33"/>
    <s v="L4325"/>
    <s v="個別利率批次輸入"/>
    <s v="由L4105更名"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931"/>
    <s v="個別利率調整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n v="2"/>
    <s v="4-3利率調整作業"/>
    <x v="5"/>
    <x v="33"/>
    <s v="L4721"/>
    <s v="整批批次產出利率變動對帳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030"/>
    <s v="調整員工利率作業                     "/>
    <m/>
    <s v="賴文育"/>
    <s v="陳昱衡"/>
    <m/>
    <x v="37"/>
    <d v="2021-10-21T00:00:00"/>
    <x v="1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n v="2"/>
    <s v=""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2"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n v="2"/>
    <s v=""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2"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n v="2"/>
    <s v="2-2案件申請、額度"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x v="13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n v="2"/>
    <s v="2-3保證人、關係人"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2"/>
    <s v="2-9其他"/>
    <x v="1"/>
    <x v="33"/>
    <s v="L2980"/>
    <s v="個人房貸調整作業"/>
    <m/>
    <s v="賴文育"/>
    <s v="陳昱衡"/>
    <s v="PJ201800012_URS_2業務作業_V1.25.doc"/>
    <x v="39"/>
    <d v="2021-10-21T00:00:00"/>
    <x v="24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2"/>
    <s v="2-9其他"/>
    <x v="1"/>
    <x v="9"/>
    <s v="L2073"/>
    <s v="結清客戶申請個人資料控管查詢"/>
    <m/>
    <s v="賴文育"/>
    <s v="陳昱衡"/>
    <s v="PJ201800012_URS_2業務作業_V1.26.doc"/>
    <x v="39"/>
    <d v="2021-10-25T00:00:00"/>
    <x v="13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2"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x v="48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2"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n v="2"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x v="28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x v="5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x v="53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x v="54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x v="55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x v="56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  <x v="4"/>
  </r>
  <r>
    <n v="2"/>
    <s v=""/>
    <x v="7"/>
    <x v="35"/>
    <s v="L8100"/>
    <s v="AML姓名檢核"/>
    <m/>
    <s v="賴文育"/>
    <s v="楊智誠"/>
    <s v="PJ201800012_URS_8遵循法令作業_V1.2"/>
    <x v="42"/>
    <d v="2021-11-03T00:00:00"/>
    <x v="51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x v="1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n v="2"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x v="57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x v="1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x v="30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  <x v="6"/>
  </r>
  <r>
    <n v="2"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x v="57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x v="1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n v="4"/>
    <s v="5-1一般作業"/>
    <x v="6"/>
    <x v="38"/>
    <s v="L5801"/>
    <s v="補貼息作業"/>
    <m/>
    <s v="賴文育"/>
    <s v="陳昱衡"/>
    <m/>
    <x v="43"/>
    <d v="2021-11-24T00:00:00"/>
    <x v="28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n v="2"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x v="58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n v="2"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"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"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n v="2"/>
    <s v=""/>
    <x v="6"/>
    <x v="38"/>
    <s v="L5105"/>
    <s v="覆審案件明細檔維護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n v="2"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x v="13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s v="5-1一般作業"/>
    <x v="6"/>
    <x v="38"/>
    <s v="L5906"/>
    <s v="寬限條件控管繳息查詢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"/>
    <x v="6"/>
    <x v="38"/>
    <s v="L5116"/>
    <s v="寬限條件控管維護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x v="6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x v="6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x v="3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n v="2"/>
    <s v="5-2房貸專員業績統計作業"/>
    <x v="6"/>
    <x v="40"/>
    <s v="L5023"/>
    <s v="晤談人員明細資料查詢                "/>
    <m/>
    <s v="張金龍"/>
    <s v="張嘉榮"/>
    <m/>
    <x v="49"/>
    <d v="2021-07-20T00:00:00"/>
    <x v="1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2"/>
    <s v=""/>
    <x v="6"/>
    <x v="40"/>
    <s v="L5406"/>
    <s v="晤談人員資料維護                    "/>
    <m/>
    <s v="張金龍"/>
    <s v="張嘉榮"/>
    <m/>
    <x v="49"/>
    <d v="2021-07-20T00:00:00"/>
    <x v="1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2"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x v="61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n v="2"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n v="2"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x v="6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x v="6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n v="2"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x v="63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x v="6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n v="2"/>
    <s v="6-7其他基本資料維護"/>
    <x v="2"/>
    <x v="24"/>
    <s v="L6087"/>
    <s v="協辦獎勵津貼標準查詢"/>
    <m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  <x v="4"/>
  </r>
  <r>
    <n v="2"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4"/>
    <s v="5-3業績調整作業"/>
    <x v="6"/>
    <x v="41"/>
    <s v="L5051"/>
    <s v="房貸介紹人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n v="4"/>
    <s v=""/>
    <x v="6"/>
    <x v="41"/>
    <s v="L5501"/>
    <s v="介紹人業績案件維護            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x v="28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x v="3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x v="1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x v="1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x v="28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x v="13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x v="65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x v="30"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>
      <items count="67">
        <item x="28"/>
        <item x="31"/>
        <item x="43"/>
        <item x="61"/>
        <item x="62"/>
        <item x="63"/>
        <item x="0"/>
        <item x="9"/>
        <item x="60"/>
        <item x="14"/>
        <item x="19"/>
        <item x="7"/>
        <item x="8"/>
        <item x="15"/>
        <item x="6"/>
        <item x="11"/>
        <item x="16"/>
        <item x="20"/>
        <item x="26"/>
        <item x="23"/>
        <item x="21"/>
        <item x="18"/>
        <item x="65"/>
        <item x="17"/>
        <item x="29"/>
        <item x="1"/>
        <item x="2"/>
        <item x="32"/>
        <item x="33"/>
        <item x="36"/>
        <item x="41"/>
        <item x="42"/>
        <item x="12"/>
        <item x="3"/>
        <item x="34"/>
        <item x="40"/>
        <item x="35"/>
        <item x="37"/>
        <item x="39"/>
        <item x="46"/>
        <item x="38"/>
        <item x="25"/>
        <item x="47"/>
        <item x="5"/>
        <item x="24"/>
        <item x="48"/>
        <item x="50"/>
        <item x="57"/>
        <item x="22"/>
        <item x="52"/>
        <item x="51"/>
        <item x="49"/>
        <item x="58"/>
        <item x="44"/>
        <item x="59"/>
        <item x="4"/>
        <item x="53"/>
        <item x="54"/>
        <item x="27"/>
        <item x="55"/>
        <item x="64"/>
        <item x="10"/>
        <item x="13"/>
        <item x="56"/>
        <item x="45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4" cacheId="1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8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5"/>
        <item h="1" x="216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161" dataDxfId="160">
  <autoFilter ref="A1:AO537" xr:uid="{00000000-0009-0000-0100-000002000000}">
    <filterColumn colId="8">
      <filters>
        <filter val="楊智誠"/>
      </filters>
    </filterColumn>
  </autoFilter>
  <tableColumns count="41">
    <tableColumn id="2" xr3:uid="{00000000-0010-0000-0100-000002000000}" name="URS程式預計完成時間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完成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程式完成" dataDxfId="135"/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Row],[功能代號]],'[3]20211001'!$A:$J,8,FALSE)</calculatedColumnFormula>
    </tableColumn>
    <tableColumn id="41" xr3:uid="{00000000-0010-0000-0100-000029000000}" name="AS400名稱" dataDxfId="121">
      <calculatedColumnFormula>VLOOKUP(功能_33[[#This Row],[功能代號]],'[3]20211001'!$A:$J,9,FALSE)</calculatedColumnFormula>
    </tableColumn>
    <tableColumn id="42" xr3:uid="{00000000-0010-0000-0100-00002A000000}" name="需二審" dataDxfId="120">
      <calculatedColumnFormula>VLOOKUP(功能_33[[#This Row],[功能代號]],需二審tmp!A:A,1,FALSE)</calculatedColumnFormula>
    </tableColumn>
    <tableColumn id="40" xr3:uid="{00000000-0010-0000-0100-000028000000}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5.19921875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2933</v>
      </c>
      <c r="C2" s="322" t="s">
        <v>31</v>
      </c>
      <c r="D2" s="322"/>
      <c r="E2" s="322" t="s">
        <v>2880</v>
      </c>
      <c r="F2" s="435"/>
      <c r="G2" s="322" t="s">
        <v>2916</v>
      </c>
      <c r="H2" s="322"/>
      <c r="I2" s="324" t="s">
        <v>32</v>
      </c>
      <c r="J2" s="322"/>
      <c r="K2" s="322" t="s">
        <v>2918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f>統計tmp!AR7</f>
        <v>0</v>
      </c>
      <c r="C6" s="326">
        <v>78</v>
      </c>
      <c r="D6" s="429" t="e">
        <f>C6/B6</f>
        <v>#DIV/0!</v>
      </c>
      <c r="E6" s="407">
        <v>78</v>
      </c>
      <c r="F6" s="432" t="e">
        <f t="shared" ref="F6:F15" si="0">E6/B6</f>
        <v>#DIV/0!</v>
      </c>
      <c r="G6" s="426">
        <f>統計tmp!AW7</f>
        <v>0</v>
      </c>
      <c r="H6" s="432" t="e">
        <f t="shared" ref="H6:H15" si="1">G6/B6</f>
        <v>#DIV/0!</v>
      </c>
      <c r="I6" s="326">
        <f>統計tmp!AT7</f>
        <v>0</v>
      </c>
      <c r="J6" s="429" t="e">
        <f>I6/B6</f>
        <v>#DIV/0!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f>統計tmp!AR8</f>
        <v>0</v>
      </c>
      <c r="C7" s="326">
        <v>38</v>
      </c>
      <c r="D7" s="429" t="e">
        <f>C7/B7</f>
        <v>#DIV/0!</v>
      </c>
      <c r="E7" s="407">
        <v>36</v>
      </c>
      <c r="F7" s="432" t="e">
        <f t="shared" si="0"/>
        <v>#DIV/0!</v>
      </c>
      <c r="G7" s="426">
        <f>統計tmp!AW8</f>
        <v>0</v>
      </c>
      <c r="H7" s="432" t="e">
        <f t="shared" si="1"/>
        <v>#DIV/0!</v>
      </c>
      <c r="I7" s="326">
        <f>統計tmp!AT8</f>
        <v>0</v>
      </c>
      <c r="J7" s="429" t="e">
        <f>I7/B7</f>
        <v>#DIV/0!</v>
      </c>
      <c r="K7" s="326">
        <v>36</v>
      </c>
      <c r="L7" s="429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f>統計tmp!AR9</f>
        <v>0</v>
      </c>
      <c r="C8" s="326">
        <v>75</v>
      </c>
      <c r="D8" s="429" t="e">
        <f>C8/B8</f>
        <v>#DIV/0!</v>
      </c>
      <c r="E8" s="407">
        <v>70</v>
      </c>
      <c r="F8" s="432" t="e">
        <f t="shared" si="0"/>
        <v>#DIV/0!</v>
      </c>
      <c r="G8" s="426">
        <f>統計tmp!AW9</f>
        <v>0</v>
      </c>
      <c r="H8" s="432" t="e">
        <f t="shared" si="1"/>
        <v>#DIV/0!</v>
      </c>
      <c r="I8" s="326">
        <f>統計tmp!AT9</f>
        <v>0</v>
      </c>
      <c r="J8" s="429" t="e">
        <f>I8/B8</f>
        <v>#DIV/0!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f>統計tmp!AR10</f>
        <v>0</v>
      </c>
      <c r="C9" s="326">
        <v>87</v>
      </c>
      <c r="D9" s="429" t="e">
        <f>C9/B9</f>
        <v>#DIV/0!</v>
      </c>
      <c r="E9" s="407">
        <v>69</v>
      </c>
      <c r="F9" s="432" t="e">
        <f t="shared" si="0"/>
        <v>#DIV/0!</v>
      </c>
      <c r="G9" s="426">
        <f>統計tmp!AW10</f>
        <v>0</v>
      </c>
      <c r="H9" s="432" t="e">
        <f t="shared" si="1"/>
        <v>#DIV/0!</v>
      </c>
      <c r="I9" s="326">
        <f>統計tmp!AT10</f>
        <v>0</v>
      </c>
      <c r="J9" s="429" t="e">
        <f>I9/B9</f>
        <v>#DIV/0!</v>
      </c>
      <c r="K9" s="326">
        <v>26</v>
      </c>
      <c r="L9" s="429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f>統計tmp!AR11</f>
        <v>0</v>
      </c>
      <c r="C10" s="326">
        <v>88</v>
      </c>
      <c r="D10" s="429" t="e">
        <f>C10/B10</f>
        <v>#DIV/0!</v>
      </c>
      <c r="E10" s="407">
        <v>73</v>
      </c>
      <c r="F10" s="432" t="e">
        <f t="shared" si="0"/>
        <v>#DIV/0!</v>
      </c>
      <c r="G10" s="426">
        <f>統計tmp!AW11</f>
        <v>0</v>
      </c>
      <c r="H10" s="432" t="e">
        <f t="shared" si="1"/>
        <v>#DIV/0!</v>
      </c>
      <c r="I10" s="326">
        <f>統計tmp!AT11</f>
        <v>0</v>
      </c>
      <c r="J10" s="429" t="e">
        <f>I10/B10</f>
        <v>#DIV/0!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f>統計tmp!AR12</f>
        <v>0</v>
      </c>
      <c r="C11" s="326">
        <v>10</v>
      </c>
      <c r="D11" s="429">
        <v>0</v>
      </c>
      <c r="E11" s="407">
        <v>4</v>
      </c>
      <c r="F11" s="432" t="e">
        <f t="shared" si="0"/>
        <v>#DIV/0!</v>
      </c>
      <c r="G11" s="426">
        <f>統計tmp!AW12</f>
        <v>0</v>
      </c>
      <c r="H11" s="432" t="e">
        <f t="shared" si="1"/>
        <v>#DIV/0!</v>
      </c>
      <c r="I11" s="326">
        <f>統計tmp!AT12</f>
        <v>0</v>
      </c>
      <c r="J11" s="429" t="e">
        <f t="shared" ref="J11:J14" si="3">I11/B11</f>
        <v>#DIV/0!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f>統計tmp!AR13</f>
        <v>0</v>
      </c>
      <c r="C12" s="326">
        <v>134</v>
      </c>
      <c r="D12" s="429" t="e">
        <f>C12/B12</f>
        <v>#DIV/0!</v>
      </c>
      <c r="E12" s="407">
        <v>92</v>
      </c>
      <c r="F12" s="432" t="e">
        <f t="shared" si="0"/>
        <v>#DIV/0!</v>
      </c>
      <c r="G12" s="426">
        <f>統計tmp!AW13</f>
        <v>0</v>
      </c>
      <c r="H12" s="432" t="e">
        <f t="shared" si="1"/>
        <v>#DIV/0!</v>
      </c>
      <c r="I12" s="326">
        <f>統計tmp!AT13</f>
        <v>0</v>
      </c>
      <c r="J12" s="429" t="e">
        <f t="shared" si="3"/>
        <v>#DIV/0!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f>統計tmp!AR14</f>
        <v>0</v>
      </c>
      <c r="C13" s="326">
        <v>1</v>
      </c>
      <c r="D13" s="429" t="e">
        <f t="shared" ref="D13:D14" si="4">C13/B13</f>
        <v>#DIV/0!</v>
      </c>
      <c r="E13" s="407">
        <v>1</v>
      </c>
      <c r="F13" s="432" t="e">
        <f t="shared" si="0"/>
        <v>#DIV/0!</v>
      </c>
      <c r="G13" s="426">
        <f>統計tmp!AW14</f>
        <v>0</v>
      </c>
      <c r="H13" s="432" t="e">
        <f t="shared" si="1"/>
        <v>#DIV/0!</v>
      </c>
      <c r="I13" s="326">
        <f>統計tmp!AT14</f>
        <v>0</v>
      </c>
      <c r="J13" s="429" t="e">
        <f t="shared" si="3"/>
        <v>#DIV/0!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f>SUM(B3,B6:B14)</f>
        <v>25</v>
      </c>
      <c r="C15" s="328">
        <f>SUM(C3,C6:C14)</f>
        <v>533</v>
      </c>
      <c r="D15" s="431">
        <f>C15/B15</f>
        <v>21.32</v>
      </c>
      <c r="E15" s="328">
        <f>E3+SUM(E6:E14)</f>
        <v>439</v>
      </c>
      <c r="F15" s="433">
        <f t="shared" si="0"/>
        <v>17.559999999999999</v>
      </c>
      <c r="G15" s="427">
        <f>G3+SUM(G6:G14)</f>
        <v>16</v>
      </c>
      <c r="H15" s="433">
        <f t="shared" si="1"/>
        <v>0.64</v>
      </c>
      <c r="I15" s="328">
        <f>SUM(I3,I6:I13)</f>
        <v>16</v>
      </c>
      <c r="J15" s="431">
        <f>I15/B15</f>
        <v>0.64</v>
      </c>
      <c r="K15" s="328">
        <f>SUM(K3,K6:K13)</f>
        <v>78</v>
      </c>
      <c r="L15" s="431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0</v>
      </c>
      <c r="C22" s="318"/>
    </row>
    <row r="23" spans="1:9" x14ac:dyDescent="0.35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59" bestFit="1" customWidth="1"/>
    <col min="20" max="20" width="10" style="278" bestFit="1" customWidth="1"/>
    <col min="21" max="21" width="8.59765625" style="465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2996</v>
      </c>
      <c r="C2" s="322" t="s">
        <v>31</v>
      </c>
      <c r="D2" s="324"/>
      <c r="E2" s="324" t="s">
        <v>2997</v>
      </c>
      <c r="F2" s="324"/>
      <c r="G2" s="322" t="s">
        <v>2998</v>
      </c>
      <c r="H2" s="322"/>
      <c r="I2" s="324" t="s">
        <v>32</v>
      </c>
      <c r="J2" s="324"/>
      <c r="K2" s="324" t="s">
        <v>2999</v>
      </c>
      <c r="L2" s="322"/>
      <c r="M2" s="457" t="s">
        <v>33</v>
      </c>
      <c r="N2" s="322" t="s">
        <v>34</v>
      </c>
      <c r="O2" s="252" t="s">
        <v>35</v>
      </c>
      <c r="P2" s="252" t="s">
        <v>36</v>
      </c>
      <c r="Q2" s="457" t="s">
        <v>37</v>
      </c>
      <c r="R2" s="252" t="s">
        <v>38</v>
      </c>
      <c r="S2" s="460" t="s">
        <v>39</v>
      </c>
      <c r="T2" s="457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71">
        <v>1</v>
      </c>
      <c r="G3" s="426">
        <v>16</v>
      </c>
      <c r="H3" s="471">
        <v>1</v>
      </c>
      <c r="I3" s="326">
        <v>16</v>
      </c>
      <c r="J3" s="237">
        <v>1</v>
      </c>
      <c r="K3" s="326">
        <v>16</v>
      </c>
      <c r="L3" s="237">
        <v>1</v>
      </c>
      <c r="M3" s="470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1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72"/>
      <c r="G4" s="327"/>
      <c r="H4" s="472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2">
        <v>1</v>
      </c>
      <c r="T4" s="248">
        <v>44509</v>
      </c>
      <c r="U4" s="466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72"/>
      <c r="G5" s="327"/>
      <c r="H5" s="472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2">
        <v>1</v>
      </c>
      <c r="T5" s="248"/>
      <c r="U5" s="467"/>
      <c r="V5" s="247">
        <v>44497</v>
      </c>
      <c r="W5" s="245"/>
      <c r="X5" s="248"/>
      <c r="Y5" s="214"/>
      <c r="AA5" s="450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71">
        <v>1</v>
      </c>
      <c r="G6" s="426">
        <v>78</v>
      </c>
      <c r="H6" s="471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61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71">
        <v>0.94736842105263153</v>
      </c>
      <c r="G7" s="426">
        <v>36</v>
      </c>
      <c r="H7" s="471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1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71">
        <v>0.93333333333333335</v>
      </c>
      <c r="G8" s="426">
        <v>70</v>
      </c>
      <c r="H8" s="471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61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71">
        <v>0.7931034482758621</v>
      </c>
      <c r="G9" s="426">
        <v>69</v>
      </c>
      <c r="H9" s="471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1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71">
        <v>0.80681818181818177</v>
      </c>
      <c r="G10" s="426">
        <v>71</v>
      </c>
      <c r="H10" s="471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61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71">
        <v>0.4</v>
      </c>
      <c r="G11" s="426">
        <v>4</v>
      </c>
      <c r="H11" s="471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61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71">
        <v>0.68656716417910446</v>
      </c>
      <c r="G12" s="426">
        <v>92</v>
      </c>
      <c r="H12" s="471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61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71">
        <v>1</v>
      </c>
      <c r="G13" s="426">
        <v>1</v>
      </c>
      <c r="H13" s="471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61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3000</v>
      </c>
      <c r="B14" s="326">
        <v>9</v>
      </c>
      <c r="C14" s="326">
        <v>0</v>
      </c>
      <c r="D14" s="237">
        <v>0</v>
      </c>
      <c r="E14" s="407">
        <v>0</v>
      </c>
      <c r="F14" s="471">
        <v>0</v>
      </c>
      <c r="G14" s="426">
        <v>0</v>
      </c>
      <c r="H14" s="471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61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73">
        <v>0.81529850746268662</v>
      </c>
      <c r="G15" s="427">
        <v>437</v>
      </c>
      <c r="H15" s="473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9"/>
      <c r="N15" s="328"/>
      <c r="O15" s="328"/>
      <c r="P15" s="328">
        <v>14</v>
      </c>
      <c r="Q15" s="458"/>
      <c r="R15" s="328">
        <v>14</v>
      </c>
      <c r="S15" s="463"/>
      <c r="T15" s="464"/>
      <c r="U15" s="468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5"/>
    <col min="3" max="3" width="14.59765625" style="415" customWidth="1"/>
    <col min="4" max="16384" width="8.69921875" style="415"/>
  </cols>
  <sheetData>
    <row r="1" spans="2:14" ht="17.5" thickBot="1" x14ac:dyDescent="0.45">
      <c r="B1" s="438"/>
      <c r="C1" s="438"/>
      <c r="D1" s="438"/>
      <c r="E1" s="438"/>
      <c r="F1" s="438"/>
    </row>
    <row r="2" spans="2:14" ht="34.5" thickBot="1" x14ac:dyDescent="0.45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2945</v>
      </c>
      <c r="N2" s="440" t="s">
        <v>2934</v>
      </c>
    </row>
    <row r="3" spans="2:14" ht="18" thickTop="1" thickBot="1" x14ac:dyDescent="0.45">
      <c r="B3" s="438"/>
      <c r="C3" s="442" t="s">
        <v>2935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7.5" thickBot="1" x14ac:dyDescent="0.45">
      <c r="B4" s="438"/>
      <c r="C4" s="444" t="s">
        <v>2936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7.5" thickBot="1" x14ac:dyDescent="0.45">
      <c r="B5" s="438"/>
      <c r="C5" s="446" t="s">
        <v>2937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7.5" thickBot="1" x14ac:dyDescent="0.45">
      <c r="B6" s="438"/>
      <c r="C6" s="444" t="s">
        <v>2938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7.5" thickBot="1" x14ac:dyDescent="0.45">
      <c r="B7" s="438"/>
      <c r="C7" s="446" t="s">
        <v>2939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7.5" thickBot="1" x14ac:dyDescent="0.45">
      <c r="B8" s="438"/>
      <c r="C8" s="444" t="s">
        <v>1513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7.5" thickBot="1" x14ac:dyDescent="0.45">
      <c r="B9" s="438"/>
      <c r="C9" s="446" t="s">
        <v>2940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7.5" thickBot="1" x14ac:dyDescent="0.45">
      <c r="B10" s="438"/>
      <c r="C10" s="444" t="s">
        <v>2917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7.5" thickBot="1" x14ac:dyDescent="0.45">
      <c r="B11" s="438"/>
      <c r="C11" s="446" t="s">
        <v>2941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7.5" thickBot="1" x14ac:dyDescent="0.45">
      <c r="B12" s="438"/>
      <c r="C12" s="444" t="s">
        <v>2942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7.5" thickBot="1" x14ac:dyDescent="0.45">
      <c r="B13" s="438"/>
      <c r="C13" s="446" t="s">
        <v>2943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7.5" thickBot="1" x14ac:dyDescent="0.45">
      <c r="B14" s="438"/>
      <c r="C14" s="444" t="s">
        <v>2944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 x14ac:dyDescent="0.4">
      <c r="B15" s="438"/>
      <c r="C15" s="438"/>
      <c r="D15" s="438"/>
      <c r="E15" s="438"/>
      <c r="F15" s="438"/>
    </row>
    <row r="16" spans="2:14" x14ac:dyDescent="0.4">
      <c r="B16" s="438"/>
      <c r="C16" s="438"/>
      <c r="D16" s="438"/>
      <c r="E16" s="438"/>
      <c r="F16" s="438"/>
    </row>
    <row r="17" spans="2:6" x14ac:dyDescent="0.4">
      <c r="B17" s="438"/>
      <c r="C17" s="438"/>
      <c r="D17" s="438"/>
      <c r="E17" s="438"/>
      <c r="F17" s="438"/>
    </row>
    <row r="18" spans="2:6" x14ac:dyDescent="0.4">
      <c r="B18" s="438"/>
      <c r="C18" s="438"/>
      <c r="D18" s="438"/>
      <c r="E18" s="438"/>
      <c r="F18" s="438"/>
    </row>
    <row r="19" spans="2:6" x14ac:dyDescent="0.4">
      <c r="B19" s="438"/>
      <c r="C19" s="438"/>
      <c r="D19" s="438"/>
      <c r="E19" s="438"/>
      <c r="F19" s="438"/>
    </row>
    <row r="20" spans="2:6" x14ac:dyDescent="0.4">
      <c r="B20" s="438"/>
      <c r="C20" s="438"/>
      <c r="D20" s="438"/>
      <c r="E20" s="438"/>
      <c r="F20" s="438"/>
    </row>
    <row r="21" spans="2:6" x14ac:dyDescent="0.4">
      <c r="B21" s="438"/>
      <c r="C21" s="438"/>
      <c r="D21" s="438"/>
      <c r="E21" s="438"/>
      <c r="F21" s="438"/>
    </row>
    <row r="22" spans="2:6" x14ac:dyDescent="0.4">
      <c r="B22" s="438"/>
      <c r="C22" s="438"/>
      <c r="D22" s="438"/>
      <c r="E22" s="438"/>
      <c r="F22" s="438"/>
    </row>
    <row r="23" spans="2:6" x14ac:dyDescent="0.4">
      <c r="B23" s="438"/>
      <c r="C23" s="438"/>
      <c r="D23" s="438"/>
      <c r="E23" s="438"/>
      <c r="F23" s="438"/>
    </row>
    <row r="24" spans="2:6" x14ac:dyDescent="0.4">
      <c r="B24" s="438"/>
      <c r="C24" s="438"/>
      <c r="D24" s="438"/>
      <c r="E24" s="438"/>
      <c r="F24" s="438"/>
    </row>
    <row r="25" spans="2:6" x14ac:dyDescent="0.4">
      <c r="B25" s="438"/>
      <c r="C25" s="438"/>
      <c r="D25" s="438"/>
      <c r="E25" s="438"/>
      <c r="F25" s="438"/>
    </row>
    <row r="26" spans="2:6" x14ac:dyDescent="0.4">
      <c r="B26" s="438"/>
      <c r="C26" s="438"/>
      <c r="D26" s="438"/>
      <c r="E26" s="438"/>
      <c r="F26" s="438"/>
    </row>
    <row r="27" spans="2:6" x14ac:dyDescent="0.4">
      <c r="B27" s="438"/>
      <c r="C27" s="438"/>
      <c r="D27" s="438"/>
      <c r="E27" s="438"/>
      <c r="F27" s="438"/>
    </row>
    <row r="28" spans="2:6" x14ac:dyDescent="0.4">
      <c r="B28" s="438"/>
      <c r="C28" s="438"/>
      <c r="D28" s="438"/>
      <c r="E28" s="438"/>
      <c r="F28" s="438"/>
    </row>
    <row r="29" spans="2:6" x14ac:dyDescent="0.4">
      <c r="B29" s="438"/>
      <c r="C29" s="438"/>
      <c r="D29" s="438"/>
      <c r="E29" s="438"/>
      <c r="F29" s="438"/>
    </row>
    <row r="30" spans="2:6" x14ac:dyDescent="0.4">
      <c r="B30" s="438"/>
      <c r="C30" s="438"/>
      <c r="D30" s="438"/>
      <c r="E30" s="438"/>
      <c r="F30" s="438"/>
    </row>
    <row r="31" spans="2:6" x14ac:dyDescent="0.4">
      <c r="B31" s="438"/>
      <c r="C31" s="438"/>
      <c r="D31" s="438"/>
      <c r="E31" s="438"/>
      <c r="F31" s="438"/>
    </row>
    <row r="32" spans="2:6" x14ac:dyDescent="0.4">
      <c r="B32" s="438"/>
      <c r="C32" s="438"/>
      <c r="D32" s="438"/>
      <c r="E32" s="438"/>
      <c r="F32" s="438"/>
    </row>
    <row r="33" spans="2:6" x14ac:dyDescent="0.4">
      <c r="B33" s="438"/>
      <c r="C33" s="438"/>
      <c r="D33" s="438"/>
      <c r="E33" s="438"/>
      <c r="F33" s="438"/>
    </row>
    <row r="34" spans="2:6" x14ac:dyDescent="0.4">
      <c r="B34" s="438"/>
      <c r="C34" s="438"/>
      <c r="D34" s="438"/>
      <c r="E34" s="438"/>
      <c r="F34" s="438"/>
    </row>
    <row r="35" spans="2:6" x14ac:dyDescent="0.4">
      <c r="B35" s="438"/>
      <c r="C35" s="438"/>
      <c r="D35" s="438"/>
      <c r="E35" s="438"/>
      <c r="F35" s="438"/>
    </row>
    <row r="36" spans="2:6" x14ac:dyDescent="0.4">
      <c r="B36" s="438"/>
      <c r="C36" s="438"/>
      <c r="D36" s="447"/>
      <c r="E36" s="438"/>
      <c r="F36" s="438"/>
    </row>
    <row r="37" spans="2:6" x14ac:dyDescent="0.4">
      <c r="B37" s="438"/>
      <c r="C37" s="438"/>
      <c r="D37" s="447"/>
      <c r="E37" s="438"/>
      <c r="F37" s="438"/>
    </row>
    <row r="38" spans="2:6" x14ac:dyDescent="0.4">
      <c r="B38" s="438"/>
      <c r="C38" s="438"/>
      <c r="D38" s="447"/>
      <c r="E38" s="438"/>
      <c r="F38" s="438"/>
    </row>
    <row r="39" spans="2:6" x14ac:dyDescent="0.4">
      <c r="B39" s="438"/>
      <c r="D39" s="447"/>
      <c r="E39" s="438"/>
      <c r="F39" s="438"/>
    </row>
    <row r="40" spans="2:6" x14ac:dyDescent="0.4">
      <c r="B40" s="438"/>
      <c r="D40" s="447"/>
      <c r="E40" s="438"/>
      <c r="F40" s="438"/>
    </row>
    <row r="41" spans="2:6" x14ac:dyDescent="0.4">
      <c r="B41" s="438"/>
      <c r="D41" s="447"/>
      <c r="E41" s="438"/>
      <c r="F41" s="438"/>
    </row>
    <row r="42" spans="2:6" x14ac:dyDescent="0.4">
      <c r="B42" s="438"/>
      <c r="D42" s="438"/>
      <c r="E42" s="438"/>
      <c r="F42" s="438"/>
    </row>
    <row r="43" spans="2:6" x14ac:dyDescent="0.4">
      <c r="B43" s="438"/>
      <c r="D43" s="447"/>
      <c r="E43" s="438"/>
      <c r="F43" s="438"/>
    </row>
    <row r="44" spans="2:6" x14ac:dyDescent="0.4">
      <c r="B44" s="438"/>
      <c r="D44" s="438"/>
      <c r="E44" s="438"/>
      <c r="F44" s="438"/>
    </row>
    <row r="45" spans="2:6" x14ac:dyDescent="0.4">
      <c r="B45" s="438"/>
      <c r="D45" s="438"/>
      <c r="E45" s="438"/>
      <c r="F45" s="438"/>
    </row>
    <row r="46" spans="2:6" x14ac:dyDescent="0.4">
      <c r="B46" s="438"/>
      <c r="D46" s="438"/>
      <c r="E46" s="438"/>
      <c r="F46" s="438"/>
    </row>
    <row r="47" spans="2:6" x14ac:dyDescent="0.4">
      <c r="B47" s="438"/>
      <c r="D47" s="438"/>
      <c r="E47" s="438"/>
      <c r="F47" s="438"/>
    </row>
    <row r="48" spans="2:6" x14ac:dyDescent="0.4">
      <c r="B48" s="438"/>
      <c r="D48" s="438"/>
      <c r="E48" s="438"/>
      <c r="F48" s="438"/>
    </row>
    <row r="49" spans="2:6" x14ac:dyDescent="0.4">
      <c r="B49" s="438"/>
      <c r="D49" s="438"/>
      <c r="E49" s="438"/>
      <c r="F49" s="438"/>
    </row>
    <row r="50" spans="2:6" x14ac:dyDescent="0.4">
      <c r="B50" s="438"/>
      <c r="D50" s="438"/>
      <c r="E50" s="438"/>
      <c r="F50" s="438"/>
    </row>
    <row r="51" spans="2:6" x14ac:dyDescent="0.4">
      <c r="B51" s="438"/>
      <c r="D51" s="438"/>
      <c r="E51" s="438"/>
      <c r="F51" s="438"/>
    </row>
    <row r="52" spans="2:6" x14ac:dyDescent="0.4">
      <c r="B52" s="438"/>
      <c r="D52" s="438"/>
      <c r="E52" s="438"/>
      <c r="F52" s="438"/>
    </row>
    <row r="53" spans="2:6" x14ac:dyDescent="0.4">
      <c r="B53" s="438"/>
      <c r="D53" s="438"/>
      <c r="E53" s="438"/>
      <c r="F53" s="438"/>
    </row>
    <row r="54" spans="2:6" x14ac:dyDescent="0.4">
      <c r="B54" s="438"/>
      <c r="D54" s="438"/>
      <c r="E54" s="438"/>
      <c r="F54" s="438"/>
    </row>
    <row r="55" spans="2:6" x14ac:dyDescent="0.4">
      <c r="B55" s="438"/>
      <c r="D55" s="438"/>
      <c r="E55" s="438"/>
      <c r="F55" s="438"/>
    </row>
    <row r="56" spans="2:6" x14ac:dyDescent="0.4">
      <c r="B56" s="438"/>
      <c r="D56" s="438"/>
      <c r="E56" s="438"/>
      <c r="F56" s="438"/>
    </row>
    <row r="57" spans="2:6" x14ac:dyDescent="0.4">
      <c r="B57" s="438"/>
      <c r="D57" s="438"/>
      <c r="E57" s="438"/>
      <c r="F57" s="438"/>
    </row>
    <row r="58" spans="2:6" x14ac:dyDescent="0.4">
      <c r="B58" s="438"/>
      <c r="D58" s="438"/>
      <c r="E58" s="438"/>
      <c r="F58" s="438"/>
    </row>
    <row r="59" spans="2:6" x14ac:dyDescent="0.4">
      <c r="B59" s="438"/>
      <c r="D59" s="438"/>
      <c r="E59" s="438"/>
      <c r="F59" s="438"/>
    </row>
    <row r="60" spans="2:6" x14ac:dyDescent="0.4">
      <c r="B60" s="438"/>
      <c r="D60" s="438"/>
      <c r="E60" s="438"/>
      <c r="F60" s="438"/>
    </row>
    <row r="61" spans="2:6" x14ac:dyDescent="0.4">
      <c r="B61" s="438"/>
      <c r="D61" s="438"/>
      <c r="E61" s="438"/>
      <c r="F61" s="438"/>
    </row>
    <row r="62" spans="2:6" x14ac:dyDescent="0.4">
      <c r="B62" s="438"/>
      <c r="D62" s="438"/>
      <c r="E62" s="438"/>
      <c r="F62" s="438"/>
    </row>
    <row r="63" spans="2:6" x14ac:dyDescent="0.4">
      <c r="B63" s="438"/>
      <c r="D63" s="438"/>
      <c r="E63" s="438"/>
      <c r="F63" s="438"/>
    </row>
    <row r="64" spans="2:6" x14ac:dyDescent="0.4">
      <c r="B64" s="438"/>
      <c r="D64" s="438"/>
      <c r="E64" s="438"/>
      <c r="F64" s="438"/>
    </row>
    <row r="65" spans="2:6" x14ac:dyDescent="0.4">
      <c r="B65" s="438"/>
      <c r="D65" s="438"/>
      <c r="E65" s="438"/>
      <c r="F65" s="438"/>
    </row>
    <row r="66" spans="2:6" x14ac:dyDescent="0.4">
      <c r="B66" s="438"/>
      <c r="D66" s="438"/>
      <c r="E66" s="438"/>
      <c r="F66" s="438"/>
    </row>
    <row r="67" spans="2:6" x14ac:dyDescent="0.4">
      <c r="B67" s="438"/>
      <c r="D67" s="438"/>
      <c r="E67" s="438"/>
      <c r="F67" s="438"/>
    </row>
    <row r="68" spans="2:6" x14ac:dyDescent="0.4">
      <c r="B68" s="438"/>
      <c r="D68" s="438"/>
      <c r="E68" s="438"/>
      <c r="F68" s="438"/>
    </row>
    <row r="69" spans="2:6" x14ac:dyDescent="0.4">
      <c r="B69" s="438"/>
      <c r="D69" s="438"/>
      <c r="E69" s="438"/>
      <c r="F69" s="438"/>
    </row>
    <row r="70" spans="2:6" x14ac:dyDescent="0.4">
      <c r="B70" s="438"/>
      <c r="D70" s="438"/>
      <c r="E70" s="438"/>
      <c r="F70" s="438"/>
    </row>
    <row r="71" spans="2:6" x14ac:dyDescent="0.4">
      <c r="B71" s="438"/>
      <c r="D71" s="438"/>
      <c r="E71" s="438"/>
      <c r="F71" s="438"/>
    </row>
    <row r="72" spans="2:6" x14ac:dyDescent="0.4">
      <c r="B72" s="438"/>
      <c r="D72" s="438"/>
      <c r="E72" s="438"/>
      <c r="F72" s="438"/>
    </row>
    <row r="73" spans="2:6" x14ac:dyDescent="0.4">
      <c r="B73" s="438"/>
      <c r="D73" s="438"/>
      <c r="E73" s="438"/>
      <c r="F73" s="438"/>
    </row>
    <row r="74" spans="2:6" x14ac:dyDescent="0.4">
      <c r="B74" s="438"/>
      <c r="D74" s="438"/>
      <c r="E74" s="438"/>
      <c r="F74" s="438"/>
    </row>
    <row r="75" spans="2:6" x14ac:dyDescent="0.4">
      <c r="B75" s="438"/>
      <c r="D75" s="438"/>
      <c r="E75" s="438"/>
      <c r="F75" s="438"/>
    </row>
    <row r="76" spans="2:6" x14ac:dyDescent="0.4">
      <c r="B76" s="438"/>
      <c r="E76" s="438"/>
      <c r="F76" s="438"/>
    </row>
    <row r="77" spans="2:6" x14ac:dyDescent="0.4">
      <c r="B77" s="438"/>
      <c r="E77" s="438"/>
      <c r="F77" s="438"/>
    </row>
    <row r="78" spans="2:6" x14ac:dyDescent="0.4">
      <c r="B78" s="438"/>
      <c r="E78" s="438"/>
      <c r="F78" s="438"/>
    </row>
    <row r="79" spans="2:6" x14ac:dyDescent="0.4">
      <c r="E79" s="438"/>
      <c r="F79" s="438"/>
    </row>
    <row r="80" spans="2:6" x14ac:dyDescent="0.4">
      <c r="E80" s="438"/>
      <c r="F80" s="438"/>
    </row>
    <row r="81" spans="5:6" x14ac:dyDescent="0.4">
      <c r="E81" s="438"/>
      <c r="F81" s="438"/>
    </row>
    <row r="82" spans="5:6" x14ac:dyDescent="0.4">
      <c r="E82" s="438"/>
      <c r="F82" s="438"/>
    </row>
    <row r="83" spans="5:6" x14ac:dyDescent="0.4">
      <c r="E83" s="438"/>
      <c r="F83" s="438"/>
    </row>
    <row r="84" spans="5:6" x14ac:dyDescent="0.4">
      <c r="E84" s="438"/>
      <c r="F84" s="438"/>
    </row>
    <row r="85" spans="5:6" x14ac:dyDescent="0.4">
      <c r="E85" s="438"/>
      <c r="F85" s="438"/>
    </row>
    <row r="86" spans="5:6" x14ac:dyDescent="0.4">
      <c r="E86" s="448"/>
      <c r="F86" s="438"/>
    </row>
    <row r="87" spans="5:6" x14ac:dyDescent="0.4">
      <c r="E87" s="438"/>
      <c r="F87" s="438"/>
    </row>
    <row r="88" spans="5:6" x14ac:dyDescent="0.4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78" bestFit="1" customWidth="1"/>
    <col min="10" max="10" width="5.59765625" style="478" customWidth="1"/>
    <col min="11" max="12" width="8.69921875" style="478"/>
    <col min="13" max="16384" width="8.69921875" style="166"/>
  </cols>
  <sheetData>
    <row r="1" spans="1:16" x14ac:dyDescent="0.3">
      <c r="C1" s="166" t="s">
        <v>58</v>
      </c>
      <c r="D1" s="166" t="s">
        <v>3048</v>
      </c>
      <c r="E1" s="166" t="s">
        <v>3049</v>
      </c>
      <c r="F1" s="166" t="s">
        <v>3050</v>
      </c>
      <c r="G1" s="166" t="s">
        <v>2997</v>
      </c>
      <c r="H1" s="166" t="s">
        <v>3051</v>
      </c>
      <c r="I1" s="478" t="s">
        <v>3052</v>
      </c>
      <c r="K1" s="489" t="s">
        <v>3034</v>
      </c>
      <c r="M1" s="489" t="s">
        <v>3053</v>
      </c>
      <c r="O1" s="166" t="s">
        <v>3054</v>
      </c>
      <c r="P1" s="166" t="s">
        <v>3055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8" t="s">
        <v>2947</v>
      </c>
      <c r="L3" s="478" t="s">
        <v>2947</v>
      </c>
      <c r="N3" s="166" t="s">
        <v>2947</v>
      </c>
    </row>
    <row r="4" spans="1:16" x14ac:dyDescent="0.3">
      <c r="B4" s="166" t="s">
        <v>2950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8" t="s">
        <v>2947</v>
      </c>
      <c r="L4" s="478" t="s">
        <v>2947</v>
      </c>
      <c r="N4" s="166" t="s">
        <v>2947</v>
      </c>
    </row>
    <row r="5" spans="1:16" x14ac:dyDescent="0.3">
      <c r="B5" s="166" t="s">
        <v>2952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8" t="s">
        <v>2947</v>
      </c>
      <c r="L5" s="478" t="s">
        <v>2947</v>
      </c>
      <c r="N5" s="166" t="s">
        <v>2947</v>
      </c>
    </row>
    <row r="6" spans="1:16" x14ac:dyDescent="0.3">
      <c r="B6" s="166" t="s">
        <v>2951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8" t="s">
        <v>2947</v>
      </c>
      <c r="L6" s="478" t="s">
        <v>2947</v>
      </c>
      <c r="N6" s="166" t="s">
        <v>2947</v>
      </c>
    </row>
    <row r="7" spans="1:16" x14ac:dyDescent="0.3">
      <c r="B7" s="166" t="s">
        <v>3026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8" t="s">
        <v>2947</v>
      </c>
      <c r="L7" s="478" t="s">
        <v>2947</v>
      </c>
      <c r="N7" s="166" t="s">
        <v>2947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8" t="s">
        <v>2947</v>
      </c>
      <c r="L8" s="478" t="s">
        <v>2947</v>
      </c>
      <c r="N8" s="166" t="s">
        <v>2947</v>
      </c>
    </row>
    <row r="9" spans="1:16" x14ac:dyDescent="0.3">
      <c r="B9" s="166" t="s">
        <v>2948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8" t="s">
        <v>1515</v>
      </c>
      <c r="J9" s="478">
        <v>2</v>
      </c>
      <c r="L9" s="478" t="s">
        <v>2947</v>
      </c>
      <c r="N9" s="166" t="s">
        <v>2947</v>
      </c>
    </row>
    <row r="10" spans="1:16" x14ac:dyDescent="0.3">
      <c r="B10" s="166" t="s">
        <v>2949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8" t="s">
        <v>2947</v>
      </c>
      <c r="K10" s="478" t="s">
        <v>1515</v>
      </c>
      <c r="L10" s="478">
        <v>20</v>
      </c>
      <c r="N10" s="166" t="s">
        <v>2947</v>
      </c>
    </row>
    <row r="11" spans="1:16" x14ac:dyDescent="0.3">
      <c r="B11" s="166" t="s">
        <v>3001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8" t="s">
        <v>1515</v>
      </c>
      <c r="J11" s="478">
        <v>10</v>
      </c>
      <c r="L11" s="478" t="s">
        <v>2947</v>
      </c>
      <c r="N11" s="166" t="s">
        <v>2947</v>
      </c>
    </row>
    <row r="12" spans="1:16" x14ac:dyDescent="0.3">
      <c r="B12" s="166" t="s">
        <v>3002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8" t="s">
        <v>2947</v>
      </c>
      <c r="K12" s="478" t="s">
        <v>1515</v>
      </c>
      <c r="L12" s="478">
        <v>19</v>
      </c>
      <c r="N12" s="166" t="s">
        <v>2947</v>
      </c>
    </row>
    <row r="13" spans="1:16" x14ac:dyDescent="0.3">
      <c r="B13" s="166" t="s">
        <v>3003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8" t="s">
        <v>1515</v>
      </c>
      <c r="J13" s="478">
        <v>9</v>
      </c>
      <c r="L13" s="478" t="s">
        <v>2947</v>
      </c>
      <c r="N13" s="166" t="s">
        <v>2947</v>
      </c>
    </row>
    <row r="14" spans="1:16" x14ac:dyDescent="0.3">
      <c r="B14" s="166" t="s">
        <v>3004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8" t="s">
        <v>1515</v>
      </c>
      <c r="J14" s="478">
        <v>6</v>
      </c>
      <c r="L14" s="478" t="s">
        <v>2947</v>
      </c>
      <c r="N14" s="166" t="s">
        <v>2947</v>
      </c>
    </row>
    <row r="15" spans="1:16" x14ac:dyDescent="0.3">
      <c r="B15" s="166" t="s">
        <v>3005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8" t="s">
        <v>2947</v>
      </c>
      <c r="K15" s="478" t="s">
        <v>1515</v>
      </c>
      <c r="L15" s="478">
        <v>11</v>
      </c>
      <c r="N15" s="166" t="s">
        <v>2947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8" t="s">
        <v>1515</v>
      </c>
      <c r="J16" s="478">
        <v>1</v>
      </c>
      <c r="L16" s="478" t="s">
        <v>2947</v>
      </c>
      <c r="N16" s="166" t="s">
        <v>2947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8" t="s">
        <v>2947</v>
      </c>
      <c r="L17" s="478" t="s">
        <v>2947</v>
      </c>
      <c r="N17" s="166" t="s">
        <v>2947</v>
      </c>
    </row>
    <row r="18" spans="1:16" x14ac:dyDescent="0.3">
      <c r="B18" s="166" t="s">
        <v>3006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8" t="s">
        <v>2947</v>
      </c>
      <c r="L18" s="478" t="s">
        <v>2947</v>
      </c>
      <c r="N18" s="166" t="s">
        <v>2947</v>
      </c>
    </row>
    <row r="19" spans="1:16" x14ac:dyDescent="0.3">
      <c r="B19" s="166" t="s">
        <v>3007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8" t="s">
        <v>2947</v>
      </c>
      <c r="L19" s="478" t="s">
        <v>2947</v>
      </c>
      <c r="N19" s="166" t="s">
        <v>2947</v>
      </c>
    </row>
    <row r="20" spans="1:16" x14ac:dyDescent="0.3">
      <c r="B20" s="166" t="s">
        <v>1446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8" t="s">
        <v>1515</v>
      </c>
      <c r="J20" s="478">
        <v>2</v>
      </c>
      <c r="L20" s="478" t="s">
        <v>2947</v>
      </c>
      <c r="O20" s="166" t="s">
        <v>2947</v>
      </c>
    </row>
    <row r="21" spans="1:16" x14ac:dyDescent="0.3">
      <c r="B21" s="166" t="s">
        <v>3008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8" t="s">
        <v>2947</v>
      </c>
      <c r="L21" s="478" t="s">
        <v>2947</v>
      </c>
      <c r="N21" s="166" t="s">
        <v>2947</v>
      </c>
    </row>
    <row r="22" spans="1:16" x14ac:dyDescent="0.3">
      <c r="B22" s="166" t="s">
        <v>3009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8" t="s">
        <v>2947</v>
      </c>
      <c r="L22" s="478" t="s">
        <v>2947</v>
      </c>
      <c r="N22" s="166" t="s">
        <v>2947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8" t="s">
        <v>2947</v>
      </c>
      <c r="L23" s="478" t="s">
        <v>2947</v>
      </c>
      <c r="N23" s="166" t="s">
        <v>2947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8" t="s">
        <v>1515</v>
      </c>
      <c r="J24" s="478">
        <v>5</v>
      </c>
      <c r="L24" s="478" t="s">
        <v>2947</v>
      </c>
      <c r="N24" s="166" t="s">
        <v>2947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8" t="s">
        <v>2947</v>
      </c>
      <c r="L25" s="478" t="s">
        <v>2947</v>
      </c>
      <c r="M25" s="166" t="s">
        <v>1515</v>
      </c>
      <c r="N25" s="166">
        <v>17</v>
      </c>
      <c r="O25" s="166">
        <v>1</v>
      </c>
      <c r="P25" s="166" t="s">
        <v>3056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8" t="s">
        <v>1515</v>
      </c>
      <c r="J26" s="478">
        <v>8</v>
      </c>
      <c r="L26" s="478" t="s">
        <v>2947</v>
      </c>
      <c r="N26" s="166" t="s">
        <v>2947</v>
      </c>
      <c r="O26" s="166" t="s">
        <v>2947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8" t="s">
        <v>2947</v>
      </c>
      <c r="L27" s="478" t="s">
        <v>2947</v>
      </c>
      <c r="M27" s="166" t="s">
        <v>1515</v>
      </c>
      <c r="N27" s="166">
        <v>7</v>
      </c>
      <c r="O27" s="166">
        <v>1</v>
      </c>
      <c r="P27" s="166" t="s">
        <v>3056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8" t="s">
        <v>1515</v>
      </c>
      <c r="J28" s="478">
        <v>10</v>
      </c>
      <c r="L28" s="478" t="s">
        <v>2947</v>
      </c>
      <c r="N28" s="166" t="s">
        <v>2947</v>
      </c>
      <c r="O28" s="166" t="s">
        <v>2947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8" t="s">
        <v>2947</v>
      </c>
      <c r="L29" s="478" t="s">
        <v>2947</v>
      </c>
      <c r="M29" s="166" t="s">
        <v>1515</v>
      </c>
      <c r="N29" s="166">
        <v>7</v>
      </c>
      <c r="O29" s="166">
        <v>1</v>
      </c>
      <c r="P29" s="166" t="s">
        <v>3056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8" t="s">
        <v>1515</v>
      </c>
      <c r="J30" s="478">
        <v>1</v>
      </c>
      <c r="L30" s="478" t="s">
        <v>2947</v>
      </c>
      <c r="N30" s="166" t="s">
        <v>2947</v>
      </c>
      <c r="O30" s="166" t="s">
        <v>2947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8" t="s">
        <v>2947</v>
      </c>
      <c r="L31" s="478" t="s">
        <v>2947</v>
      </c>
      <c r="M31" s="166" t="s">
        <v>1515</v>
      </c>
      <c r="N31" s="166">
        <v>17</v>
      </c>
      <c r="O31" s="166">
        <v>1</v>
      </c>
      <c r="P31" s="166" t="s">
        <v>3056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8" t="s">
        <v>2947</v>
      </c>
      <c r="L32" s="478" t="s">
        <v>2947</v>
      </c>
      <c r="M32" s="166" t="s">
        <v>1515</v>
      </c>
      <c r="N32" s="166">
        <v>3</v>
      </c>
      <c r="O32" s="166">
        <v>1</v>
      </c>
      <c r="P32" s="166" t="s">
        <v>3056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8" t="s">
        <v>2947</v>
      </c>
      <c r="L33" s="478" t="s">
        <v>2947</v>
      </c>
      <c r="N33" s="166" t="s">
        <v>2947</v>
      </c>
      <c r="O33" s="166" t="s">
        <v>2947</v>
      </c>
    </row>
    <row r="34" spans="1:15" x14ac:dyDescent="0.3">
      <c r="B34" s="166" t="s">
        <v>1021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8" t="s">
        <v>2947</v>
      </c>
      <c r="L34" s="478" t="s">
        <v>2947</v>
      </c>
      <c r="M34" s="166" t="s">
        <v>1515</v>
      </c>
      <c r="N34" s="166">
        <v>15</v>
      </c>
      <c r="O34" s="166">
        <v>1</v>
      </c>
    </row>
    <row r="35" spans="1:15" x14ac:dyDescent="0.3">
      <c r="B35" s="166" t="s">
        <v>1482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8" t="s">
        <v>2947</v>
      </c>
      <c r="L35" s="478" t="s">
        <v>2947</v>
      </c>
      <c r="M35" s="166" t="s">
        <v>1515</v>
      </c>
      <c r="N35" s="166">
        <v>12</v>
      </c>
      <c r="O35" s="166">
        <v>1</v>
      </c>
    </row>
    <row r="36" spans="1:15" x14ac:dyDescent="0.3">
      <c r="B36" s="166" t="s">
        <v>2946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8" t="s">
        <v>2947</v>
      </c>
      <c r="L36" s="478" t="s">
        <v>2947</v>
      </c>
      <c r="M36" s="166" t="s">
        <v>1515</v>
      </c>
      <c r="N36" s="166">
        <v>15</v>
      </c>
      <c r="O36" s="166">
        <v>15</v>
      </c>
    </row>
    <row r="37" spans="1:15" x14ac:dyDescent="0.3">
      <c r="B37" s="166" t="s">
        <v>3010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8" t="s">
        <v>2947</v>
      </c>
      <c r="L37" s="478" t="s">
        <v>2947</v>
      </c>
      <c r="M37" s="166" t="s">
        <v>1515</v>
      </c>
      <c r="N37" s="166">
        <v>15</v>
      </c>
      <c r="O37" s="166">
        <v>1</v>
      </c>
    </row>
    <row r="38" spans="1:15" x14ac:dyDescent="0.3">
      <c r="B38" s="166" t="s">
        <v>2966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8" t="s">
        <v>2947</v>
      </c>
      <c r="N38" s="166" t="s">
        <v>2947</v>
      </c>
      <c r="O38" s="166" t="s">
        <v>2947</v>
      </c>
    </row>
    <row r="39" spans="1:15" x14ac:dyDescent="0.3">
      <c r="B39" s="166" t="s">
        <v>3011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8" t="s">
        <v>2947</v>
      </c>
      <c r="K39" s="478" t="s">
        <v>1515</v>
      </c>
      <c r="L39" s="478">
        <v>4</v>
      </c>
      <c r="N39" s="166" t="s">
        <v>2947</v>
      </c>
      <c r="O39" s="166" t="s">
        <v>2947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8" t="s">
        <v>2947</v>
      </c>
      <c r="L40" s="478" t="s">
        <v>2947</v>
      </c>
      <c r="N40" s="166" t="s">
        <v>2947</v>
      </c>
      <c r="O40" s="166" t="s">
        <v>2947</v>
      </c>
    </row>
    <row r="41" spans="1:15" x14ac:dyDescent="0.3">
      <c r="B41" s="166" t="s">
        <v>3012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8" t="s">
        <v>2947</v>
      </c>
      <c r="L41" s="478" t="s">
        <v>2947</v>
      </c>
      <c r="M41" s="166" t="s">
        <v>1515</v>
      </c>
      <c r="N41" s="166">
        <v>4</v>
      </c>
      <c r="O41" s="166">
        <v>2</v>
      </c>
    </row>
    <row r="42" spans="1:15" x14ac:dyDescent="0.3">
      <c r="B42" s="166" t="s">
        <v>3013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8" t="s">
        <v>1515</v>
      </c>
      <c r="J42" s="478">
        <v>9</v>
      </c>
      <c r="L42" s="478" t="s">
        <v>2947</v>
      </c>
      <c r="N42" s="166" t="s">
        <v>2947</v>
      </c>
      <c r="O42" s="166" t="s">
        <v>2947</v>
      </c>
    </row>
    <row r="43" spans="1:15" x14ac:dyDescent="0.3">
      <c r="B43" s="166" t="s">
        <v>3014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8" t="s">
        <v>1515</v>
      </c>
      <c r="J43" s="478">
        <v>6</v>
      </c>
      <c r="L43" s="478" t="s">
        <v>2947</v>
      </c>
      <c r="N43" s="166" t="s">
        <v>2947</v>
      </c>
      <c r="O43" s="166" t="s">
        <v>2947</v>
      </c>
    </row>
    <row r="44" spans="1:15" x14ac:dyDescent="0.3">
      <c r="B44" s="166" t="s">
        <v>3015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8" t="s">
        <v>2947</v>
      </c>
      <c r="L44" s="478" t="s">
        <v>2947</v>
      </c>
      <c r="M44" s="166" t="s">
        <v>1515</v>
      </c>
      <c r="N44" s="166">
        <v>8</v>
      </c>
      <c r="O44" s="166">
        <v>8</v>
      </c>
    </row>
    <row r="45" spans="1:15" x14ac:dyDescent="0.3">
      <c r="B45" s="166" t="s">
        <v>3016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8" t="s">
        <v>2947</v>
      </c>
      <c r="K45" s="478" t="s">
        <v>1515</v>
      </c>
      <c r="L45" s="478">
        <v>7</v>
      </c>
      <c r="N45" s="166" t="s">
        <v>2947</v>
      </c>
      <c r="O45" s="166" t="s">
        <v>2947</v>
      </c>
    </row>
    <row r="46" spans="1:15" x14ac:dyDescent="0.3">
      <c r="B46" s="166" t="s">
        <v>3017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8" t="s">
        <v>2947</v>
      </c>
      <c r="L46" s="478" t="s">
        <v>2947</v>
      </c>
      <c r="M46" s="166" t="s">
        <v>1515</v>
      </c>
      <c r="N46" s="166">
        <v>20</v>
      </c>
      <c r="O46" s="166">
        <v>2</v>
      </c>
    </row>
    <row r="47" spans="1:15" x14ac:dyDescent="0.3">
      <c r="B47" s="166" t="s">
        <v>3018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8" t="s">
        <v>2947</v>
      </c>
      <c r="L47" s="478" t="s">
        <v>2947</v>
      </c>
      <c r="M47" s="166" t="s">
        <v>1515</v>
      </c>
      <c r="N47" s="166">
        <v>29</v>
      </c>
      <c r="O47" s="166">
        <v>2</v>
      </c>
    </row>
    <row r="48" spans="1:15" x14ac:dyDescent="0.3">
      <c r="B48" s="166" t="s">
        <v>3019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8" t="s">
        <v>2947</v>
      </c>
      <c r="L48" s="478" t="s">
        <v>2947</v>
      </c>
      <c r="M48" s="166" t="s">
        <v>1515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8" t="s">
        <v>2947</v>
      </c>
      <c r="L49" s="478" t="s">
        <v>2947</v>
      </c>
      <c r="N49" s="166" t="s">
        <v>2947</v>
      </c>
      <c r="O49" s="166" t="s">
        <v>2947</v>
      </c>
    </row>
    <row r="50" spans="1:15" x14ac:dyDescent="0.3">
      <c r="B50" s="166" t="s">
        <v>3020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8" t="s">
        <v>2947</v>
      </c>
      <c r="K50" s="478" t="s">
        <v>1515</v>
      </c>
      <c r="L50" s="478">
        <v>1</v>
      </c>
      <c r="N50" s="166" t="s">
        <v>2947</v>
      </c>
      <c r="O50" s="166" t="s">
        <v>2947</v>
      </c>
    </row>
    <row r="51" spans="1:15" x14ac:dyDescent="0.3">
      <c r="B51" s="166" t="s">
        <v>2965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8" t="s">
        <v>2947</v>
      </c>
      <c r="L51" s="478" t="s">
        <v>2947</v>
      </c>
      <c r="M51" s="166" t="s">
        <v>1515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8" t="s">
        <v>2947</v>
      </c>
      <c r="L52" s="478" t="s">
        <v>2947</v>
      </c>
      <c r="N52" s="166" t="s">
        <v>2947</v>
      </c>
      <c r="O52" s="166" t="s">
        <v>2947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8" t="s">
        <v>2947</v>
      </c>
      <c r="L53" s="478" t="s">
        <v>2947</v>
      </c>
      <c r="M53" s="166" t="s">
        <v>1515</v>
      </c>
      <c r="N53" s="166">
        <v>7</v>
      </c>
      <c r="O53" s="166">
        <v>5</v>
      </c>
    </row>
    <row r="54" spans="1:15" x14ac:dyDescent="0.3">
      <c r="B54" s="166" t="s">
        <v>954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8" t="s">
        <v>2947</v>
      </c>
      <c r="K54" s="478" t="s">
        <v>1515</v>
      </c>
      <c r="L54" s="478">
        <v>9</v>
      </c>
      <c r="N54" s="166" t="s">
        <v>2947</v>
      </c>
      <c r="O54" s="166" t="s">
        <v>2947</v>
      </c>
    </row>
    <row r="55" spans="1:15" x14ac:dyDescent="0.3">
      <c r="B55" s="166" t="s">
        <v>3021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8" t="s">
        <v>2947</v>
      </c>
      <c r="L55" s="478" t="s">
        <v>2947</v>
      </c>
      <c r="M55" s="166" t="s">
        <v>1515</v>
      </c>
      <c r="N55" s="166">
        <v>112</v>
      </c>
      <c r="O55" s="166">
        <v>37</v>
      </c>
    </row>
    <row r="56" spans="1:15" x14ac:dyDescent="0.3">
      <c r="B56" s="166" t="s">
        <v>3022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8" t="s">
        <v>2947</v>
      </c>
      <c r="K56" s="478" t="s">
        <v>1515</v>
      </c>
      <c r="L56" s="478">
        <v>2</v>
      </c>
      <c r="N56" s="166" t="s">
        <v>2947</v>
      </c>
      <c r="O56" s="166" t="s">
        <v>2947</v>
      </c>
    </row>
    <row r="57" spans="1:15" x14ac:dyDescent="0.3">
      <c r="B57" s="166" t="s">
        <v>3023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8" t="s">
        <v>2947</v>
      </c>
      <c r="K57" s="478" t="s">
        <v>1515</v>
      </c>
      <c r="L57" s="478">
        <v>3</v>
      </c>
      <c r="N57" s="166" t="s">
        <v>2947</v>
      </c>
      <c r="O57" s="166" t="s">
        <v>2947</v>
      </c>
    </row>
    <row r="58" spans="1:15" x14ac:dyDescent="0.3">
      <c r="B58" s="166" t="s">
        <v>950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8" t="s">
        <v>2947</v>
      </c>
      <c r="K58" s="478" t="s">
        <v>1515</v>
      </c>
      <c r="L58" s="478">
        <v>1</v>
      </c>
      <c r="N58" s="166" t="s">
        <v>2947</v>
      </c>
      <c r="O58" s="166" t="s">
        <v>2947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8" t="s">
        <v>2947</v>
      </c>
      <c r="L59" s="478" t="s">
        <v>2947</v>
      </c>
      <c r="N59" s="166" t="s">
        <v>2947</v>
      </c>
      <c r="O59" s="166" t="s">
        <v>2947</v>
      </c>
    </row>
    <row r="60" spans="1:15" x14ac:dyDescent="0.3">
      <c r="B60" s="166" t="s">
        <v>3024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8" t="s">
        <v>2947</v>
      </c>
      <c r="K60" s="478" t="s">
        <v>1515</v>
      </c>
      <c r="L60" s="478">
        <v>1</v>
      </c>
      <c r="N60" s="166" t="s">
        <v>2947</v>
      </c>
      <c r="O60" s="166" t="s">
        <v>2947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8" t="s">
        <v>2947</v>
      </c>
      <c r="L61" s="478" t="s">
        <v>2947</v>
      </c>
      <c r="N61" s="166" t="s">
        <v>2947</v>
      </c>
      <c r="O61" s="166" t="s">
        <v>2947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8" t="s">
        <v>2947</v>
      </c>
      <c r="L62" s="478" t="s">
        <v>2947</v>
      </c>
      <c r="N62" s="166" t="s">
        <v>2947</v>
      </c>
      <c r="O62" s="166" t="s">
        <v>2947</v>
      </c>
    </row>
    <row r="63" spans="1:15" x14ac:dyDescent="0.3">
      <c r="A63" s="166" t="s">
        <v>3025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8" t="s">
        <v>2947</v>
      </c>
      <c r="L63" s="478" t="s">
        <v>2947</v>
      </c>
      <c r="N63" s="166" t="s">
        <v>2947</v>
      </c>
      <c r="O63" s="166" t="s">
        <v>2947</v>
      </c>
    </row>
    <row r="64" spans="1:15" x14ac:dyDescent="0.3">
      <c r="B64" s="166" t="s">
        <v>3025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8" t="s">
        <v>2947</v>
      </c>
      <c r="L64" s="478" t="s">
        <v>2947</v>
      </c>
      <c r="M64" s="166" t="s">
        <v>1515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8">
        <v>0.1287313432835821</v>
      </c>
      <c r="J65" s="478">
        <v>69</v>
      </c>
      <c r="K65" s="478">
        <v>0.1455223880597015</v>
      </c>
      <c r="L65" s="478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3057</v>
      </c>
      <c r="F66" s="166">
        <v>0.1455223880597015</v>
      </c>
      <c r="J66" s="478">
        <v>0.27425373134328357</v>
      </c>
      <c r="L66" s="47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58" workbookViewId="0">
      <selection activeCell="BE6" sqref="BE6:BE67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2876</v>
      </c>
      <c r="BC4" s="294" t="s">
        <v>2929</v>
      </c>
      <c r="BD4" s="294" t="s">
        <v>2931</v>
      </c>
      <c r="BE4" s="294" t="s">
        <v>3059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2877</v>
      </c>
      <c r="F5" s="294" t="s">
        <v>2930</v>
      </c>
      <c r="G5" s="294" t="s">
        <v>2932</v>
      </c>
      <c r="H5" s="294" t="s">
        <v>3060</v>
      </c>
      <c r="I5" s="294" t="s">
        <v>95</v>
      </c>
      <c r="J5" s="294" t="s">
        <v>96</v>
      </c>
      <c r="K5" s="294" t="s">
        <v>97</v>
      </c>
      <c r="L5" s="294" t="s">
        <v>2877</v>
      </c>
      <c r="M5" s="294" t="s">
        <v>2930</v>
      </c>
      <c r="N5" s="294" t="s">
        <v>2932</v>
      </c>
      <c r="O5" s="294" t="s">
        <v>3060</v>
      </c>
      <c r="P5" s="294" t="s">
        <v>95</v>
      </c>
      <c r="Q5" s="294" t="s">
        <v>96</v>
      </c>
      <c r="R5" s="294" t="s">
        <v>97</v>
      </c>
      <c r="S5" s="294" t="s">
        <v>2877</v>
      </c>
      <c r="T5" s="294" t="s">
        <v>2930</v>
      </c>
      <c r="U5" s="294" t="s">
        <v>2932</v>
      </c>
      <c r="V5" s="294" t="s">
        <v>3060</v>
      </c>
      <c r="W5" s="294" t="s">
        <v>95</v>
      </c>
      <c r="X5" s="294" t="s">
        <v>96</v>
      </c>
      <c r="Y5" s="294" t="s">
        <v>97</v>
      </c>
      <c r="Z5" s="294" t="s">
        <v>2877</v>
      </c>
      <c r="AA5" s="294" t="s">
        <v>2930</v>
      </c>
      <c r="AB5" s="294" t="s">
        <v>2932</v>
      </c>
      <c r="AC5" s="294" t="s">
        <v>3060</v>
      </c>
      <c r="AD5" s="294" t="s">
        <v>95</v>
      </c>
      <c r="AE5" s="294" t="s">
        <v>96</v>
      </c>
      <c r="AF5" s="294" t="s">
        <v>97</v>
      </c>
      <c r="AG5" s="294" t="s">
        <v>2877</v>
      </c>
      <c r="AH5" s="294" t="s">
        <v>2930</v>
      </c>
      <c r="AI5" s="294" t="s">
        <v>2932</v>
      </c>
      <c r="AJ5" s="294" t="s">
        <v>3060</v>
      </c>
      <c r="AK5" s="294" t="s">
        <v>95</v>
      </c>
      <c r="AL5" s="294" t="s">
        <v>96</v>
      </c>
      <c r="AM5" s="294" t="s">
        <v>97</v>
      </c>
      <c r="AN5" s="294" t="s">
        <v>2877</v>
      </c>
      <c r="AO5" s="294" t="s">
        <v>2930</v>
      </c>
      <c r="AP5" s="294" t="s">
        <v>2932</v>
      </c>
      <c r="AQ5" s="294" t="s">
        <v>3060</v>
      </c>
      <c r="AR5" s="294" t="s">
        <v>95</v>
      </c>
      <c r="AS5" s="294" t="s">
        <v>96</v>
      </c>
      <c r="AT5" s="294" t="s">
        <v>97</v>
      </c>
      <c r="AU5" s="294" t="s">
        <v>2877</v>
      </c>
      <c r="AV5" s="294" t="s">
        <v>2930</v>
      </c>
      <c r="AW5" s="294" t="s">
        <v>2932</v>
      </c>
      <c r="AX5" s="294" t="s">
        <v>3060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74" t="s">
        <v>2950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74" t="s">
        <v>2952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74" t="s">
        <v>2951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74" t="s">
        <v>3026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22</v>
      </c>
      <c r="AG11" s="403"/>
      <c r="AH11" s="403">
        <v>29</v>
      </c>
      <c r="AI11" s="403">
        <v>29</v>
      </c>
      <c r="AJ11" s="403">
        <v>28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60</v>
      </c>
      <c r="BB11" s="403"/>
      <c r="BC11" s="403">
        <v>78</v>
      </c>
      <c r="BD11" s="403">
        <v>78</v>
      </c>
      <c r="BE11" s="403">
        <v>77</v>
      </c>
    </row>
    <row r="12" spans="1:57" x14ac:dyDescent="0.3">
      <c r="A12" s="474" t="s">
        <v>2948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74" t="s">
        <v>2949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74" t="s">
        <v>3001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74" t="s">
        <v>3002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74" t="s">
        <v>3003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74" t="s">
        <v>3004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1</v>
      </c>
      <c r="AG17" s="403"/>
      <c r="AH17" s="403">
        <v>6</v>
      </c>
      <c r="AI17" s="403">
        <v>6</v>
      </c>
      <c r="AJ17" s="403">
        <v>5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1</v>
      </c>
      <c r="BB17" s="403"/>
      <c r="BC17" s="403">
        <v>6</v>
      </c>
      <c r="BD17" s="403">
        <v>6</v>
      </c>
      <c r="BE17" s="403">
        <v>5</v>
      </c>
    </row>
    <row r="18" spans="1:57" x14ac:dyDescent="0.3">
      <c r="A18" s="474" t="s">
        <v>3005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74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74" t="s">
        <v>3006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74" t="s">
        <v>3007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74" t="s">
        <v>1446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74" t="s">
        <v>3008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74" t="s">
        <v>3009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2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74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74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2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4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74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74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74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74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74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74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74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74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9</v>
      </c>
      <c r="O36" s="403">
        <v>9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14</v>
      </c>
      <c r="AJ36" s="403">
        <v>15</v>
      </c>
      <c r="AK36" s="403">
        <v>36</v>
      </c>
      <c r="AL36" s="403">
        <v>36</v>
      </c>
      <c r="AM36" s="403">
        <v>13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43</v>
      </c>
      <c r="BB36" s="403">
        <v>26</v>
      </c>
      <c r="BC36" s="403">
        <v>69</v>
      </c>
      <c r="BD36" s="403">
        <v>82</v>
      </c>
      <c r="BE36" s="403">
        <v>86</v>
      </c>
    </row>
    <row r="37" spans="1:57" x14ac:dyDescent="0.3">
      <c r="A37" s="474" t="s">
        <v>1021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74" t="s">
        <v>1482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9</v>
      </c>
      <c r="O38" s="403">
        <v>9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11</v>
      </c>
      <c r="BE38" s="403">
        <v>11</v>
      </c>
    </row>
    <row r="39" spans="1:57" x14ac:dyDescent="0.3">
      <c r="A39" s="474" t="s">
        <v>2946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2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2</v>
      </c>
      <c r="BB39" s="403"/>
      <c r="BC39" s="403"/>
      <c r="BD39" s="403">
        <v>12</v>
      </c>
      <c r="BE39" s="403">
        <v>15</v>
      </c>
    </row>
    <row r="40" spans="1:57" x14ac:dyDescent="0.3">
      <c r="A40" s="474" t="s">
        <v>3010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14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14</v>
      </c>
      <c r="BE40" s="403">
        <v>15</v>
      </c>
    </row>
    <row r="41" spans="1:57" x14ac:dyDescent="0.3">
      <c r="A41" s="474" t="s">
        <v>2966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74" t="s">
        <v>3011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16</v>
      </c>
      <c r="O43" s="403">
        <v>16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3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48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86</v>
      </c>
      <c r="BE43" s="403">
        <v>85</v>
      </c>
    </row>
    <row r="44" spans="1:57" x14ac:dyDescent="0.3">
      <c r="A44" s="474" t="s">
        <v>3012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74" t="s">
        <v>3013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74" t="s">
        <v>3014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74" t="s">
        <v>3015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7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7</v>
      </c>
    </row>
    <row r="48" spans="1:57" x14ac:dyDescent="0.3">
      <c r="A48" s="474" t="s">
        <v>3016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4</v>
      </c>
      <c r="O48" s="403">
        <v>4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6</v>
      </c>
      <c r="BE48" s="403">
        <v>6</v>
      </c>
    </row>
    <row r="49" spans="1:57" x14ac:dyDescent="0.3">
      <c r="A49" s="474" t="s">
        <v>3017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74" t="s">
        <v>3018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74" t="s">
        <v>3019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>
        <v>1</v>
      </c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5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74" t="s">
        <v>3020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74" t="s">
        <v>2965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8</v>
      </c>
      <c r="AJ55" s="403">
        <v>8</v>
      </c>
      <c r="AK55" s="403">
        <v>125</v>
      </c>
      <c r="AL55" s="403">
        <v>125</v>
      </c>
      <c r="AM55" s="403">
        <v>1</v>
      </c>
      <c r="AN55" s="403"/>
      <c r="AO55" s="403">
        <v>83</v>
      </c>
      <c r="AP55" s="403">
        <v>83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3</v>
      </c>
      <c r="BB55" s="403"/>
      <c r="BC55" s="403">
        <v>92</v>
      </c>
      <c r="BD55" s="403">
        <v>91</v>
      </c>
      <c r="BE55" s="403">
        <v>133</v>
      </c>
    </row>
    <row r="56" spans="1:57" x14ac:dyDescent="0.3">
      <c r="A56" s="474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1</v>
      </c>
      <c r="AN56" s="403"/>
      <c r="AO56" s="403">
        <v>2</v>
      </c>
      <c r="AP56" s="403">
        <v>2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1</v>
      </c>
      <c r="BB56" s="403"/>
      <c r="BC56" s="403">
        <v>2</v>
      </c>
      <c r="BD56" s="403">
        <v>2</v>
      </c>
      <c r="BE56" s="403">
        <v>7</v>
      </c>
    </row>
    <row r="57" spans="1:57" x14ac:dyDescent="0.3">
      <c r="A57" s="474" t="s">
        <v>954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8</v>
      </c>
      <c r="AJ57" s="403">
        <v>8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8</v>
      </c>
      <c r="BE57" s="403">
        <v>8</v>
      </c>
    </row>
    <row r="58" spans="1:57" x14ac:dyDescent="0.3">
      <c r="A58" s="474" t="s">
        <v>3021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74" t="s">
        <v>3022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74" t="s">
        <v>3023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74" t="s">
        <v>950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74" t="s">
        <v>3024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74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3025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74" t="s">
        <v>3025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53</v>
      </c>
      <c r="O68" s="403">
        <v>53</v>
      </c>
      <c r="P68" s="403">
        <v>36</v>
      </c>
      <c r="Q68" s="403">
        <v>36</v>
      </c>
      <c r="R68" s="403">
        <v>25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96</v>
      </c>
      <c r="AD68" s="403">
        <v>117</v>
      </c>
      <c r="AE68" s="403">
        <v>117</v>
      </c>
      <c r="AF68" s="403">
        <v>79</v>
      </c>
      <c r="AG68" s="403">
        <v>18</v>
      </c>
      <c r="AH68" s="403">
        <v>111</v>
      </c>
      <c r="AI68" s="403">
        <v>112</v>
      </c>
      <c r="AJ68" s="403">
        <v>113</v>
      </c>
      <c r="AK68" s="403">
        <v>220</v>
      </c>
      <c r="AL68" s="403">
        <v>220</v>
      </c>
      <c r="AM68" s="403">
        <v>38</v>
      </c>
      <c r="AN68" s="403"/>
      <c r="AO68" s="403">
        <v>142</v>
      </c>
      <c r="AP68" s="403">
        <v>174</v>
      </c>
      <c r="AQ68" s="403">
        <v>219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274</v>
      </c>
      <c r="BB68" s="403">
        <v>78</v>
      </c>
      <c r="BC68" s="403">
        <v>439</v>
      </c>
      <c r="BD68" s="403">
        <v>471</v>
      </c>
      <c r="BE68" s="403">
        <v>526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9"/>
  <sheetViews>
    <sheetView zoomScaleNormal="100" workbookViewId="0">
      <pane ySplit="2" topLeftCell="A39" activePane="bottomLeft" state="frozen"/>
      <selection pane="bottomLeft" activeCell="I47" sqref="I47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78" customWidth="1"/>
    <col min="4" max="5" width="8" style="478" customWidth="1"/>
    <col min="6" max="6" width="8.19921875" style="478" customWidth="1"/>
    <col min="7" max="7" width="9.09765625" style="478" hidden="1" customWidth="1"/>
    <col min="8" max="8" width="5.69921875" style="478" hidden="1" customWidth="1"/>
    <col min="9" max="9" width="10.19921875" style="478" bestFit="1" customWidth="1"/>
    <col min="10" max="10" width="8.69921875" style="478" customWidth="1"/>
    <col min="11" max="11" width="4.69921875" style="478" bestFit="1" customWidth="1"/>
    <col min="12" max="12" width="5.69921875" style="478" bestFit="1" customWidth="1"/>
    <col min="13" max="14" width="4.69921875" style="478" customWidth="1"/>
    <col min="15" max="15" width="7" style="485" customWidth="1"/>
    <col min="16" max="17" width="8" style="494" customWidth="1"/>
    <col min="18" max="18" width="12.59765625" style="494" bestFit="1" customWidth="1"/>
    <col min="19" max="19" width="12.59765625" style="494" customWidth="1"/>
    <col min="20" max="20" width="7.3984375" style="166" bestFit="1" customWidth="1"/>
    <col min="21" max="21" width="5.69921875" style="166" bestFit="1" customWidth="1"/>
    <col min="22" max="22" width="12.59765625" style="166" bestFit="1" customWidth="1"/>
    <col min="23" max="23" width="7.3984375" style="166" bestFit="1" customWidth="1"/>
    <col min="24" max="16384" width="8.69921875" style="166"/>
  </cols>
  <sheetData>
    <row r="1" spans="1:23" s="499" customFormat="1" ht="52" customHeight="1" x14ac:dyDescent="0.3">
      <c r="C1" s="500"/>
      <c r="D1" s="500"/>
      <c r="E1" s="500"/>
      <c r="F1" s="503" t="s">
        <v>3071</v>
      </c>
      <c r="G1" s="500"/>
      <c r="H1" s="500"/>
      <c r="I1" s="510" t="s">
        <v>3070</v>
      </c>
      <c r="J1" s="518" t="s">
        <v>3068</v>
      </c>
      <c r="K1" s="518"/>
      <c r="L1" s="518"/>
      <c r="M1" s="516" t="s">
        <v>3069</v>
      </c>
      <c r="N1" s="516"/>
      <c r="O1" s="517"/>
      <c r="P1" s="517"/>
      <c r="Q1" s="517"/>
      <c r="R1" s="517"/>
      <c r="S1" s="517"/>
      <c r="T1" s="517"/>
      <c r="U1" s="517"/>
    </row>
    <row r="2" spans="1:23" s="479" customFormat="1" ht="34.5" x14ac:dyDescent="0.3">
      <c r="A2" s="481"/>
      <c r="B2" s="481"/>
      <c r="C2" s="482" t="s">
        <v>3027</v>
      </c>
      <c r="D2" s="482" t="s">
        <v>3029</v>
      </c>
      <c r="E2" s="482" t="s">
        <v>3028</v>
      </c>
      <c r="F2" s="509" t="s">
        <v>3030</v>
      </c>
      <c r="G2" s="482" t="s">
        <v>2880</v>
      </c>
      <c r="H2" s="483" t="s">
        <v>3031</v>
      </c>
      <c r="I2" s="508" t="s">
        <v>3032</v>
      </c>
      <c r="J2" s="506" t="s">
        <v>3028</v>
      </c>
      <c r="K2" s="507" t="s">
        <v>3062</v>
      </c>
      <c r="L2" s="507" t="s">
        <v>3061</v>
      </c>
      <c r="M2" s="504" t="s">
        <v>3075</v>
      </c>
      <c r="N2" s="504" t="s">
        <v>3076</v>
      </c>
      <c r="O2" s="505" t="s">
        <v>3033</v>
      </c>
      <c r="P2" s="505" t="s">
        <v>3078</v>
      </c>
      <c r="Q2" s="505" t="s">
        <v>3077</v>
      </c>
      <c r="R2" s="505" t="s">
        <v>3080</v>
      </c>
      <c r="S2" s="505" t="s">
        <v>3079</v>
      </c>
      <c r="T2" s="504" t="s">
        <v>3066</v>
      </c>
      <c r="U2" s="481" t="s">
        <v>3061</v>
      </c>
      <c r="V2" s="482" t="s">
        <v>3063</v>
      </c>
      <c r="W2" s="481"/>
    </row>
    <row r="3" spans="1:23" x14ac:dyDescent="0.3">
      <c r="M3" s="530"/>
      <c r="N3" s="530"/>
      <c r="P3" s="485"/>
      <c r="Q3" s="485"/>
      <c r="R3" s="485"/>
      <c r="S3" s="485"/>
      <c r="T3" s="478"/>
    </row>
    <row r="4" spans="1:23" x14ac:dyDescent="0.3">
      <c r="A4" s="477" t="s">
        <v>98</v>
      </c>
      <c r="B4" s="477"/>
      <c r="C4" s="480">
        <v>16</v>
      </c>
      <c r="D4" s="480">
        <v>16</v>
      </c>
      <c r="E4" s="480">
        <v>16</v>
      </c>
      <c r="F4" s="480"/>
      <c r="G4" s="480">
        <v>16</v>
      </c>
      <c r="H4" s="480">
        <v>16</v>
      </c>
      <c r="I4" s="480"/>
      <c r="J4" s="480"/>
      <c r="K4" s="480" t="str">
        <f t="shared" ref="K4:K10" si="0">IF(J4="V",C4,"")</f>
        <v/>
      </c>
      <c r="L4" s="480"/>
      <c r="M4" s="480"/>
      <c r="N4" s="480"/>
      <c r="O4" s="491"/>
      <c r="P4" s="495" t="str">
        <f t="shared" ref="P4:P14" si="1">IF(O4="V",C4,"")</f>
        <v/>
      </c>
      <c r="Q4" s="495"/>
      <c r="R4" s="495"/>
      <c r="S4" s="495"/>
      <c r="T4" s="477"/>
      <c r="U4" s="477"/>
    </row>
    <row r="5" spans="1:23" x14ac:dyDescent="0.3">
      <c r="B5" s="166" t="s">
        <v>2950</v>
      </c>
      <c r="C5" s="478">
        <v>11</v>
      </c>
      <c r="D5" s="478">
        <v>11</v>
      </c>
      <c r="E5" s="478">
        <v>11</v>
      </c>
      <c r="F5" s="478">
        <v>11</v>
      </c>
      <c r="G5" s="478">
        <v>11</v>
      </c>
      <c r="H5" s="478">
        <v>11</v>
      </c>
      <c r="K5" s="478" t="str">
        <f t="shared" si="0"/>
        <v/>
      </c>
      <c r="L5" s="478">
        <f t="shared" ref="L5:L10" si="2">SUM(J5:K5)</f>
        <v>0</v>
      </c>
      <c r="P5" s="494" t="str">
        <f t="shared" si="1"/>
        <v/>
      </c>
      <c r="T5" s="166">
        <f>SUM(O5:R5)</f>
        <v>0</v>
      </c>
      <c r="U5" s="166">
        <f>SUM(M5:S5)</f>
        <v>0</v>
      </c>
    </row>
    <row r="6" spans="1:23" x14ac:dyDescent="0.3">
      <c r="B6" s="166" t="s">
        <v>2952</v>
      </c>
      <c r="C6" s="478">
        <v>2</v>
      </c>
      <c r="D6" s="478">
        <v>2</v>
      </c>
      <c r="E6" s="478">
        <v>2</v>
      </c>
      <c r="F6" s="478">
        <v>2</v>
      </c>
      <c r="G6" s="478">
        <v>2</v>
      </c>
      <c r="H6" s="478">
        <v>2</v>
      </c>
      <c r="K6" s="478" t="str">
        <f t="shared" si="0"/>
        <v/>
      </c>
      <c r="L6" s="478">
        <f t="shared" si="2"/>
        <v>0</v>
      </c>
      <c r="P6" s="494" t="str">
        <f t="shared" si="1"/>
        <v/>
      </c>
      <c r="T6" s="166">
        <f>SUM(O6:R6)</f>
        <v>0</v>
      </c>
      <c r="U6" s="166">
        <f t="shared" ref="U6:U65" si="3">SUM(M6:S6)</f>
        <v>0</v>
      </c>
    </row>
    <row r="7" spans="1:23" x14ac:dyDescent="0.3">
      <c r="B7" s="166" t="s">
        <v>2951</v>
      </c>
      <c r="C7" s="478">
        <v>2</v>
      </c>
      <c r="D7" s="478">
        <v>2</v>
      </c>
      <c r="E7" s="478">
        <v>2</v>
      </c>
      <c r="F7" s="478">
        <v>2</v>
      </c>
      <c r="G7" s="478">
        <v>2</v>
      </c>
      <c r="H7" s="478">
        <v>2</v>
      </c>
      <c r="K7" s="478" t="str">
        <f t="shared" si="0"/>
        <v/>
      </c>
      <c r="L7" s="478">
        <f t="shared" si="2"/>
        <v>0</v>
      </c>
      <c r="P7" s="494" t="str">
        <f t="shared" si="1"/>
        <v/>
      </c>
      <c r="T7" s="166">
        <f>SUM(O7:R7)</f>
        <v>0</v>
      </c>
      <c r="U7" s="166">
        <f t="shared" si="3"/>
        <v>0</v>
      </c>
    </row>
    <row r="8" spans="1:23" x14ac:dyDescent="0.3">
      <c r="B8" s="166" t="s">
        <v>3026</v>
      </c>
      <c r="C8" s="478">
        <v>1</v>
      </c>
      <c r="D8" s="478">
        <v>1</v>
      </c>
      <c r="E8" s="478">
        <v>1</v>
      </c>
      <c r="F8" s="478">
        <v>1</v>
      </c>
      <c r="G8" s="478">
        <v>1</v>
      </c>
      <c r="H8" s="478">
        <v>1</v>
      </c>
      <c r="K8" s="478" t="str">
        <f t="shared" si="0"/>
        <v/>
      </c>
      <c r="L8" s="478">
        <f t="shared" si="2"/>
        <v>0</v>
      </c>
      <c r="P8" s="494" t="str">
        <f t="shared" si="1"/>
        <v/>
      </c>
      <c r="T8" s="166">
        <f>SUM(O8:R8)</f>
        <v>0</v>
      </c>
      <c r="U8" s="166">
        <f t="shared" si="3"/>
        <v>0</v>
      </c>
    </row>
    <row r="9" spans="1:23" x14ac:dyDescent="0.3">
      <c r="A9" s="477" t="s">
        <v>99</v>
      </c>
      <c r="B9" s="477"/>
      <c r="C9" s="480">
        <v>78</v>
      </c>
      <c r="D9" s="480">
        <v>78</v>
      </c>
      <c r="E9" s="480">
        <v>60</v>
      </c>
      <c r="F9" s="480"/>
      <c r="G9" s="480">
        <v>77</v>
      </c>
      <c r="H9" s="480">
        <v>78</v>
      </c>
      <c r="I9" s="480"/>
      <c r="J9" s="480"/>
      <c r="K9" s="480" t="str">
        <f t="shared" si="0"/>
        <v/>
      </c>
      <c r="L9" s="480"/>
      <c r="M9" s="480"/>
      <c r="N9" s="480"/>
      <c r="O9" s="491"/>
      <c r="P9" s="495"/>
      <c r="Q9" s="495"/>
      <c r="R9" s="495"/>
      <c r="S9" s="495"/>
      <c r="T9" s="477"/>
      <c r="U9" s="477"/>
    </row>
    <row r="10" spans="1:23" x14ac:dyDescent="0.3">
      <c r="B10" s="166" t="s">
        <v>2948</v>
      </c>
      <c r="C10" s="478">
        <v>2</v>
      </c>
      <c r="D10" s="478">
        <v>2</v>
      </c>
      <c r="E10" s="478">
        <v>2</v>
      </c>
      <c r="G10" s="478">
        <v>2</v>
      </c>
      <c r="H10" s="478">
        <v>2</v>
      </c>
      <c r="I10" s="478">
        <v>2</v>
      </c>
      <c r="K10" s="478" t="str">
        <f t="shared" si="0"/>
        <v/>
      </c>
      <c r="L10" s="478">
        <f t="shared" si="2"/>
        <v>0</v>
      </c>
      <c r="P10" s="494" t="str">
        <f t="shared" si="1"/>
        <v/>
      </c>
      <c r="T10" s="166">
        <f>SUM(O10:R10)</f>
        <v>0</v>
      </c>
      <c r="U10" s="166">
        <f t="shared" si="3"/>
        <v>0</v>
      </c>
    </row>
    <row r="11" spans="1:23" x14ac:dyDescent="0.3">
      <c r="B11" s="166" t="s">
        <v>2949</v>
      </c>
      <c r="C11" s="478">
        <v>20</v>
      </c>
      <c r="D11" s="478">
        <v>20</v>
      </c>
      <c r="E11" s="490">
        <v>18</v>
      </c>
      <c r="G11" s="478">
        <v>20</v>
      </c>
      <c r="H11" s="478">
        <v>20</v>
      </c>
      <c r="J11" s="478">
        <v>18</v>
      </c>
      <c r="K11" s="478">
        <v>2</v>
      </c>
      <c r="L11" s="478">
        <f>SUM(J11:K11)</f>
        <v>20</v>
      </c>
      <c r="P11" s="494" t="str">
        <f t="shared" si="1"/>
        <v/>
      </c>
      <c r="T11" s="166">
        <f>SUM(O11:R11)</f>
        <v>0</v>
      </c>
      <c r="U11" s="166">
        <f t="shared" si="3"/>
        <v>0</v>
      </c>
    </row>
    <row r="12" spans="1:23" x14ac:dyDescent="0.3">
      <c r="B12" s="166" t="s">
        <v>3001</v>
      </c>
      <c r="C12" s="478">
        <v>10</v>
      </c>
      <c r="D12" s="478">
        <v>10</v>
      </c>
      <c r="E12" s="490">
        <v>10</v>
      </c>
      <c r="G12" s="478">
        <v>10</v>
      </c>
      <c r="H12" s="478">
        <v>10</v>
      </c>
      <c r="I12" s="478">
        <v>10</v>
      </c>
      <c r="K12" s="478" t="str">
        <f>IF(J12="V",C12,"")</f>
        <v/>
      </c>
      <c r="L12" s="478">
        <f t="shared" ref="L12:L65" si="4">SUM(J12:K12)</f>
        <v>0</v>
      </c>
      <c r="P12" s="494" t="str">
        <f t="shared" si="1"/>
        <v/>
      </c>
      <c r="T12" s="166">
        <f>SUM(O12:R12)</f>
        <v>0</v>
      </c>
      <c r="U12" s="166">
        <f t="shared" si="3"/>
        <v>0</v>
      </c>
    </row>
    <row r="13" spans="1:23" x14ac:dyDescent="0.3">
      <c r="B13" s="166" t="s">
        <v>3002</v>
      </c>
      <c r="C13" s="478">
        <v>19</v>
      </c>
      <c r="D13" s="478">
        <v>19</v>
      </c>
      <c r="E13" s="490">
        <v>10</v>
      </c>
      <c r="G13" s="478">
        <v>19</v>
      </c>
      <c r="H13" s="478">
        <v>19</v>
      </c>
      <c r="J13" s="478">
        <v>10</v>
      </c>
      <c r="K13" s="478">
        <v>9</v>
      </c>
      <c r="L13" s="478">
        <f t="shared" si="4"/>
        <v>19</v>
      </c>
      <c r="P13" s="494" t="str">
        <f t="shared" si="1"/>
        <v/>
      </c>
      <c r="T13" s="166">
        <f>SUM(O13:R13)</f>
        <v>0</v>
      </c>
      <c r="U13" s="166">
        <f t="shared" si="3"/>
        <v>0</v>
      </c>
    </row>
    <row r="14" spans="1:23" x14ac:dyDescent="0.3">
      <c r="B14" s="166" t="s">
        <v>3003</v>
      </c>
      <c r="C14" s="478">
        <v>9</v>
      </c>
      <c r="D14" s="478">
        <v>9</v>
      </c>
      <c r="E14" s="478">
        <v>9</v>
      </c>
      <c r="G14" s="478">
        <v>9</v>
      </c>
      <c r="H14" s="478">
        <v>9</v>
      </c>
      <c r="I14" s="478">
        <v>9</v>
      </c>
      <c r="K14" s="478" t="str">
        <f>IF(J14="V",C14,"")</f>
        <v/>
      </c>
      <c r="L14" s="478">
        <f t="shared" si="4"/>
        <v>0</v>
      </c>
      <c r="P14" s="494" t="str">
        <f t="shared" si="1"/>
        <v/>
      </c>
      <c r="T14" s="166">
        <f>SUM(O14:R14)</f>
        <v>0</v>
      </c>
      <c r="U14" s="166">
        <f t="shared" si="3"/>
        <v>0</v>
      </c>
    </row>
    <row r="15" spans="1:23" x14ac:dyDescent="0.3">
      <c r="B15" s="166" t="s">
        <v>3004</v>
      </c>
      <c r="C15" s="478">
        <v>6</v>
      </c>
      <c r="D15" s="478">
        <v>6</v>
      </c>
      <c r="E15" s="478">
        <v>1</v>
      </c>
      <c r="G15" s="478">
        <v>5</v>
      </c>
      <c r="H15" s="478">
        <v>6</v>
      </c>
      <c r="K15" s="478" t="str">
        <f>IF(J15="V",C15,"")</f>
        <v/>
      </c>
      <c r="L15" s="478">
        <f t="shared" si="4"/>
        <v>0</v>
      </c>
      <c r="M15" s="478">
        <v>2</v>
      </c>
      <c r="N15" s="478">
        <v>1</v>
      </c>
      <c r="Q15" s="494">
        <v>3</v>
      </c>
      <c r="T15" s="166">
        <f>SUM(O15:R15)</f>
        <v>3</v>
      </c>
      <c r="U15" s="166">
        <f t="shared" si="3"/>
        <v>6</v>
      </c>
      <c r="V15" s="166" t="s">
        <v>3064</v>
      </c>
    </row>
    <row r="16" spans="1:23" x14ac:dyDescent="0.3">
      <c r="B16" s="166" t="s">
        <v>3005</v>
      </c>
      <c r="C16" s="478">
        <v>11</v>
      </c>
      <c r="D16" s="478">
        <v>11</v>
      </c>
      <c r="E16" s="490">
        <v>9</v>
      </c>
      <c r="G16" s="478">
        <v>11</v>
      </c>
      <c r="H16" s="478">
        <v>11</v>
      </c>
      <c r="J16" s="478">
        <v>9</v>
      </c>
      <c r="K16" s="478">
        <v>2</v>
      </c>
      <c r="L16" s="478">
        <f t="shared" si="4"/>
        <v>11</v>
      </c>
      <c r="P16" s="494" t="str">
        <f>IF(O16="V",C16,"")</f>
        <v/>
      </c>
      <c r="T16" s="166">
        <f>SUM(O16:R16)</f>
        <v>0</v>
      </c>
      <c r="U16" s="166">
        <f t="shared" si="3"/>
        <v>0</v>
      </c>
    </row>
    <row r="17" spans="1:22" x14ac:dyDescent="0.3">
      <c r="B17" s="166" t="s">
        <v>838</v>
      </c>
      <c r="C17" s="478">
        <v>1</v>
      </c>
      <c r="D17" s="478">
        <v>1</v>
      </c>
      <c r="E17" s="478">
        <v>1</v>
      </c>
      <c r="G17" s="478">
        <v>1</v>
      </c>
      <c r="H17" s="478">
        <v>1</v>
      </c>
      <c r="I17" s="478">
        <v>1</v>
      </c>
      <c r="K17" s="478" t="str">
        <f t="shared" ref="K17:K34" si="5">IF(J17="V",C17,"")</f>
        <v/>
      </c>
      <c r="L17" s="478">
        <f t="shared" si="4"/>
        <v>0</v>
      </c>
      <c r="P17" s="494" t="str">
        <f>IF(O17="V",C17,"")</f>
        <v/>
      </c>
      <c r="T17" s="166">
        <f>SUM(O17:R17)</f>
        <v>0</v>
      </c>
      <c r="U17" s="166">
        <f t="shared" si="3"/>
        <v>0</v>
      </c>
    </row>
    <row r="18" spans="1:22" x14ac:dyDescent="0.3">
      <c r="A18" s="477" t="s">
        <v>100</v>
      </c>
      <c r="B18" s="477"/>
      <c r="C18" s="480">
        <v>38</v>
      </c>
      <c r="D18" s="480">
        <v>38</v>
      </c>
      <c r="E18" s="480">
        <v>36</v>
      </c>
      <c r="F18" s="480"/>
      <c r="G18" s="480">
        <v>38</v>
      </c>
      <c r="H18" s="480">
        <v>38</v>
      </c>
      <c r="I18" s="480"/>
      <c r="J18" s="480"/>
      <c r="K18" s="480" t="str">
        <f t="shared" si="5"/>
        <v/>
      </c>
      <c r="L18" s="480"/>
      <c r="M18" s="480"/>
      <c r="N18" s="480"/>
      <c r="O18" s="491"/>
      <c r="P18" s="495"/>
      <c r="Q18" s="495"/>
      <c r="R18" s="495"/>
      <c r="S18" s="495"/>
      <c r="T18" s="477"/>
      <c r="U18" s="477"/>
    </row>
    <row r="19" spans="1:22" x14ac:dyDescent="0.3">
      <c r="B19" s="166" t="s">
        <v>3006</v>
      </c>
      <c r="C19" s="478">
        <v>7</v>
      </c>
      <c r="D19" s="478">
        <v>7</v>
      </c>
      <c r="E19" s="478">
        <v>7</v>
      </c>
      <c r="F19" s="478">
        <v>7</v>
      </c>
      <c r="G19" s="478">
        <v>7</v>
      </c>
      <c r="H19" s="478">
        <v>7</v>
      </c>
      <c r="K19" s="478" t="str">
        <f t="shared" si="5"/>
        <v/>
      </c>
      <c r="L19" s="478">
        <f t="shared" si="4"/>
        <v>0</v>
      </c>
      <c r="P19" s="494" t="str">
        <f>IF(O19="V",C19,"")</f>
        <v/>
      </c>
      <c r="T19" s="166">
        <f>SUM(O19:R19)</f>
        <v>0</v>
      </c>
      <c r="U19" s="166">
        <f t="shared" si="3"/>
        <v>0</v>
      </c>
    </row>
    <row r="20" spans="1:22" x14ac:dyDescent="0.3">
      <c r="B20" s="166" t="s">
        <v>3007</v>
      </c>
      <c r="C20" s="478">
        <v>9</v>
      </c>
      <c r="D20" s="478">
        <v>9</v>
      </c>
      <c r="E20" s="478">
        <v>9</v>
      </c>
      <c r="F20" s="478">
        <v>9</v>
      </c>
      <c r="G20" s="478">
        <v>9</v>
      </c>
      <c r="H20" s="478">
        <v>9</v>
      </c>
      <c r="K20" s="478" t="str">
        <f t="shared" si="5"/>
        <v/>
      </c>
      <c r="L20" s="478">
        <f t="shared" si="4"/>
        <v>0</v>
      </c>
      <c r="P20" s="494" t="str">
        <f>IF(O20="V",C20,"")</f>
        <v/>
      </c>
      <c r="T20" s="166">
        <f>SUM(O20:R20)</f>
        <v>0</v>
      </c>
      <c r="U20" s="166">
        <f t="shared" si="3"/>
        <v>0</v>
      </c>
    </row>
    <row r="21" spans="1:22" x14ac:dyDescent="0.3">
      <c r="B21" s="166" t="s">
        <v>1446</v>
      </c>
      <c r="C21" s="478">
        <v>16</v>
      </c>
      <c r="D21" s="478">
        <v>16</v>
      </c>
      <c r="E21" s="478">
        <v>14</v>
      </c>
      <c r="F21" s="478">
        <v>14</v>
      </c>
      <c r="G21" s="478">
        <v>16</v>
      </c>
      <c r="H21" s="478">
        <v>16</v>
      </c>
      <c r="I21" s="478">
        <v>2</v>
      </c>
      <c r="K21" s="478" t="str">
        <f t="shared" si="5"/>
        <v/>
      </c>
      <c r="L21" s="478">
        <f t="shared" si="4"/>
        <v>0</v>
      </c>
      <c r="T21" s="166">
        <f>SUM(O21:R21)</f>
        <v>0</v>
      </c>
      <c r="U21" s="166">
        <f t="shared" si="3"/>
        <v>0</v>
      </c>
      <c r="V21" s="166" t="s">
        <v>2921</v>
      </c>
    </row>
    <row r="22" spans="1:22" x14ac:dyDescent="0.3">
      <c r="B22" s="166" t="s">
        <v>3008</v>
      </c>
      <c r="C22" s="478">
        <v>3</v>
      </c>
      <c r="D22" s="478">
        <v>3</v>
      </c>
      <c r="E22" s="478">
        <v>3</v>
      </c>
      <c r="F22" s="478">
        <v>3</v>
      </c>
      <c r="G22" s="478">
        <v>3</v>
      </c>
      <c r="H22" s="478">
        <v>3</v>
      </c>
      <c r="K22" s="478" t="str">
        <f t="shared" si="5"/>
        <v/>
      </c>
      <c r="L22" s="478">
        <f t="shared" si="4"/>
        <v>0</v>
      </c>
      <c r="P22" s="494" t="str">
        <f t="shared" ref="P22:P27" si="6">IF(O22="V",C22,"")</f>
        <v/>
      </c>
      <c r="T22" s="166">
        <f>SUM(O22:R22)</f>
        <v>0</v>
      </c>
      <c r="U22" s="166">
        <f t="shared" si="3"/>
        <v>0</v>
      </c>
    </row>
    <row r="23" spans="1:22" x14ac:dyDescent="0.3">
      <c r="B23" s="166" t="s">
        <v>3009</v>
      </c>
      <c r="C23" s="478">
        <v>3</v>
      </c>
      <c r="D23" s="478">
        <v>3</v>
      </c>
      <c r="E23" s="478">
        <v>3</v>
      </c>
      <c r="F23" s="478">
        <v>3</v>
      </c>
      <c r="G23" s="478">
        <v>3</v>
      </c>
      <c r="H23" s="478">
        <v>3</v>
      </c>
      <c r="K23" s="478" t="str">
        <f t="shared" si="5"/>
        <v/>
      </c>
      <c r="L23" s="478">
        <f t="shared" si="4"/>
        <v>0</v>
      </c>
      <c r="P23" s="494" t="str">
        <f t="shared" si="6"/>
        <v/>
      </c>
      <c r="T23" s="166">
        <f>SUM(O23:R23)</f>
        <v>0</v>
      </c>
      <c r="U23" s="166">
        <f t="shared" si="3"/>
        <v>0</v>
      </c>
    </row>
    <row r="24" spans="1:22" x14ac:dyDescent="0.3">
      <c r="A24" s="477" t="s">
        <v>101</v>
      </c>
      <c r="B24" s="477"/>
      <c r="C24" s="480">
        <v>75</v>
      </c>
      <c r="D24" s="480">
        <v>75</v>
      </c>
      <c r="E24" s="480">
        <v>74</v>
      </c>
      <c r="F24" s="480"/>
      <c r="G24" s="480">
        <v>71</v>
      </c>
      <c r="H24" s="480">
        <v>70</v>
      </c>
      <c r="I24" s="480"/>
      <c r="J24" s="480"/>
      <c r="K24" s="480" t="str">
        <f t="shared" si="5"/>
        <v/>
      </c>
      <c r="L24" s="480"/>
      <c r="M24" s="480"/>
      <c r="N24" s="480"/>
      <c r="O24" s="491"/>
      <c r="P24" s="495"/>
      <c r="Q24" s="495"/>
      <c r="R24" s="495"/>
      <c r="S24" s="495"/>
      <c r="T24" s="477"/>
      <c r="U24" s="477"/>
    </row>
    <row r="25" spans="1:22" x14ac:dyDescent="0.3">
      <c r="B25" s="166" t="s">
        <v>380</v>
      </c>
      <c r="C25" s="478">
        <v>5</v>
      </c>
      <c r="D25" s="478">
        <v>5</v>
      </c>
      <c r="E25" s="478">
        <v>4</v>
      </c>
      <c r="G25" s="478">
        <v>5</v>
      </c>
      <c r="H25" s="478">
        <v>5</v>
      </c>
      <c r="I25" s="478">
        <v>5</v>
      </c>
      <c r="K25" s="478" t="str">
        <f t="shared" si="5"/>
        <v/>
      </c>
      <c r="L25" s="478">
        <f t="shared" si="4"/>
        <v>0</v>
      </c>
      <c r="P25" s="494" t="str">
        <f t="shared" si="6"/>
        <v/>
      </c>
      <c r="T25" s="166">
        <f>SUM(O25:R25)</f>
        <v>0</v>
      </c>
      <c r="U25" s="166">
        <f t="shared" si="3"/>
        <v>0</v>
      </c>
    </row>
    <row r="26" spans="1:22" x14ac:dyDescent="0.3">
      <c r="B26" s="166" t="s">
        <v>423</v>
      </c>
      <c r="C26" s="478">
        <v>17</v>
      </c>
      <c r="D26" s="478">
        <v>17</v>
      </c>
      <c r="E26" s="478">
        <v>17</v>
      </c>
      <c r="G26" s="478">
        <v>16</v>
      </c>
      <c r="H26" s="478">
        <v>16</v>
      </c>
      <c r="K26" s="478" t="str">
        <f t="shared" si="5"/>
        <v/>
      </c>
      <c r="L26" s="478">
        <f t="shared" si="4"/>
        <v>0</v>
      </c>
      <c r="M26" s="478">
        <v>16</v>
      </c>
      <c r="P26" s="494" t="str">
        <f t="shared" si="6"/>
        <v/>
      </c>
      <c r="R26" s="494">
        <v>1</v>
      </c>
      <c r="T26" s="166">
        <f>SUM(O26:R26)</f>
        <v>1</v>
      </c>
      <c r="U26" s="166">
        <f t="shared" si="3"/>
        <v>17</v>
      </c>
    </row>
    <row r="27" spans="1:22" x14ac:dyDescent="0.3">
      <c r="B27" s="166" t="s">
        <v>838</v>
      </c>
      <c r="C27" s="478">
        <v>8</v>
      </c>
      <c r="D27" s="478">
        <v>8</v>
      </c>
      <c r="E27" s="478">
        <v>8</v>
      </c>
      <c r="G27" s="478">
        <v>8</v>
      </c>
      <c r="H27" s="478">
        <v>8</v>
      </c>
      <c r="I27" s="478">
        <v>8</v>
      </c>
      <c r="K27" s="478" t="str">
        <f t="shared" si="5"/>
        <v/>
      </c>
      <c r="L27" s="478">
        <f t="shared" si="4"/>
        <v>0</v>
      </c>
      <c r="P27" s="494" t="str">
        <f t="shared" si="6"/>
        <v/>
      </c>
      <c r="T27" s="166">
        <f>SUM(O27:R27)</f>
        <v>0</v>
      </c>
      <c r="U27" s="166">
        <f t="shared" si="3"/>
        <v>0</v>
      </c>
    </row>
    <row r="28" spans="1:22" x14ac:dyDescent="0.3">
      <c r="B28" s="166" t="s">
        <v>479</v>
      </c>
      <c r="C28" s="478">
        <v>7</v>
      </c>
      <c r="D28" s="478">
        <v>7</v>
      </c>
      <c r="E28" s="478">
        <v>7</v>
      </c>
      <c r="G28" s="478">
        <v>6</v>
      </c>
      <c r="H28" s="478">
        <v>6</v>
      </c>
      <c r="K28" s="478" t="str">
        <f t="shared" si="5"/>
        <v/>
      </c>
      <c r="L28" s="478">
        <f t="shared" si="4"/>
        <v>0</v>
      </c>
      <c r="M28" s="478">
        <v>6</v>
      </c>
      <c r="R28" s="494">
        <v>1</v>
      </c>
      <c r="T28" s="166">
        <f>SUM(O28:R28)</f>
        <v>1</v>
      </c>
      <c r="U28" s="166">
        <f t="shared" si="3"/>
        <v>7</v>
      </c>
    </row>
    <row r="29" spans="1:22" x14ac:dyDescent="0.3">
      <c r="B29" s="166" t="s">
        <v>391</v>
      </c>
      <c r="C29" s="478">
        <v>10</v>
      </c>
      <c r="D29" s="478">
        <v>10</v>
      </c>
      <c r="E29" s="478">
        <v>10</v>
      </c>
      <c r="G29" s="478">
        <v>10</v>
      </c>
      <c r="H29" s="478">
        <v>10</v>
      </c>
      <c r="I29" s="478">
        <v>10</v>
      </c>
      <c r="K29" s="478" t="str">
        <f t="shared" si="5"/>
        <v/>
      </c>
      <c r="L29" s="478">
        <f t="shared" si="4"/>
        <v>0</v>
      </c>
      <c r="P29" s="494" t="str">
        <f>IF(O29="V",C29,"")</f>
        <v/>
      </c>
      <c r="T29" s="166">
        <f>SUM(O29:R29)</f>
        <v>0</v>
      </c>
      <c r="U29" s="166">
        <f t="shared" si="3"/>
        <v>0</v>
      </c>
    </row>
    <row r="30" spans="1:22" x14ac:dyDescent="0.3">
      <c r="B30" s="166" t="s">
        <v>638</v>
      </c>
      <c r="C30" s="478">
        <v>7</v>
      </c>
      <c r="D30" s="478">
        <v>7</v>
      </c>
      <c r="E30" s="478">
        <v>7</v>
      </c>
      <c r="G30" s="478">
        <v>7</v>
      </c>
      <c r="H30" s="478">
        <v>6</v>
      </c>
      <c r="K30" s="478" t="str">
        <f t="shared" si="5"/>
        <v/>
      </c>
      <c r="L30" s="478">
        <f t="shared" si="4"/>
        <v>0</v>
      </c>
      <c r="M30" s="478">
        <v>6</v>
      </c>
      <c r="P30" s="494" t="str">
        <f>IF(O30="V",C30,"")</f>
        <v/>
      </c>
      <c r="R30" s="494">
        <v>1</v>
      </c>
      <c r="T30" s="166">
        <f>SUM(O30:R30)</f>
        <v>1</v>
      </c>
      <c r="U30" s="166">
        <f t="shared" si="3"/>
        <v>7</v>
      </c>
    </row>
    <row r="31" spans="1:22" x14ac:dyDescent="0.3">
      <c r="B31" s="166" t="s">
        <v>656</v>
      </c>
      <c r="C31" s="478">
        <v>1</v>
      </c>
      <c r="D31" s="478">
        <v>1</v>
      </c>
      <c r="E31" s="478">
        <v>1</v>
      </c>
      <c r="G31" s="478">
        <v>1</v>
      </c>
      <c r="H31" s="478">
        <v>1</v>
      </c>
      <c r="I31" s="478">
        <v>1</v>
      </c>
      <c r="K31" s="478" t="str">
        <f t="shared" si="5"/>
        <v/>
      </c>
      <c r="L31" s="478">
        <f t="shared" si="4"/>
        <v>0</v>
      </c>
      <c r="P31" s="494" t="str">
        <f>IF(O31="V",C31,"")</f>
        <v/>
      </c>
      <c r="T31" s="166">
        <f>SUM(O31:R31)</f>
        <v>0</v>
      </c>
      <c r="U31" s="166">
        <f t="shared" si="3"/>
        <v>0</v>
      </c>
    </row>
    <row r="32" spans="1:22" x14ac:dyDescent="0.3">
      <c r="B32" s="166" t="s">
        <v>453</v>
      </c>
      <c r="C32" s="478">
        <v>17</v>
      </c>
      <c r="D32" s="478">
        <v>17</v>
      </c>
      <c r="E32" s="478">
        <v>17</v>
      </c>
      <c r="G32" s="478">
        <v>16</v>
      </c>
      <c r="H32" s="478">
        <v>16</v>
      </c>
      <c r="K32" s="478" t="str">
        <f t="shared" si="5"/>
        <v/>
      </c>
      <c r="L32" s="478">
        <f t="shared" si="4"/>
        <v>0</v>
      </c>
      <c r="M32" s="478">
        <v>16</v>
      </c>
      <c r="R32" s="494">
        <v>1</v>
      </c>
      <c r="T32" s="166">
        <f>SUM(O32:R32)</f>
        <v>1</v>
      </c>
      <c r="U32" s="166">
        <f t="shared" si="3"/>
        <v>17</v>
      </c>
    </row>
    <row r="33" spans="1:22" x14ac:dyDescent="0.3">
      <c r="B33" s="166" t="s">
        <v>432</v>
      </c>
      <c r="C33" s="478">
        <v>3</v>
      </c>
      <c r="D33" s="478">
        <v>3</v>
      </c>
      <c r="E33" s="478">
        <v>3</v>
      </c>
      <c r="G33" s="478">
        <v>2</v>
      </c>
      <c r="H33" s="478">
        <v>2</v>
      </c>
      <c r="K33" s="478" t="str">
        <f t="shared" si="5"/>
        <v/>
      </c>
      <c r="L33" s="478">
        <f t="shared" si="4"/>
        <v>0</v>
      </c>
      <c r="M33" s="478">
        <v>2</v>
      </c>
      <c r="P33" s="494" t="str">
        <f>IF(O33="V",C33,"")</f>
        <v/>
      </c>
      <c r="R33" s="494">
        <v>1</v>
      </c>
      <c r="T33" s="166">
        <f>SUM(O33:R33)</f>
        <v>1</v>
      </c>
      <c r="U33" s="166">
        <f t="shared" si="3"/>
        <v>3</v>
      </c>
    </row>
    <row r="34" spans="1:22" x14ac:dyDescent="0.3">
      <c r="A34" s="477" t="s">
        <v>102</v>
      </c>
      <c r="B34" s="477"/>
      <c r="C34" s="480">
        <v>87</v>
      </c>
      <c r="D34" s="480">
        <v>87</v>
      </c>
      <c r="E34" s="480">
        <v>43</v>
      </c>
      <c r="F34" s="480"/>
      <c r="G34" s="480">
        <v>86</v>
      </c>
      <c r="H34" s="480">
        <v>82</v>
      </c>
      <c r="I34" s="480"/>
      <c r="J34" s="480"/>
      <c r="K34" s="480" t="str">
        <f t="shared" si="5"/>
        <v/>
      </c>
      <c r="L34" s="480"/>
      <c r="M34" s="480"/>
      <c r="N34" s="480"/>
      <c r="O34" s="491"/>
      <c r="P34" s="495"/>
      <c r="Q34" s="495"/>
      <c r="R34" s="495"/>
      <c r="S34" s="495"/>
      <c r="T34" s="477"/>
      <c r="U34" s="477"/>
    </row>
    <row r="35" spans="1:22" x14ac:dyDescent="0.3">
      <c r="B35" s="166" t="s">
        <v>1021</v>
      </c>
      <c r="C35" s="478">
        <v>15</v>
      </c>
      <c r="D35" s="478">
        <v>15</v>
      </c>
      <c r="E35" s="490">
        <v>11</v>
      </c>
      <c r="G35" s="478">
        <v>15</v>
      </c>
      <c r="H35" s="478">
        <v>15</v>
      </c>
      <c r="J35" s="478">
        <v>11</v>
      </c>
      <c r="K35" s="478">
        <v>4</v>
      </c>
      <c r="L35" s="478">
        <f t="shared" si="4"/>
        <v>15</v>
      </c>
      <c r="P35" s="494" t="str">
        <f>IF(O35="V",C35,"")</f>
        <v/>
      </c>
      <c r="T35" s="166">
        <f>SUM(O35:R35)</f>
        <v>0</v>
      </c>
      <c r="U35" s="166">
        <f t="shared" si="3"/>
        <v>0</v>
      </c>
    </row>
    <row r="36" spans="1:22" x14ac:dyDescent="0.3">
      <c r="B36" s="166" t="s">
        <v>1482</v>
      </c>
      <c r="C36" s="478">
        <v>12</v>
      </c>
      <c r="D36" s="478">
        <v>12</v>
      </c>
      <c r="E36" s="490">
        <v>4</v>
      </c>
      <c r="G36" s="478">
        <v>11</v>
      </c>
      <c r="H36" s="478">
        <v>11</v>
      </c>
      <c r="J36" s="478">
        <v>4</v>
      </c>
      <c r="K36" s="478">
        <v>8</v>
      </c>
      <c r="L36" s="478">
        <f t="shared" si="4"/>
        <v>12</v>
      </c>
      <c r="T36" s="166">
        <f>SUM(O36:R36)</f>
        <v>0</v>
      </c>
      <c r="U36" s="166">
        <f t="shared" si="3"/>
        <v>0</v>
      </c>
    </row>
    <row r="37" spans="1:22" x14ac:dyDescent="0.3">
      <c r="B37" s="166" t="s">
        <v>2946</v>
      </c>
      <c r="C37" s="478">
        <v>15</v>
      </c>
      <c r="D37" s="478">
        <v>15</v>
      </c>
      <c r="E37" s="490">
        <v>9</v>
      </c>
      <c r="G37" s="478">
        <v>15</v>
      </c>
      <c r="H37" s="478">
        <v>12</v>
      </c>
      <c r="K37" s="478" t="str">
        <f>IF(J37="V",C37,"")</f>
        <v/>
      </c>
      <c r="L37" s="478">
        <f t="shared" si="4"/>
        <v>0</v>
      </c>
      <c r="P37" s="494">
        <v>9</v>
      </c>
      <c r="Q37" s="494">
        <v>3</v>
      </c>
      <c r="S37" s="494">
        <v>3</v>
      </c>
      <c r="T37" s="166">
        <f>SUM(O37:R37)</f>
        <v>12</v>
      </c>
      <c r="U37" s="166">
        <f t="shared" si="3"/>
        <v>15</v>
      </c>
    </row>
    <row r="38" spans="1:22" x14ac:dyDescent="0.3">
      <c r="B38" s="166" t="s">
        <v>3010</v>
      </c>
      <c r="C38" s="478">
        <v>15</v>
      </c>
      <c r="D38" s="478">
        <v>15</v>
      </c>
      <c r="E38" s="490"/>
      <c r="G38" s="478">
        <v>15</v>
      </c>
      <c r="H38" s="478">
        <v>14</v>
      </c>
      <c r="K38" s="478" t="str">
        <f>IF(J38="V",C38,"")</f>
        <v/>
      </c>
      <c r="L38" s="478">
        <f t="shared" si="4"/>
        <v>0</v>
      </c>
      <c r="N38" s="478">
        <v>14</v>
      </c>
      <c r="P38" s="494" t="str">
        <f>IF(O38="V",C38,"")</f>
        <v/>
      </c>
      <c r="S38" s="494">
        <v>1</v>
      </c>
      <c r="T38" s="166">
        <f>SUM(O38:R38)</f>
        <v>0</v>
      </c>
      <c r="U38" s="166">
        <f t="shared" si="3"/>
        <v>15</v>
      </c>
    </row>
    <row r="39" spans="1:22" x14ac:dyDescent="0.3">
      <c r="B39" s="166" t="s">
        <v>2966</v>
      </c>
      <c r="C39" s="478">
        <v>26</v>
      </c>
      <c r="D39" s="478">
        <v>26</v>
      </c>
      <c r="E39" s="478">
        <v>26</v>
      </c>
      <c r="F39" s="478">
        <v>26</v>
      </c>
      <c r="G39" s="478">
        <v>26</v>
      </c>
      <c r="H39" s="478">
        <v>26</v>
      </c>
      <c r="K39" s="478" t="str">
        <f>IF(J39="V",C39,"")</f>
        <v/>
      </c>
      <c r="L39" s="478">
        <f t="shared" si="4"/>
        <v>0</v>
      </c>
      <c r="P39" s="494" t="str">
        <f>IF(O39="V",C39,"")</f>
        <v/>
      </c>
      <c r="T39" s="166">
        <f>SUM(O39:R39)</f>
        <v>0</v>
      </c>
      <c r="U39" s="166">
        <f t="shared" si="3"/>
        <v>0</v>
      </c>
    </row>
    <row r="40" spans="1:22" x14ac:dyDescent="0.3">
      <c r="B40" s="166" t="s">
        <v>3011</v>
      </c>
      <c r="C40" s="478">
        <v>4</v>
      </c>
      <c r="D40" s="478">
        <v>4</v>
      </c>
      <c r="G40" s="478">
        <v>4</v>
      </c>
      <c r="H40" s="478">
        <v>4</v>
      </c>
      <c r="J40" s="478">
        <v>0</v>
      </c>
      <c r="K40" s="478">
        <v>4</v>
      </c>
      <c r="L40" s="478">
        <f t="shared" si="4"/>
        <v>4</v>
      </c>
      <c r="P40" s="494" t="str">
        <f>IF(O40="V",C40,"")</f>
        <v/>
      </c>
      <c r="T40" s="166">
        <f>SUM(O40:R40)</f>
        <v>0</v>
      </c>
      <c r="U40" s="166">
        <f t="shared" si="3"/>
        <v>0</v>
      </c>
    </row>
    <row r="41" spans="1:22" x14ac:dyDescent="0.3">
      <c r="A41" s="477" t="s">
        <v>103</v>
      </c>
      <c r="B41" s="477"/>
      <c r="C41" s="480">
        <v>88</v>
      </c>
      <c r="D41" s="480">
        <v>88</v>
      </c>
      <c r="E41" s="480">
        <v>42</v>
      </c>
      <c r="F41" s="480"/>
      <c r="G41" s="480">
        <v>85</v>
      </c>
      <c r="H41" s="480">
        <v>86</v>
      </c>
      <c r="I41" s="480"/>
      <c r="J41" s="480"/>
      <c r="K41" s="480" t="str">
        <f>IF(J41="V",C41,"")</f>
        <v/>
      </c>
      <c r="L41" s="480"/>
      <c r="M41" s="480"/>
      <c r="N41" s="480"/>
      <c r="O41" s="491"/>
      <c r="P41" s="495"/>
      <c r="Q41" s="495"/>
      <c r="R41" s="495"/>
      <c r="S41" s="495"/>
      <c r="T41" s="477"/>
      <c r="U41" s="477"/>
    </row>
    <row r="42" spans="1:22" x14ac:dyDescent="0.3">
      <c r="B42" s="166" t="s">
        <v>3012</v>
      </c>
      <c r="C42" s="478">
        <v>4</v>
      </c>
      <c r="D42" s="478">
        <v>4</v>
      </c>
      <c r="E42" s="490"/>
      <c r="G42" s="478">
        <v>3</v>
      </c>
      <c r="H42" s="478">
        <v>3</v>
      </c>
      <c r="K42" s="478" t="str">
        <f>IF(J42="V",C42,"")</f>
        <v/>
      </c>
      <c r="L42" s="478">
        <f t="shared" si="4"/>
        <v>0</v>
      </c>
      <c r="N42" s="478">
        <v>1</v>
      </c>
      <c r="P42" s="494">
        <v>2</v>
      </c>
      <c r="R42" s="494">
        <v>1</v>
      </c>
      <c r="T42" s="166">
        <f>SUM(O42:R42)</f>
        <v>3</v>
      </c>
      <c r="U42" s="166">
        <f t="shared" si="3"/>
        <v>4</v>
      </c>
    </row>
    <row r="43" spans="1:22" x14ac:dyDescent="0.3">
      <c r="B43" s="166" t="s">
        <v>3013</v>
      </c>
      <c r="C43" s="478">
        <v>9</v>
      </c>
      <c r="D43" s="478">
        <v>9</v>
      </c>
      <c r="E43" s="478">
        <v>7</v>
      </c>
      <c r="G43" s="478">
        <v>9</v>
      </c>
      <c r="H43" s="478">
        <v>9</v>
      </c>
      <c r="J43" s="478">
        <v>7</v>
      </c>
      <c r="K43" s="478">
        <v>2</v>
      </c>
      <c r="L43" s="478">
        <f t="shared" si="4"/>
        <v>9</v>
      </c>
      <c r="P43" s="494" t="str">
        <f>IF(O43="V",C43,"")</f>
        <v/>
      </c>
      <c r="T43" s="166">
        <f>SUM(O43:R43)</f>
        <v>0</v>
      </c>
      <c r="U43" s="166">
        <f t="shared" si="3"/>
        <v>0</v>
      </c>
      <c r="V43" s="166" t="s">
        <v>3064</v>
      </c>
    </row>
    <row r="44" spans="1:22" x14ac:dyDescent="0.3">
      <c r="B44" s="166" t="s">
        <v>3014</v>
      </c>
      <c r="C44" s="478">
        <v>6</v>
      </c>
      <c r="D44" s="478">
        <v>6</v>
      </c>
      <c r="G44" s="478">
        <v>6</v>
      </c>
      <c r="H44" s="478">
        <v>6</v>
      </c>
      <c r="J44" s="478">
        <v>0</v>
      </c>
      <c r="K44" s="478">
        <v>6</v>
      </c>
      <c r="L44" s="478">
        <f t="shared" si="4"/>
        <v>6</v>
      </c>
      <c r="P44" s="494" t="str">
        <f>IF(O44="V",C44,"")</f>
        <v/>
      </c>
      <c r="T44" s="166">
        <f>SUM(O44:R44)</f>
        <v>0</v>
      </c>
      <c r="U44" s="166">
        <f t="shared" si="3"/>
        <v>0</v>
      </c>
      <c r="V44" s="166" t="s">
        <v>3064</v>
      </c>
    </row>
    <row r="45" spans="1:22" x14ac:dyDescent="0.3">
      <c r="B45" s="166" t="s">
        <v>3015</v>
      </c>
      <c r="C45" s="478">
        <v>8</v>
      </c>
      <c r="D45" s="478">
        <v>8</v>
      </c>
      <c r="E45" s="490"/>
      <c r="G45" s="478">
        <v>7</v>
      </c>
      <c r="H45" s="478">
        <v>8</v>
      </c>
      <c r="K45" s="478" t="str">
        <f>IF(J45="V",C45,"")</f>
        <v/>
      </c>
      <c r="L45" s="478">
        <f t="shared" si="4"/>
        <v>0</v>
      </c>
      <c r="P45" s="494">
        <v>8</v>
      </c>
      <c r="T45" s="166">
        <f>SUM(O45:R45)</f>
        <v>8</v>
      </c>
      <c r="U45" s="166">
        <f t="shared" si="3"/>
        <v>8</v>
      </c>
    </row>
    <row r="46" spans="1:22" x14ac:dyDescent="0.3">
      <c r="B46" s="166" t="s">
        <v>3016</v>
      </c>
      <c r="C46" s="478">
        <v>7</v>
      </c>
      <c r="D46" s="478">
        <v>7</v>
      </c>
      <c r="E46" s="490">
        <v>4</v>
      </c>
      <c r="G46" s="478">
        <v>6</v>
      </c>
      <c r="H46" s="478">
        <v>6</v>
      </c>
      <c r="L46" s="478">
        <f t="shared" si="4"/>
        <v>0</v>
      </c>
      <c r="M46" s="478">
        <v>4</v>
      </c>
      <c r="N46" s="478">
        <v>2</v>
      </c>
      <c r="P46" s="494" t="str">
        <f>IF(O46="V",C46,"")</f>
        <v/>
      </c>
      <c r="S46" s="494">
        <v>1</v>
      </c>
      <c r="T46" s="166">
        <f>SUM(O46:R46)</f>
        <v>0</v>
      </c>
      <c r="U46" s="166">
        <f t="shared" si="3"/>
        <v>7</v>
      </c>
    </row>
    <row r="47" spans="1:22" x14ac:dyDescent="0.3">
      <c r="B47" s="166" t="s">
        <v>3017</v>
      </c>
      <c r="C47" s="478">
        <v>20</v>
      </c>
      <c r="D47" s="478">
        <v>20</v>
      </c>
      <c r="E47" s="490">
        <v>12</v>
      </c>
      <c r="G47" s="478">
        <v>20</v>
      </c>
      <c r="H47" s="478">
        <v>20</v>
      </c>
      <c r="J47" s="478">
        <v>12</v>
      </c>
      <c r="K47" s="478">
        <v>8</v>
      </c>
      <c r="L47" s="478">
        <f t="shared" si="4"/>
        <v>20</v>
      </c>
      <c r="T47" s="166">
        <f>SUM(O47:R47)</f>
        <v>0</v>
      </c>
      <c r="U47" s="166">
        <f t="shared" si="3"/>
        <v>0</v>
      </c>
    </row>
    <row r="48" spans="1:22" x14ac:dyDescent="0.3">
      <c r="B48" s="166" t="s">
        <v>3018</v>
      </c>
      <c r="C48" s="478">
        <v>29</v>
      </c>
      <c r="D48" s="478">
        <v>29</v>
      </c>
      <c r="E48" s="490">
        <v>15</v>
      </c>
      <c r="G48" s="478">
        <v>29</v>
      </c>
      <c r="H48" s="478">
        <v>29</v>
      </c>
      <c r="J48" s="478">
        <v>15</v>
      </c>
      <c r="K48" s="478">
        <v>14</v>
      </c>
      <c r="L48" s="478">
        <f t="shared" si="4"/>
        <v>29</v>
      </c>
      <c r="P48" s="494" t="str">
        <f>IF(O48="V",C48,"")</f>
        <v/>
      </c>
      <c r="T48" s="166">
        <f>SUM(O48:R48)</f>
        <v>0</v>
      </c>
      <c r="U48" s="166">
        <f t="shared" si="3"/>
        <v>0</v>
      </c>
    </row>
    <row r="49" spans="1:21" x14ac:dyDescent="0.3">
      <c r="B49" s="166" t="s">
        <v>3019</v>
      </c>
      <c r="C49" s="478">
        <v>5</v>
      </c>
      <c r="D49" s="478">
        <v>5</v>
      </c>
      <c r="E49" s="490">
        <v>4</v>
      </c>
      <c r="G49" s="478">
        <v>5</v>
      </c>
      <c r="H49" s="478">
        <v>5</v>
      </c>
      <c r="K49" s="478" t="str">
        <f>IF(J49="V",C49,"")</f>
        <v/>
      </c>
      <c r="L49" s="478">
        <f t="shared" si="4"/>
        <v>0</v>
      </c>
      <c r="M49" s="478">
        <v>4</v>
      </c>
      <c r="P49" s="494">
        <v>1</v>
      </c>
      <c r="T49" s="166">
        <f>SUM(O49:R49)</f>
        <v>1</v>
      </c>
      <c r="U49" s="166">
        <f t="shared" si="3"/>
        <v>5</v>
      </c>
    </row>
    <row r="50" spans="1:21" x14ac:dyDescent="0.3">
      <c r="A50" s="477" t="s">
        <v>104</v>
      </c>
      <c r="B50" s="477"/>
      <c r="C50" s="480">
        <v>10</v>
      </c>
      <c r="D50" s="480">
        <v>10</v>
      </c>
      <c r="E50" s="480"/>
      <c r="F50" s="480"/>
      <c r="G50" s="480">
        <v>10</v>
      </c>
      <c r="H50" s="480">
        <v>9</v>
      </c>
      <c r="I50" s="480"/>
      <c r="J50" s="480"/>
      <c r="K50" s="480" t="str">
        <f>IF(J50="V",C50,"")</f>
        <v/>
      </c>
      <c r="L50" s="480"/>
      <c r="M50" s="480"/>
      <c r="N50" s="480"/>
      <c r="O50" s="491"/>
      <c r="P50" s="495"/>
      <c r="Q50" s="495"/>
      <c r="R50" s="495"/>
      <c r="S50" s="495"/>
      <c r="T50" s="477"/>
      <c r="U50" s="477"/>
    </row>
    <row r="51" spans="1:21" x14ac:dyDescent="0.3">
      <c r="B51" s="166" t="s">
        <v>3020</v>
      </c>
      <c r="C51" s="478">
        <v>1</v>
      </c>
      <c r="D51" s="478">
        <v>1</v>
      </c>
      <c r="E51" s="490"/>
      <c r="G51" s="478">
        <v>1</v>
      </c>
      <c r="H51" s="478">
        <v>1</v>
      </c>
      <c r="J51" s="478">
        <v>0</v>
      </c>
      <c r="K51" s="478">
        <v>1</v>
      </c>
      <c r="L51" s="478">
        <f t="shared" si="4"/>
        <v>1</v>
      </c>
      <c r="P51" s="494" t="str">
        <f>IF(O51="V",C51,"")</f>
        <v/>
      </c>
      <c r="T51" s="166">
        <f>SUM(O51:R51)</f>
        <v>0</v>
      </c>
      <c r="U51" s="166">
        <f t="shared" si="3"/>
        <v>0</v>
      </c>
    </row>
    <row r="52" spans="1:21" x14ac:dyDescent="0.3">
      <c r="B52" s="166" t="s">
        <v>2965</v>
      </c>
      <c r="C52" s="478">
        <v>9</v>
      </c>
      <c r="D52" s="478">
        <v>9</v>
      </c>
      <c r="E52" s="490"/>
      <c r="G52" s="478">
        <v>9</v>
      </c>
      <c r="H52" s="478">
        <v>8</v>
      </c>
      <c r="K52" s="478" t="str">
        <f>IF(J52="V",C52,"")</f>
        <v/>
      </c>
      <c r="L52" s="478">
        <f t="shared" si="4"/>
        <v>0</v>
      </c>
      <c r="N52" s="478">
        <v>8</v>
      </c>
      <c r="P52" s="494" t="str">
        <f>IF(O52="V",C52,"")</f>
        <v/>
      </c>
      <c r="R52" s="494">
        <v>1</v>
      </c>
      <c r="T52" s="166">
        <f>SUM(O52:R52)</f>
        <v>1</v>
      </c>
      <c r="U52" s="166">
        <f t="shared" si="3"/>
        <v>9</v>
      </c>
    </row>
    <row r="53" spans="1:21" x14ac:dyDescent="0.3">
      <c r="A53" s="477" t="s">
        <v>105</v>
      </c>
      <c r="B53" s="477"/>
      <c r="C53" s="480">
        <v>134</v>
      </c>
      <c r="D53" s="480">
        <v>134</v>
      </c>
      <c r="E53" s="480">
        <v>3</v>
      </c>
      <c r="F53" s="480"/>
      <c r="G53" s="480">
        <v>133</v>
      </c>
      <c r="H53" s="480">
        <v>91</v>
      </c>
      <c r="I53" s="480"/>
      <c r="J53" s="480"/>
      <c r="K53" s="480" t="str">
        <f>IF(J53="V",C53,"")</f>
        <v/>
      </c>
      <c r="L53" s="480"/>
      <c r="M53" s="480"/>
      <c r="N53" s="480"/>
      <c r="O53" s="491"/>
      <c r="P53" s="495"/>
      <c r="Q53" s="495"/>
      <c r="R53" s="495"/>
      <c r="S53" s="495"/>
      <c r="T53" s="477"/>
      <c r="U53" s="477"/>
    </row>
    <row r="54" spans="1:21" x14ac:dyDescent="0.3">
      <c r="B54" s="166" t="s">
        <v>932</v>
      </c>
      <c r="C54" s="478">
        <v>7</v>
      </c>
      <c r="D54" s="478">
        <v>7</v>
      </c>
      <c r="E54" s="490">
        <v>2</v>
      </c>
      <c r="F54" s="490"/>
      <c r="G54" s="478">
        <v>7</v>
      </c>
      <c r="H54" s="478">
        <v>2</v>
      </c>
      <c r="K54" s="478" t="str">
        <f>IF(J54="V",C54,"")</f>
        <v/>
      </c>
      <c r="L54" s="478">
        <f t="shared" si="4"/>
        <v>0</v>
      </c>
      <c r="M54" s="478">
        <v>2</v>
      </c>
      <c r="P54" s="494">
        <v>5</v>
      </c>
      <c r="T54" s="166">
        <f>SUM(O54:R54)</f>
        <v>5</v>
      </c>
      <c r="U54" s="166">
        <f t="shared" si="3"/>
        <v>7</v>
      </c>
    </row>
    <row r="55" spans="1:21" x14ac:dyDescent="0.3">
      <c r="B55" s="166" t="s">
        <v>954</v>
      </c>
      <c r="C55" s="478">
        <v>9</v>
      </c>
      <c r="D55" s="478">
        <v>9</v>
      </c>
      <c r="E55" s="490">
        <v>2</v>
      </c>
      <c r="F55" s="490"/>
      <c r="G55" s="478">
        <v>8</v>
      </c>
      <c r="H55" s="478">
        <v>8</v>
      </c>
      <c r="K55" s="478" t="str">
        <f>IF(J55="V",C55,"")</f>
        <v/>
      </c>
      <c r="L55" s="478">
        <f t="shared" si="4"/>
        <v>0</v>
      </c>
      <c r="M55" s="478">
        <v>2</v>
      </c>
      <c r="N55" s="478">
        <v>6</v>
      </c>
      <c r="P55" s="494" t="str">
        <f t="shared" ref="P55:P65" si="7">IF(O55="V",C55,"")</f>
        <v/>
      </c>
      <c r="R55" s="494">
        <v>1</v>
      </c>
      <c r="T55" s="166">
        <f>SUM(O55:R55)</f>
        <v>1</v>
      </c>
      <c r="U55" s="166">
        <f t="shared" si="3"/>
        <v>9</v>
      </c>
    </row>
    <row r="56" spans="1:21" x14ac:dyDescent="0.3">
      <c r="B56" s="166" t="s">
        <v>3021</v>
      </c>
      <c r="C56" s="478">
        <v>112</v>
      </c>
      <c r="D56" s="478">
        <v>112</v>
      </c>
      <c r="E56" s="490"/>
      <c r="F56" s="490"/>
      <c r="G56" s="478">
        <v>112</v>
      </c>
      <c r="H56" s="478">
        <v>75</v>
      </c>
      <c r="K56" s="478" t="str">
        <f>IF(J56="V",C56,"")</f>
        <v/>
      </c>
      <c r="L56" s="478">
        <f t="shared" si="4"/>
        <v>0</v>
      </c>
      <c r="N56" s="478">
        <v>75</v>
      </c>
      <c r="P56" s="494" t="str">
        <f t="shared" si="7"/>
        <v/>
      </c>
      <c r="R56" s="494">
        <v>37</v>
      </c>
      <c r="T56" s="166">
        <f>SUM(O56:R56)</f>
        <v>37</v>
      </c>
      <c r="U56" s="166">
        <f t="shared" si="3"/>
        <v>112</v>
      </c>
    </row>
    <row r="57" spans="1:21" x14ac:dyDescent="0.3">
      <c r="B57" s="166" t="s">
        <v>3022</v>
      </c>
      <c r="C57" s="478">
        <v>2</v>
      </c>
      <c r="D57" s="478">
        <v>2</v>
      </c>
      <c r="E57" s="490"/>
      <c r="F57" s="490"/>
      <c r="G57" s="478">
        <v>2</v>
      </c>
      <c r="H57" s="478">
        <v>2</v>
      </c>
      <c r="J57" s="478">
        <v>0</v>
      </c>
      <c r="K57" s="478">
        <v>2</v>
      </c>
      <c r="L57" s="478">
        <f t="shared" si="4"/>
        <v>2</v>
      </c>
      <c r="P57" s="494" t="str">
        <f t="shared" si="7"/>
        <v/>
      </c>
      <c r="T57" s="166">
        <f>SUM(O57:R57)</f>
        <v>0</v>
      </c>
      <c r="U57" s="166">
        <f t="shared" si="3"/>
        <v>0</v>
      </c>
    </row>
    <row r="58" spans="1:21" x14ac:dyDescent="0.3">
      <c r="B58" s="166" t="s">
        <v>3023</v>
      </c>
      <c r="C58" s="478">
        <v>3</v>
      </c>
      <c r="D58" s="478">
        <v>3</v>
      </c>
      <c r="E58" s="490"/>
      <c r="F58" s="490"/>
      <c r="G58" s="478">
        <v>3</v>
      </c>
      <c r="H58" s="478">
        <v>3</v>
      </c>
      <c r="J58" s="478">
        <v>0</v>
      </c>
      <c r="K58" s="478">
        <v>3</v>
      </c>
      <c r="L58" s="478">
        <f t="shared" si="4"/>
        <v>3</v>
      </c>
      <c r="P58" s="494" t="str">
        <f t="shared" si="7"/>
        <v/>
      </c>
      <c r="T58" s="166">
        <f>SUM(O58:R58)</f>
        <v>0</v>
      </c>
      <c r="U58" s="166">
        <f t="shared" si="3"/>
        <v>0</v>
      </c>
    </row>
    <row r="59" spans="1:21" x14ac:dyDescent="0.3">
      <c r="B59" s="166" t="s">
        <v>950</v>
      </c>
      <c r="C59" s="478">
        <v>1</v>
      </c>
      <c r="D59" s="478">
        <v>1</v>
      </c>
      <c r="E59" s="490"/>
      <c r="F59" s="490"/>
      <c r="G59" s="478">
        <v>1</v>
      </c>
      <c r="H59" s="478">
        <v>1</v>
      </c>
      <c r="J59" s="478">
        <v>0</v>
      </c>
      <c r="K59" s="478">
        <v>1</v>
      </c>
      <c r="L59" s="478">
        <f t="shared" si="4"/>
        <v>1</v>
      </c>
      <c r="P59" s="494" t="str">
        <f t="shared" si="7"/>
        <v/>
      </c>
      <c r="T59" s="166">
        <f>SUM(O59:R59)</f>
        <v>0</v>
      </c>
      <c r="U59" s="166">
        <f t="shared" si="3"/>
        <v>0</v>
      </c>
    </row>
    <row r="60" spans="1:21" x14ac:dyDescent="0.3">
      <c r="A60" s="477" t="s">
        <v>106</v>
      </c>
      <c r="B60" s="477"/>
      <c r="C60" s="480">
        <v>1</v>
      </c>
      <c r="D60" s="480">
        <v>1</v>
      </c>
      <c r="E60" s="480"/>
      <c r="F60" s="480"/>
      <c r="G60" s="480">
        <v>1</v>
      </c>
      <c r="H60" s="480">
        <v>1</v>
      </c>
      <c r="I60" s="480"/>
      <c r="J60" s="480"/>
      <c r="K60" s="480" t="str">
        <f>IF(J60="V",C60,"")</f>
        <v/>
      </c>
      <c r="L60" s="480"/>
      <c r="M60" s="480"/>
      <c r="N60" s="480"/>
      <c r="O60" s="491"/>
      <c r="P60" s="495"/>
      <c r="Q60" s="495"/>
      <c r="R60" s="495"/>
      <c r="S60" s="495"/>
      <c r="T60" s="477"/>
      <c r="U60" s="477"/>
    </row>
    <row r="61" spans="1:21" x14ac:dyDescent="0.3">
      <c r="B61" s="166" t="s">
        <v>3024</v>
      </c>
      <c r="C61" s="478">
        <v>1</v>
      </c>
      <c r="D61" s="478">
        <v>1</v>
      </c>
      <c r="E61" s="490"/>
      <c r="G61" s="478">
        <v>1</v>
      </c>
      <c r="H61" s="478">
        <v>1</v>
      </c>
      <c r="J61" s="478">
        <v>0</v>
      </c>
      <c r="K61" s="478">
        <v>1</v>
      </c>
      <c r="L61" s="478">
        <f t="shared" si="4"/>
        <v>1</v>
      </c>
      <c r="P61" s="494" t="str">
        <f t="shared" si="7"/>
        <v/>
      </c>
      <c r="T61" s="166">
        <f>SUM(O61:R61)</f>
        <v>0</v>
      </c>
      <c r="U61" s="166">
        <f t="shared" si="3"/>
        <v>0</v>
      </c>
    </row>
    <row r="62" spans="1:21" x14ac:dyDescent="0.3">
      <c r="A62" s="166" t="s">
        <v>107</v>
      </c>
      <c r="K62" s="478" t="str">
        <f>IF(J62="V",C62,"")</f>
        <v/>
      </c>
      <c r="L62" s="478">
        <f t="shared" si="4"/>
        <v>0</v>
      </c>
      <c r="P62" s="494" t="str">
        <f t="shared" si="7"/>
        <v/>
      </c>
      <c r="T62" s="166">
        <f>SUM(O62:R62)</f>
        <v>0</v>
      </c>
      <c r="U62" s="166">
        <f t="shared" si="3"/>
        <v>0</v>
      </c>
    </row>
    <row r="63" spans="1:21" x14ac:dyDescent="0.3">
      <c r="B63" s="166" t="s">
        <v>107</v>
      </c>
      <c r="K63" s="478" t="str">
        <f>IF(J63="V",C63,"")</f>
        <v/>
      </c>
      <c r="L63" s="478">
        <f t="shared" si="4"/>
        <v>0</v>
      </c>
      <c r="P63" s="494" t="str">
        <f t="shared" si="7"/>
        <v/>
      </c>
      <c r="T63" s="166">
        <f>SUM(O63:R63)</f>
        <v>0</v>
      </c>
      <c r="U63" s="166">
        <f t="shared" si="3"/>
        <v>0</v>
      </c>
    </row>
    <row r="64" spans="1:21" x14ac:dyDescent="0.3">
      <c r="A64" s="477" t="s">
        <v>3025</v>
      </c>
      <c r="B64" s="477"/>
      <c r="C64" s="480">
        <v>9</v>
      </c>
      <c r="D64" s="480">
        <v>7</v>
      </c>
      <c r="E64" s="480"/>
      <c r="F64" s="480"/>
      <c r="G64" s="480">
        <v>9</v>
      </c>
      <c r="H64" s="480"/>
      <c r="I64" s="480"/>
      <c r="J64" s="480"/>
      <c r="K64" s="480" t="str">
        <f>IF(J64="V",C64,"")</f>
        <v/>
      </c>
      <c r="L64" s="480"/>
      <c r="M64" s="480"/>
      <c r="N64" s="480"/>
      <c r="O64" s="491"/>
      <c r="P64" s="495" t="str">
        <f t="shared" si="7"/>
        <v/>
      </c>
      <c r="Q64" s="495"/>
      <c r="R64" s="495"/>
      <c r="S64" s="495"/>
      <c r="T64" s="477"/>
      <c r="U64" s="477"/>
    </row>
    <row r="65" spans="1:23" x14ac:dyDescent="0.3">
      <c r="B65" s="166" t="s">
        <v>3025</v>
      </c>
      <c r="C65" s="478">
        <v>9</v>
      </c>
      <c r="D65" s="478">
        <v>7</v>
      </c>
      <c r="E65" s="490"/>
      <c r="G65" s="478">
        <v>9</v>
      </c>
      <c r="K65" s="478" t="str">
        <f>IF(J65="V",C65,"")</f>
        <v/>
      </c>
      <c r="L65" s="478">
        <f t="shared" si="4"/>
        <v>0</v>
      </c>
      <c r="P65" s="494" t="str">
        <f t="shared" si="7"/>
        <v/>
      </c>
      <c r="R65" s="494">
        <v>9</v>
      </c>
      <c r="T65" s="166">
        <f>SUM(O65:R65)</f>
        <v>9</v>
      </c>
      <c r="U65" s="166">
        <f t="shared" si="3"/>
        <v>9</v>
      </c>
    </row>
    <row r="66" spans="1:23" x14ac:dyDescent="0.3">
      <c r="A66" s="477"/>
      <c r="B66" s="477" t="s">
        <v>3061</v>
      </c>
      <c r="C66" s="480">
        <f>C4+C9+C18+C24+C34+C41+C50+C53+C60+C64</f>
        <v>536</v>
      </c>
      <c r="D66" s="480"/>
      <c r="E66" s="480"/>
      <c r="F66" s="511">
        <f>SUM(F3:F65)</f>
        <v>78</v>
      </c>
      <c r="G66" s="480"/>
      <c r="H66" s="480"/>
      <c r="I66" s="512">
        <f>SUM(I3:I65)</f>
        <v>48</v>
      </c>
      <c r="J66" s="491">
        <f t="shared" ref="J66:K66" si="8">SUM(J3:J65)</f>
        <v>86</v>
      </c>
      <c r="K66" s="491">
        <f t="shared" si="8"/>
        <v>67</v>
      </c>
      <c r="L66" s="513">
        <f>SUM(L3:L65)</f>
        <v>153</v>
      </c>
      <c r="M66" s="491">
        <f t="shared" ref="M66:R66" si="9">SUM(M3:M65)</f>
        <v>60</v>
      </c>
      <c r="N66" s="491">
        <f t="shared" si="9"/>
        <v>107</v>
      </c>
      <c r="O66" s="491">
        <f t="shared" si="9"/>
        <v>0</v>
      </c>
      <c r="P66" s="492">
        <f t="shared" si="9"/>
        <v>25</v>
      </c>
      <c r="Q66" s="492"/>
      <c r="R66" s="492">
        <f t="shared" si="9"/>
        <v>54</v>
      </c>
      <c r="S66" s="492"/>
      <c r="T66" s="477">
        <f>SUM(O66:R66)</f>
        <v>79</v>
      </c>
      <c r="U66" s="514">
        <f>SUM(U3:U65)</f>
        <v>257</v>
      </c>
      <c r="V66" s="502" t="s">
        <v>3072</v>
      </c>
      <c r="W66" s="501">
        <f>F66+I66+L66+U66</f>
        <v>536</v>
      </c>
    </row>
    <row r="67" spans="1:23" x14ac:dyDescent="0.3">
      <c r="B67" s="166" t="s">
        <v>3065</v>
      </c>
      <c r="F67" s="497">
        <f t="shared" ref="F67:L67" si="10">F66/$C$66</f>
        <v>0.1455223880597015</v>
      </c>
      <c r="G67" s="497">
        <f t="shared" si="10"/>
        <v>0</v>
      </c>
      <c r="H67" s="497">
        <f t="shared" si="10"/>
        <v>0</v>
      </c>
      <c r="I67" s="497">
        <f t="shared" si="10"/>
        <v>8.9552238805970144E-2</v>
      </c>
      <c r="J67" s="497"/>
      <c r="K67" s="497"/>
      <c r="L67" s="497">
        <f t="shared" si="10"/>
        <v>0.28544776119402987</v>
      </c>
      <c r="M67" s="497"/>
      <c r="N67" s="497"/>
      <c r="O67" s="497"/>
      <c r="P67" s="497"/>
      <c r="Q67" s="497"/>
      <c r="R67" s="498" t="s">
        <v>3067</v>
      </c>
      <c r="S67" s="498"/>
      <c r="T67" s="496">
        <f>T66/$C$66</f>
        <v>0.14738805970149255</v>
      </c>
      <c r="U67" s="493">
        <f>U66/C66</f>
        <v>0.47947761194029853</v>
      </c>
    </row>
    <row r="69" spans="1:23" x14ac:dyDescent="0.3">
      <c r="F69" s="484"/>
    </row>
  </sheetData>
  <mergeCells count="2">
    <mergeCell ref="M1:U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37"/>
  <sheetViews>
    <sheetView tabSelected="1" zoomScale="115" zoomScaleNormal="115" workbookViewId="0">
      <pane xSplit="6" ySplit="1" topLeftCell="L366" activePane="bottomRight" state="frozen"/>
      <selection pane="topRight" activeCell="H1" sqref="H1"/>
      <selection pane="bottomLeft" activeCell="A2" sqref="A2"/>
      <selection pane="bottomRight" activeCell="M395" sqref="M395"/>
    </sheetView>
  </sheetViews>
  <sheetFormatPr defaultColWidth="8.69921875" defaultRowHeight="14.5" x14ac:dyDescent="0.3"/>
  <cols>
    <col min="1" max="1" width="14" style="300" customWidth="1"/>
    <col min="2" max="2" width="2.3984375" style="293" customWidth="1"/>
    <col min="3" max="3" width="15.8984375" style="292" customWidth="1"/>
    <col min="4" max="4" width="22.6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3984375" style="292" customWidth="1"/>
    <col min="14" max="14" width="14.09765625" style="293" hidden="1" customWidth="1"/>
    <col min="15" max="15" width="11.3984375" style="293" hidden="1" customWidth="1"/>
    <col min="16" max="16" width="15.59765625" style="271" hidden="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5.3984375" style="292" customWidth="1"/>
    <col min="27" max="27" width="16.19921875" style="293" customWidth="1"/>
    <col min="28" max="28" width="12.3984375" style="293" customWidth="1"/>
    <col min="29" max="29" width="13.09765625" style="293" customWidth="1"/>
    <col min="30" max="30" width="15.8984375" style="293" bestFit="1" customWidth="1"/>
    <col min="31" max="31" width="18.09765625" style="356" customWidth="1"/>
    <col min="32" max="32" width="11.69921875" style="223" customWidth="1"/>
    <col min="33" max="33" width="9.3984375" style="293" customWidth="1"/>
    <col min="34" max="35" width="11.3984375" style="306" customWidth="1"/>
    <col min="36" max="36" width="8.69921875" style="306" customWidth="1"/>
    <col min="37" max="37" width="14.3984375" style="225" customWidth="1"/>
    <col min="38" max="38" width="14.19921875" style="292" customWidth="1"/>
    <col min="39" max="39" width="33.3984375" style="293" bestFit="1" customWidth="1"/>
    <col min="40" max="40" width="10.5" style="293" bestFit="1" customWidth="1"/>
    <col min="41" max="41" width="16.69921875" style="357" bestFit="1" customWidth="1"/>
    <col min="42" max="16384" width="8.69921875" style="293"/>
  </cols>
  <sheetData>
    <row r="1" spans="1:41" ht="29.25" customHeight="1" thickBot="1" x14ac:dyDescent="0.35">
      <c r="A1" s="515" t="s">
        <v>3074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6" t="s">
        <v>117</v>
      </c>
      <c r="M1" s="486" t="s">
        <v>2880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7" t="s">
        <v>2916</v>
      </c>
      <c r="Z1" s="309" t="s">
        <v>128</v>
      </c>
      <c r="AA1" s="301" t="s">
        <v>129</v>
      </c>
      <c r="AB1" s="487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2995</v>
      </c>
    </row>
    <row r="2" spans="1:41" hidden="1" x14ac:dyDescent="0.3">
      <c r="B2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3" t="s">
        <v>98</v>
      </c>
      <c r="D2" s="293" t="s">
        <v>2950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</row>
    <row r="3" spans="1:41" hidden="1" x14ac:dyDescent="0.3">
      <c r="B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3" t="s">
        <v>98</v>
      </c>
      <c r="D3" s="293" t="s">
        <v>2950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</row>
    <row r="4" spans="1:41" hidden="1" x14ac:dyDescent="0.3">
      <c r="B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3" t="s">
        <v>98</v>
      </c>
      <c r="D4" s="293" t="s">
        <v>2950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</row>
    <row r="5" spans="1:41" hidden="1" x14ac:dyDescent="0.3">
      <c r="B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3" t="s">
        <v>98</v>
      </c>
      <c r="D5" s="293" t="s">
        <v>2950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</row>
    <row r="6" spans="1:41" hidden="1" x14ac:dyDescent="0.3">
      <c r="B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3" t="s">
        <v>98</v>
      </c>
      <c r="D6" s="293" t="s">
        <v>2950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</row>
    <row r="7" spans="1:41" hidden="1" x14ac:dyDescent="0.3">
      <c r="B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3" t="s">
        <v>98</v>
      </c>
      <c r="D7" s="293" t="s">
        <v>2950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</row>
    <row r="8" spans="1:41" hidden="1" x14ac:dyDescent="0.3">
      <c r="B8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3" t="s">
        <v>98</v>
      </c>
      <c r="D8" s="293" t="s">
        <v>2950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</row>
    <row r="9" spans="1:41" hidden="1" x14ac:dyDescent="0.3">
      <c r="B9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3" t="s">
        <v>98</v>
      </c>
      <c r="D9" s="293" t="s">
        <v>2950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</row>
    <row r="10" spans="1:41" hidden="1" x14ac:dyDescent="0.3">
      <c r="B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3" t="s">
        <v>98</v>
      </c>
      <c r="D10" s="293" t="s">
        <v>2950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</row>
    <row r="11" spans="1:41" hidden="1" x14ac:dyDescent="0.3">
      <c r="B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3" t="s">
        <v>98</v>
      </c>
      <c r="D11" s="293" t="s">
        <v>2994</v>
      </c>
      <c r="E11" s="292" t="s">
        <v>2991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</row>
    <row r="12" spans="1:41" hidden="1" x14ac:dyDescent="0.3">
      <c r="B12" s="293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3" t="s">
        <v>98</v>
      </c>
      <c r="D12" s="293" t="s">
        <v>2951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</row>
    <row r="13" spans="1:41" hidden="1" x14ac:dyDescent="0.3">
      <c r="B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3" t="s">
        <v>98</v>
      </c>
      <c r="D13" s="293" t="s">
        <v>2951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</row>
    <row r="14" spans="1:41" hidden="1" x14ac:dyDescent="0.3">
      <c r="B14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3" t="s">
        <v>98</v>
      </c>
      <c r="D14" s="293" t="s">
        <v>2950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</row>
    <row r="15" spans="1:41" hidden="1" x14ac:dyDescent="0.3">
      <c r="B15" s="293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3" t="s">
        <v>98</v>
      </c>
      <c r="D15" s="293" t="s">
        <v>2952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</row>
    <row r="16" spans="1:41" hidden="1" x14ac:dyDescent="0.3">
      <c r="B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3" t="s">
        <v>98</v>
      </c>
      <c r="D16" s="293" t="s">
        <v>2952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</row>
    <row r="17" spans="2:41" ht="14.25" hidden="1" customHeight="1" x14ac:dyDescent="0.3">
      <c r="B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3" t="s">
        <v>98</v>
      </c>
      <c r="D17" s="293" t="s">
        <v>2950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</row>
    <row r="18" spans="2:41" ht="14.25" hidden="1" customHeight="1" x14ac:dyDescent="0.3">
      <c r="B18" s="293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3" t="s">
        <v>99</v>
      </c>
      <c r="D18" s="293" t="s">
        <v>2948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</row>
    <row r="19" spans="2:41" ht="14.25" hidden="1" customHeight="1" x14ac:dyDescent="0.3">
      <c r="B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3" t="s">
        <v>99</v>
      </c>
      <c r="D19" s="293" t="s">
        <v>2948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</row>
    <row r="20" spans="2:41" ht="14.25" hidden="1" customHeight="1" x14ac:dyDescent="0.3">
      <c r="B20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3" t="s">
        <v>99</v>
      </c>
      <c r="D20" s="293" t="s">
        <v>2949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</row>
    <row r="21" spans="2:41" ht="14.25" hidden="1" customHeight="1" x14ac:dyDescent="0.3">
      <c r="B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3" t="s">
        <v>99</v>
      </c>
      <c r="D21" s="227" t="s">
        <v>2949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</row>
    <row r="22" spans="2:41" ht="14.25" hidden="1" customHeight="1" x14ac:dyDescent="0.3">
      <c r="B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3" t="s">
        <v>99</v>
      </c>
      <c r="D22" s="227" t="s">
        <v>2949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</row>
    <row r="23" spans="2:41" ht="14.25" hidden="1" customHeight="1" x14ac:dyDescent="0.3">
      <c r="B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3" t="s">
        <v>99</v>
      </c>
      <c r="D23" s="227" t="s">
        <v>2949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3046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</row>
    <row r="24" spans="2:41" ht="14.25" hidden="1" customHeight="1" x14ac:dyDescent="0.3">
      <c r="B24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3" t="s">
        <v>99</v>
      </c>
      <c r="D24" s="227" t="s">
        <v>2949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</row>
    <row r="25" spans="2:41" ht="14.25" hidden="1" customHeight="1" x14ac:dyDescent="0.3">
      <c r="B2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3" t="s">
        <v>99</v>
      </c>
      <c r="D25" s="227" t="s">
        <v>2949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</row>
    <row r="26" spans="2:41" ht="14.25" hidden="1" customHeight="1" x14ac:dyDescent="0.3">
      <c r="B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3" t="s">
        <v>99</v>
      </c>
      <c r="D26" s="227" t="s">
        <v>2949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</row>
    <row r="27" spans="2:41" ht="14.25" hidden="1" customHeight="1" x14ac:dyDescent="0.3">
      <c r="B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3" t="s">
        <v>99</v>
      </c>
      <c r="D27" s="227" t="s">
        <v>2949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</row>
    <row r="28" spans="2:41" ht="14.25" hidden="1" customHeight="1" x14ac:dyDescent="0.3">
      <c r="B28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3" t="s">
        <v>99</v>
      </c>
      <c r="D28" s="293" t="s">
        <v>2983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</row>
    <row r="29" spans="2:41" ht="14.25" hidden="1" customHeight="1" x14ac:dyDescent="0.3">
      <c r="B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3" t="s">
        <v>99</v>
      </c>
      <c r="D29" s="293" t="s">
        <v>2983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</row>
    <row r="30" spans="2:41" ht="14.25" hidden="1" customHeight="1" x14ac:dyDescent="0.3">
      <c r="B30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3" t="s">
        <v>99</v>
      </c>
      <c r="D30" s="293" t="s">
        <v>2983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</row>
    <row r="31" spans="2:41" ht="14.25" hidden="1" customHeight="1" x14ac:dyDescent="0.3">
      <c r="B3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3" t="s">
        <v>103</v>
      </c>
      <c r="D31" s="293" t="s">
        <v>2984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</row>
    <row r="32" spans="2:41" ht="14.25" hidden="1" customHeight="1" x14ac:dyDescent="0.3">
      <c r="B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3" t="s">
        <v>103</v>
      </c>
      <c r="D32" s="293" t="s">
        <v>2984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</row>
    <row r="33" spans="2:41" ht="14.25" hidden="1" customHeight="1" x14ac:dyDescent="0.3">
      <c r="B33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3" t="s">
        <v>99</v>
      </c>
      <c r="D33" s="227" t="s">
        <v>2949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</row>
    <row r="34" spans="2:41" ht="14.25" hidden="1" customHeight="1" x14ac:dyDescent="0.3">
      <c r="B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3" t="s">
        <v>99</v>
      </c>
      <c r="D34" s="227" t="s">
        <v>2949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</row>
    <row r="35" spans="2:41" ht="14.25" hidden="1" customHeight="1" x14ac:dyDescent="0.3">
      <c r="B3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3" t="s">
        <v>99</v>
      </c>
      <c r="D35" s="227" t="s">
        <v>2949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</row>
    <row r="36" spans="2:41" ht="14.25" hidden="1" customHeight="1" x14ac:dyDescent="0.3">
      <c r="B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3" t="s">
        <v>99</v>
      </c>
      <c r="D36" s="227" t="s">
        <v>2949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</row>
    <row r="37" spans="2:41" ht="14.25" hidden="1" customHeight="1" x14ac:dyDescent="0.3">
      <c r="B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3" t="s">
        <v>99</v>
      </c>
      <c r="D37" s="227" t="s">
        <v>2949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</row>
    <row r="38" spans="2:41" ht="14.25" hidden="1" customHeight="1" x14ac:dyDescent="0.3">
      <c r="B38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3" t="s">
        <v>99</v>
      </c>
      <c r="D38" s="227" t="s">
        <v>2949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</row>
    <row r="39" spans="2:41" ht="14.25" hidden="1" customHeight="1" x14ac:dyDescent="0.3">
      <c r="B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3" t="s">
        <v>99</v>
      </c>
      <c r="D39" s="227" t="s">
        <v>2949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</row>
    <row r="40" spans="2:41" ht="14.25" hidden="1" customHeight="1" x14ac:dyDescent="0.3">
      <c r="B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3" t="s">
        <v>99</v>
      </c>
      <c r="D40" s="227" t="s">
        <v>2949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</row>
    <row r="41" spans="2:41" ht="14.25" hidden="1" customHeight="1" x14ac:dyDescent="0.3">
      <c r="B41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3" t="s">
        <v>99</v>
      </c>
      <c r="D41" s="293" t="s">
        <v>2983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</row>
    <row r="42" spans="2:41" ht="14.25" hidden="1" customHeight="1" x14ac:dyDescent="0.3">
      <c r="B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3" t="s">
        <v>99</v>
      </c>
      <c r="D42" s="293" t="s">
        <v>2983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</row>
    <row r="43" spans="2:41" ht="14.25" hidden="1" customHeight="1" x14ac:dyDescent="0.3">
      <c r="B4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3" t="s">
        <v>99</v>
      </c>
      <c r="D43" s="293" t="s">
        <v>2973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</row>
    <row r="44" spans="2:41" ht="14.25" hidden="1" customHeight="1" x14ac:dyDescent="0.3">
      <c r="B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3" t="s">
        <v>99</v>
      </c>
      <c r="D44" s="293" t="s">
        <v>2973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</row>
    <row r="45" spans="2:41" ht="14.25" hidden="1" customHeight="1" x14ac:dyDescent="0.3">
      <c r="B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3" t="s">
        <v>99</v>
      </c>
      <c r="D45" s="293" t="s">
        <v>2973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</row>
    <row r="46" spans="2:41" ht="14.25" hidden="1" customHeight="1" x14ac:dyDescent="0.3">
      <c r="B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3" t="s">
        <v>99</v>
      </c>
      <c r="D46" s="293" t="s">
        <v>2973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</row>
    <row r="47" spans="2:41" ht="14.25" hidden="1" customHeight="1" x14ac:dyDescent="0.3">
      <c r="B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3" t="s">
        <v>99</v>
      </c>
      <c r="D47" s="293" t="s">
        <v>2973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3046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</row>
    <row r="48" spans="2:41" ht="14.25" hidden="1" customHeight="1" x14ac:dyDescent="0.3">
      <c r="B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3" t="s">
        <v>99</v>
      </c>
      <c r="D48" s="293" t="s">
        <v>2973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3046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</row>
    <row r="49" spans="2:41" ht="14.25" hidden="1" customHeight="1" x14ac:dyDescent="0.3">
      <c r="B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3" t="s">
        <v>99</v>
      </c>
      <c r="D49" s="293" t="s">
        <v>2973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3046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</row>
    <row r="50" spans="2:41" ht="14.25" hidden="1" customHeight="1" x14ac:dyDescent="0.3">
      <c r="B50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3" t="s">
        <v>99</v>
      </c>
      <c r="D50" s="293" t="s">
        <v>2973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</row>
    <row r="51" spans="2:41" ht="14.25" hidden="1" customHeight="1" x14ac:dyDescent="0.3">
      <c r="B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3" t="s">
        <v>99</v>
      </c>
      <c r="D51" s="293" t="s">
        <v>2973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44533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</row>
    <row r="52" spans="2:41" ht="14.25" hidden="1" customHeight="1" x14ac:dyDescent="0.3">
      <c r="B52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3" t="s">
        <v>99</v>
      </c>
      <c r="D52" s="293" t="s">
        <v>2973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</row>
    <row r="53" spans="2:41" ht="14.25" hidden="1" customHeight="1" x14ac:dyDescent="0.3">
      <c r="B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3" t="s">
        <v>99</v>
      </c>
      <c r="D53" s="293" t="s">
        <v>2973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3046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</row>
    <row r="54" spans="2:41" ht="14.25" hidden="1" customHeight="1" x14ac:dyDescent="0.3">
      <c r="B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3" t="s">
        <v>99</v>
      </c>
      <c r="D54" s="293" t="s">
        <v>2973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</row>
    <row r="55" spans="2:41" ht="14.25" hidden="1" customHeight="1" x14ac:dyDescent="0.3">
      <c r="B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3" t="s">
        <v>99</v>
      </c>
      <c r="D55" s="293" t="s">
        <v>2973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3046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</row>
    <row r="56" spans="2:41" ht="14.25" hidden="1" customHeight="1" x14ac:dyDescent="0.3">
      <c r="B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3" t="s">
        <v>99</v>
      </c>
      <c r="D56" s="293" t="s">
        <v>2973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</row>
    <row r="57" spans="2:41" ht="14.25" hidden="1" customHeight="1" x14ac:dyDescent="0.3">
      <c r="B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3" t="s">
        <v>99</v>
      </c>
      <c r="D57" s="293" t="s">
        <v>2973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</row>
    <row r="58" spans="2:41" ht="14.25" hidden="1" customHeight="1" x14ac:dyDescent="0.3">
      <c r="B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3" t="s">
        <v>99</v>
      </c>
      <c r="D58" s="293" t="s">
        <v>2973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</row>
    <row r="59" spans="2:41" ht="14.25" hidden="1" customHeight="1" x14ac:dyDescent="0.3">
      <c r="B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3" t="s">
        <v>99</v>
      </c>
      <c r="D59" s="293" t="s">
        <v>2973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3046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</row>
    <row r="60" spans="2:41" ht="14.25" hidden="1" customHeight="1" x14ac:dyDescent="0.3">
      <c r="B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3" t="s">
        <v>99</v>
      </c>
      <c r="D60" s="293" t="s">
        <v>2985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</row>
    <row r="61" spans="2:41" ht="14.25" hidden="1" customHeight="1" x14ac:dyDescent="0.3">
      <c r="B6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3" t="s">
        <v>99</v>
      </c>
      <c r="D61" s="293" t="s">
        <v>2985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</row>
    <row r="62" spans="2:41" ht="14.25" hidden="1" customHeight="1" x14ac:dyDescent="0.3">
      <c r="B6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3" t="s">
        <v>100</v>
      </c>
      <c r="D62" s="293" t="s">
        <v>2976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</row>
    <row r="63" spans="2:41" ht="14.25" customHeight="1" x14ac:dyDescent="0.3">
      <c r="B63" s="293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3" t="s">
        <v>106</v>
      </c>
      <c r="D63" s="293" t="s">
        <v>2953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</row>
    <row r="64" spans="2:41" ht="14.25" hidden="1" customHeight="1" x14ac:dyDescent="0.3">
      <c r="B64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3" t="s">
        <v>100</v>
      </c>
      <c r="D64" s="293" t="s">
        <v>2977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</row>
    <row r="65" spans="2:41" ht="14.25" hidden="1" customHeight="1" x14ac:dyDescent="0.3">
      <c r="B65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3" t="s">
        <v>100</v>
      </c>
      <c r="D65" s="293" t="s">
        <v>2977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</row>
    <row r="66" spans="2:41" ht="14.25" hidden="1" customHeight="1" x14ac:dyDescent="0.3">
      <c r="B66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3" t="s">
        <v>100</v>
      </c>
      <c r="D66" s="293" t="s">
        <v>2977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</row>
    <row r="67" spans="2:41" ht="14.25" hidden="1" customHeight="1" x14ac:dyDescent="0.3">
      <c r="B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3" t="s">
        <v>103</v>
      </c>
      <c r="D67" s="293" t="s">
        <v>2981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</row>
    <row r="68" spans="2:41" ht="14.25" hidden="1" customHeight="1" x14ac:dyDescent="0.3">
      <c r="B68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3" t="s">
        <v>100</v>
      </c>
      <c r="D68" s="293" t="s">
        <v>2977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</row>
    <row r="69" spans="2:41" ht="14.25" hidden="1" customHeight="1" x14ac:dyDescent="0.3">
      <c r="B6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3" t="s">
        <v>100</v>
      </c>
      <c r="D69" s="293" t="s">
        <v>2977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</row>
    <row r="70" spans="2:41" ht="14.25" hidden="1" customHeight="1" x14ac:dyDescent="0.3">
      <c r="B70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3" t="s">
        <v>100</v>
      </c>
      <c r="D70" s="293" t="s">
        <v>2977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</row>
    <row r="71" spans="2:41" ht="14.25" hidden="1" customHeight="1" x14ac:dyDescent="0.3">
      <c r="B71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3" t="s">
        <v>100</v>
      </c>
      <c r="D71" s="293" t="s">
        <v>2977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</row>
    <row r="72" spans="2:41" ht="14.25" hidden="1" customHeight="1" x14ac:dyDescent="0.3">
      <c r="B72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3" t="s">
        <v>99</v>
      </c>
      <c r="D72" s="293" t="s">
        <v>2974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</row>
    <row r="73" spans="2:41" ht="14.25" hidden="1" customHeight="1" x14ac:dyDescent="0.3">
      <c r="B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3" t="s">
        <v>99</v>
      </c>
      <c r="D73" s="293" t="s">
        <v>2974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</row>
    <row r="74" spans="2:41" ht="14.25" hidden="1" customHeight="1" x14ac:dyDescent="0.3">
      <c r="B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3" t="s">
        <v>99</v>
      </c>
      <c r="D74" s="293" t="s">
        <v>2974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</row>
    <row r="75" spans="2:41" ht="14.25" hidden="1" customHeight="1" x14ac:dyDescent="0.3">
      <c r="B75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3" t="s">
        <v>99</v>
      </c>
      <c r="D75" s="293" t="s">
        <v>2974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</row>
    <row r="76" spans="2:41" ht="13.5" hidden="1" customHeight="1" x14ac:dyDescent="0.3">
      <c r="B76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3" t="s">
        <v>103</v>
      </c>
      <c r="D76" s="293" t="s">
        <v>2982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</row>
    <row r="77" spans="2:41" ht="13.5" hidden="1" customHeight="1" x14ac:dyDescent="0.3">
      <c r="B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3" t="s">
        <v>103</v>
      </c>
      <c r="D77" s="293" t="s">
        <v>2982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</row>
    <row r="78" spans="2:41" ht="14.25" hidden="1" customHeight="1" x14ac:dyDescent="0.3">
      <c r="B7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3" t="s">
        <v>100</v>
      </c>
      <c r="D78" s="293" t="s">
        <v>2977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</row>
    <row r="79" spans="2:41" ht="14.25" hidden="1" customHeight="1" x14ac:dyDescent="0.3">
      <c r="B7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3" t="s">
        <v>100</v>
      </c>
      <c r="D79" s="293" t="s">
        <v>2977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</row>
    <row r="80" spans="2:41" ht="14.25" hidden="1" customHeight="1" x14ac:dyDescent="0.3">
      <c r="B80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3" t="s">
        <v>100</v>
      </c>
      <c r="D80" s="293" t="s">
        <v>2978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</row>
    <row r="81" spans="1:41" ht="14.25" hidden="1" customHeight="1" x14ac:dyDescent="0.3">
      <c r="B81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3" t="s">
        <v>100</v>
      </c>
      <c r="D81" s="293" t="s">
        <v>2978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</row>
    <row r="82" spans="1:41" ht="14.25" hidden="1" customHeight="1" x14ac:dyDescent="0.3">
      <c r="B8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3" t="s">
        <v>100</v>
      </c>
      <c r="D82" s="293" t="s">
        <v>2978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</row>
    <row r="83" spans="1:41" ht="14.25" hidden="1" customHeight="1" x14ac:dyDescent="0.3">
      <c r="B83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</row>
    <row r="84" spans="1:41" ht="14.25" hidden="1" customHeight="1" x14ac:dyDescent="0.3">
      <c r="B84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</row>
    <row r="85" spans="1:41" ht="14.25" hidden="1" customHeight="1" x14ac:dyDescent="0.3">
      <c r="B85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</row>
    <row r="86" spans="1:41" ht="14.25" hidden="1" customHeight="1" x14ac:dyDescent="0.3">
      <c r="A86" s="300">
        <v>44540</v>
      </c>
      <c r="B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3" t="s">
        <v>103</v>
      </c>
      <c r="D86" s="293" t="s">
        <v>2981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 t="str">
        <f>IFERROR(IF(VLOOKUP(功能_33[[#This Row],[功能代號]],討論項目!A:H,8,FALSE)=0,"",VLOOKUP(功能_33[[#This Row],[功能代號]],討論項目!A:H,8,FALSE)),"")</f>
        <v/>
      </c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</row>
    <row r="87" spans="1:41" ht="14.25" hidden="1" customHeight="1" x14ac:dyDescent="0.3">
      <c r="B8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</row>
    <row r="88" spans="1:41" ht="14.25" hidden="1" customHeight="1" x14ac:dyDescent="0.3">
      <c r="B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</row>
    <row r="89" spans="1:41" ht="14.25" hidden="1" customHeight="1" x14ac:dyDescent="0.3">
      <c r="B89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</row>
    <row r="90" spans="1:41" ht="14.25" hidden="1" customHeight="1" x14ac:dyDescent="0.3">
      <c r="B90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</row>
    <row r="91" spans="1:41" ht="14.25" hidden="1" customHeight="1" x14ac:dyDescent="0.3">
      <c r="B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</row>
    <row r="92" spans="1:41" ht="14.25" hidden="1" customHeight="1" x14ac:dyDescent="0.3">
      <c r="B92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</row>
    <row r="93" spans="1:41" ht="14.25" hidden="1" customHeight="1" x14ac:dyDescent="0.3">
      <c r="B9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</row>
    <row r="94" spans="1:41" ht="14.25" hidden="1" customHeight="1" x14ac:dyDescent="0.3">
      <c r="B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</row>
    <row r="95" spans="1:41" ht="14.25" hidden="1" customHeight="1" x14ac:dyDescent="0.3">
      <c r="B95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</row>
    <row r="96" spans="1:41" ht="14.25" hidden="1" customHeight="1" x14ac:dyDescent="0.3">
      <c r="B9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</row>
    <row r="97" spans="2:41" ht="14.25" hidden="1" customHeight="1" x14ac:dyDescent="0.3">
      <c r="B9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3" t="s">
        <v>100</v>
      </c>
      <c r="D97" s="360" t="s">
        <v>2979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</row>
    <row r="98" spans="2:41" ht="14.25" hidden="1" customHeight="1" x14ac:dyDescent="0.3">
      <c r="B9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3" t="s">
        <v>100</v>
      </c>
      <c r="D98" s="360" t="s">
        <v>2979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</row>
    <row r="99" spans="2:41" ht="14.25" hidden="1" customHeight="1" x14ac:dyDescent="0.3">
      <c r="B99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</row>
    <row r="100" spans="2:41" ht="14.25" hidden="1" customHeight="1" x14ac:dyDescent="0.3">
      <c r="B100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</row>
    <row r="101" spans="2:41" ht="14.25" hidden="1" customHeight="1" x14ac:dyDescent="0.3">
      <c r="B101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 t="s">
        <v>142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</row>
    <row r="102" spans="2:41" ht="14.25" hidden="1" customHeight="1" x14ac:dyDescent="0.3">
      <c r="B1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 t="s">
        <v>142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</row>
    <row r="103" spans="2:41" ht="14.25" customHeight="1" x14ac:dyDescent="0.3">
      <c r="B103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3" t="s">
        <v>103</v>
      </c>
      <c r="D103" s="293" t="s">
        <v>2954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</row>
    <row r="104" spans="2:41" ht="14.25" hidden="1" customHeight="1" x14ac:dyDescent="0.3">
      <c r="B104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</row>
    <row r="105" spans="2:41" ht="14.25" hidden="1" customHeight="1" x14ac:dyDescent="0.3">
      <c r="B10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3" t="s">
        <v>100</v>
      </c>
      <c r="D105" s="360" t="s">
        <v>2979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</row>
    <row r="106" spans="2:41" ht="14.25" hidden="1" customHeight="1" x14ac:dyDescent="0.3">
      <c r="B106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3" t="s">
        <v>100</v>
      </c>
      <c r="D106" s="360" t="s">
        <v>2979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</row>
    <row r="107" spans="2:41" ht="14.25" hidden="1" customHeight="1" x14ac:dyDescent="0.3">
      <c r="B10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3" t="s">
        <v>100</v>
      </c>
      <c r="D107" s="360" t="s">
        <v>2979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</row>
    <row r="108" spans="2:41" ht="14.25" hidden="1" customHeight="1" x14ac:dyDescent="0.3">
      <c r="B108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3" t="s">
        <v>99</v>
      </c>
      <c r="D108" s="293" t="s">
        <v>2985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</row>
    <row r="109" spans="2:41" ht="14.25" hidden="1" customHeight="1" x14ac:dyDescent="0.3">
      <c r="B1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3" t="s">
        <v>99</v>
      </c>
      <c r="D109" s="293" t="s">
        <v>2985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</row>
    <row r="110" spans="2:41" ht="14.25" hidden="1" customHeight="1" x14ac:dyDescent="0.3">
      <c r="B11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3" t="s">
        <v>99</v>
      </c>
      <c r="D110" s="293" t="s">
        <v>2985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</row>
    <row r="111" spans="2:41" ht="14.25" hidden="1" customHeight="1" x14ac:dyDescent="0.3">
      <c r="B111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2903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</row>
    <row r="112" spans="2:41" ht="14.25" hidden="1" customHeight="1" x14ac:dyDescent="0.3">
      <c r="B1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2903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2860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</row>
    <row r="113" spans="2:41" ht="14.25" hidden="1" customHeight="1" x14ac:dyDescent="0.3">
      <c r="B113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2903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</row>
    <row r="114" spans="2:41" ht="14.25" hidden="1" customHeight="1" x14ac:dyDescent="0.3">
      <c r="B11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2903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</row>
    <row r="115" spans="2:41" ht="14.25" hidden="1" customHeight="1" x14ac:dyDescent="0.3">
      <c r="B1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2903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</row>
    <row r="116" spans="2:41" ht="14.25" hidden="1" customHeight="1" x14ac:dyDescent="0.3">
      <c r="B11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2903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</row>
    <row r="117" spans="2:41" ht="14.25" hidden="1" customHeight="1" x14ac:dyDescent="0.3">
      <c r="B117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2903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</row>
    <row r="118" spans="2:41" ht="14.25" hidden="1" customHeight="1" x14ac:dyDescent="0.3">
      <c r="B118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2903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</row>
    <row r="119" spans="2:41" ht="14.25" hidden="1" customHeight="1" x14ac:dyDescent="0.3">
      <c r="B119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2903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</row>
    <row r="120" spans="2:41" ht="14.25" hidden="1" customHeight="1" x14ac:dyDescent="0.3">
      <c r="B120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2903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</row>
    <row r="121" spans="2:41" ht="14.25" hidden="1" customHeight="1" x14ac:dyDescent="0.3">
      <c r="B1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2903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</row>
    <row r="122" spans="2:41" ht="14.25" hidden="1" customHeight="1" x14ac:dyDescent="0.3">
      <c r="B122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2903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</row>
    <row r="123" spans="2:41" ht="14.25" hidden="1" customHeight="1" x14ac:dyDescent="0.3">
      <c r="B12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2903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</row>
    <row r="124" spans="2:41" ht="14.25" hidden="1" customHeight="1" x14ac:dyDescent="0.3">
      <c r="B124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2903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</row>
    <row r="125" spans="2:41" ht="14.25" hidden="1" customHeight="1" x14ac:dyDescent="0.3">
      <c r="B1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2903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</row>
    <row r="126" spans="2:41" ht="14.25" hidden="1" customHeight="1" x14ac:dyDescent="0.3">
      <c r="B12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2903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</row>
    <row r="127" spans="2:41" ht="14.25" hidden="1" customHeight="1" x14ac:dyDescent="0.3">
      <c r="B12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2903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</row>
    <row r="128" spans="2:41" ht="14.25" hidden="1" customHeight="1" x14ac:dyDescent="0.3">
      <c r="B128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3" t="s">
        <v>102</v>
      </c>
      <c r="D128" s="293" t="s">
        <v>2966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</row>
    <row r="129" spans="2:41" ht="14.25" hidden="1" customHeight="1" x14ac:dyDescent="0.3">
      <c r="B12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3" t="s">
        <v>102</v>
      </c>
      <c r="D129" s="293" t="s">
        <v>2966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</row>
    <row r="130" spans="2:41" ht="13.25" hidden="1" customHeight="1" x14ac:dyDescent="0.3">
      <c r="B130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3" t="s">
        <v>102</v>
      </c>
      <c r="D130" s="293" t="s">
        <v>2966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</row>
    <row r="131" spans="2:41" ht="14.25" hidden="1" customHeight="1" x14ac:dyDescent="0.3">
      <c r="B1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3" t="s">
        <v>102</v>
      </c>
      <c r="D131" s="293" t="s">
        <v>2966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</row>
    <row r="132" spans="2:41" ht="14.25" hidden="1" customHeight="1" x14ac:dyDescent="0.3">
      <c r="B13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3" t="s">
        <v>102</v>
      </c>
      <c r="D132" s="293" t="s">
        <v>2966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</row>
    <row r="133" spans="2:41" ht="14.25" hidden="1" customHeight="1" x14ac:dyDescent="0.3">
      <c r="B13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3" t="s">
        <v>102</v>
      </c>
      <c r="D133" s="293" t="s">
        <v>2966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</row>
    <row r="134" spans="2:41" ht="14.25" hidden="1" customHeight="1" x14ac:dyDescent="0.3">
      <c r="B134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3" t="s">
        <v>102</v>
      </c>
      <c r="D134" s="293" t="s">
        <v>2966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</row>
    <row r="135" spans="2:41" ht="14.25" hidden="1" customHeight="1" x14ac:dyDescent="0.3">
      <c r="B13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3" t="s">
        <v>102</v>
      </c>
      <c r="D135" s="293" t="s">
        <v>2966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</row>
    <row r="136" spans="2:41" ht="14.25" hidden="1" customHeight="1" x14ac:dyDescent="0.3">
      <c r="B13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3" t="s">
        <v>102</v>
      </c>
      <c r="D136" s="293" t="s">
        <v>2966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</row>
    <row r="137" spans="2:41" ht="14.25" hidden="1" customHeight="1" x14ac:dyDescent="0.3">
      <c r="B13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3" t="s">
        <v>102</v>
      </c>
      <c r="D137" s="293" t="s">
        <v>2966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</row>
    <row r="138" spans="2:41" ht="14.25" hidden="1" customHeight="1" x14ac:dyDescent="0.3">
      <c r="B1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3" t="s">
        <v>102</v>
      </c>
      <c r="D138" s="293" t="s">
        <v>2966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</row>
    <row r="139" spans="2:41" ht="14.25" hidden="1" customHeight="1" x14ac:dyDescent="0.3">
      <c r="B1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3" t="s">
        <v>102</v>
      </c>
      <c r="D139" s="293" t="s">
        <v>2966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</row>
    <row r="140" spans="2:41" ht="14.25" hidden="1" customHeight="1" x14ac:dyDescent="0.3">
      <c r="B1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3" t="s">
        <v>102</v>
      </c>
      <c r="D140" s="293" t="s">
        <v>2966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</row>
    <row r="141" spans="2:41" ht="14.25" hidden="1" customHeight="1" x14ac:dyDescent="0.3">
      <c r="B14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3" t="s">
        <v>102</v>
      </c>
      <c r="D141" s="293" t="s">
        <v>2966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</row>
    <row r="142" spans="2:41" ht="14.25" hidden="1" customHeight="1" x14ac:dyDescent="0.3">
      <c r="B14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3" t="s">
        <v>102</v>
      </c>
      <c r="D142" s="293" t="s">
        <v>2966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</row>
    <row r="143" spans="2:41" ht="14.25" hidden="1" customHeight="1" x14ac:dyDescent="0.3">
      <c r="B1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3" t="s">
        <v>102</v>
      </c>
      <c r="D143" s="293" t="s">
        <v>2966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</row>
    <row r="144" spans="2:41" ht="14.25" hidden="1" customHeight="1" x14ac:dyDescent="0.3">
      <c r="B1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3" t="s">
        <v>102</v>
      </c>
      <c r="D144" s="293" t="s">
        <v>2966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</row>
    <row r="145" spans="2:41" ht="14.25" hidden="1" customHeight="1" x14ac:dyDescent="0.3">
      <c r="B14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3" t="s">
        <v>102</v>
      </c>
      <c r="D145" s="293" t="s">
        <v>2966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</row>
    <row r="146" spans="2:41" ht="14.25" hidden="1" customHeight="1" x14ac:dyDescent="0.3">
      <c r="B14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3" t="s">
        <v>102</v>
      </c>
      <c r="D146" s="293" t="s">
        <v>2966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</row>
    <row r="147" spans="2:41" ht="14.25" hidden="1" customHeight="1" x14ac:dyDescent="0.3">
      <c r="B14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3" t="s">
        <v>102</v>
      </c>
      <c r="D147" s="293" t="s">
        <v>2966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</row>
    <row r="148" spans="2:41" ht="14.25" hidden="1" customHeight="1" x14ac:dyDescent="0.3">
      <c r="B1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3" t="s">
        <v>102</v>
      </c>
      <c r="D148" s="293" t="s">
        <v>2966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</row>
    <row r="149" spans="2:41" ht="14.25" hidden="1" customHeight="1" x14ac:dyDescent="0.3">
      <c r="B14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3" t="s">
        <v>102</v>
      </c>
      <c r="D149" s="293" t="s">
        <v>2966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</row>
    <row r="150" spans="2:41" ht="14.25" hidden="1" customHeight="1" x14ac:dyDescent="0.3">
      <c r="B1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3" t="s">
        <v>102</v>
      </c>
      <c r="D150" s="293" t="s">
        <v>2966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</row>
    <row r="151" spans="2:41" ht="14.25" hidden="1" customHeight="1" x14ac:dyDescent="0.3">
      <c r="B15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3" t="s">
        <v>102</v>
      </c>
      <c r="D151" s="293" t="s">
        <v>2966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</row>
    <row r="152" spans="2:41" ht="14.25" hidden="1" customHeight="1" x14ac:dyDescent="0.3">
      <c r="B15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3" t="s">
        <v>102</v>
      </c>
      <c r="D152" s="293" t="s">
        <v>2966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</row>
    <row r="153" spans="2:41" ht="14.25" hidden="1" customHeight="1" x14ac:dyDescent="0.3">
      <c r="B15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3" t="s">
        <v>102</v>
      </c>
      <c r="D153" s="293" t="s">
        <v>2966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</row>
    <row r="154" spans="2:41" ht="14.25" customHeight="1" x14ac:dyDescent="0.3">
      <c r="B15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3" t="s">
        <v>103</v>
      </c>
      <c r="D154" s="293" t="s">
        <v>2960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</row>
    <row r="155" spans="2:41" ht="14.25" customHeight="1" x14ac:dyDescent="0.3">
      <c r="B1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3" t="s">
        <v>103</v>
      </c>
      <c r="D155" s="293" t="s">
        <v>2960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</row>
    <row r="156" spans="2:41" ht="14.25" customHeight="1" x14ac:dyDescent="0.3">
      <c r="B15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3" t="s">
        <v>103</v>
      </c>
      <c r="D156" s="293" t="s">
        <v>2960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</row>
    <row r="157" spans="2:41" ht="14.25" customHeight="1" x14ac:dyDescent="0.3">
      <c r="B157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3" t="s">
        <v>103</v>
      </c>
      <c r="D157" s="293" t="s">
        <v>2956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</row>
    <row r="158" spans="2:41" ht="14.25" customHeight="1" x14ac:dyDescent="0.3">
      <c r="B1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3" t="s">
        <v>103</v>
      </c>
      <c r="D158" s="293" t="s">
        <v>2956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</row>
    <row r="159" spans="2:41" ht="14.25" customHeight="1" x14ac:dyDescent="0.3">
      <c r="B15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3" t="s">
        <v>103</v>
      </c>
      <c r="D159" s="293" t="s">
        <v>2959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</row>
    <row r="160" spans="2:41" ht="14.25" customHeight="1" x14ac:dyDescent="0.3">
      <c r="B1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3" t="s">
        <v>103</v>
      </c>
      <c r="D160" s="293" t="s">
        <v>2959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</row>
    <row r="161" spans="2:41" ht="14.25" customHeight="1" x14ac:dyDescent="0.3">
      <c r="B16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3" t="s">
        <v>103</v>
      </c>
      <c r="D161" s="293" t="s">
        <v>2959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</row>
    <row r="162" spans="2:41" ht="14.25" customHeight="1" x14ac:dyDescent="0.3">
      <c r="B1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3" t="s">
        <v>103</v>
      </c>
      <c r="D162" s="293" t="s">
        <v>2959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</row>
    <row r="163" spans="2:41" ht="14.25" customHeight="1" x14ac:dyDescent="0.3">
      <c r="B16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3" t="s">
        <v>103</v>
      </c>
      <c r="D163" s="293" t="s">
        <v>2960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</row>
    <row r="164" spans="2:41" ht="14.25" customHeight="1" x14ac:dyDescent="0.3">
      <c r="B1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3" t="s">
        <v>103</v>
      </c>
      <c r="D164" s="293" t="s">
        <v>2960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</row>
    <row r="165" spans="2:41" ht="14.25" customHeight="1" x14ac:dyDescent="0.3">
      <c r="B16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3" t="s">
        <v>103</v>
      </c>
      <c r="D165" s="293" t="s">
        <v>2960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</row>
    <row r="166" spans="2:41" ht="14.25" customHeight="1" x14ac:dyDescent="0.3">
      <c r="B1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3" t="s">
        <v>103</v>
      </c>
      <c r="D166" s="293" t="s">
        <v>2960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3047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</row>
    <row r="167" spans="2:41" ht="14.25" customHeight="1" x14ac:dyDescent="0.3">
      <c r="B16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3" t="s">
        <v>103</v>
      </c>
      <c r="D167" s="293" t="s">
        <v>2959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</row>
    <row r="168" spans="2:41" ht="14.25" customHeight="1" x14ac:dyDescent="0.3">
      <c r="B1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3" t="s">
        <v>103</v>
      </c>
      <c r="D168" s="293" t="s">
        <v>2959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</row>
    <row r="169" spans="2:41" ht="14.25" customHeight="1" x14ac:dyDescent="0.3">
      <c r="B16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3" t="s">
        <v>103</v>
      </c>
      <c r="D169" s="293" t="s">
        <v>2959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</row>
    <row r="170" spans="2:41" ht="14.25" customHeight="1" x14ac:dyDescent="0.3">
      <c r="B1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3" t="s">
        <v>103</v>
      </c>
      <c r="D170" s="293" t="s">
        <v>2959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</row>
    <row r="171" spans="2:41" ht="14.25" customHeight="1" x14ac:dyDescent="0.3">
      <c r="B17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3" t="s">
        <v>103</v>
      </c>
      <c r="D171" s="293" t="s">
        <v>2960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</row>
    <row r="172" spans="2:41" ht="14.25" customHeight="1" x14ac:dyDescent="0.3">
      <c r="B1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3" t="s">
        <v>103</v>
      </c>
      <c r="D172" s="293" t="s">
        <v>2960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</row>
    <row r="173" spans="2:41" ht="14.25" customHeight="1" x14ac:dyDescent="0.3">
      <c r="B173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3" t="s">
        <v>103</v>
      </c>
      <c r="D173" s="293" t="s">
        <v>2959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</row>
    <row r="174" spans="2:41" ht="14.25" customHeight="1" x14ac:dyDescent="0.3">
      <c r="B1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3" t="s">
        <v>103</v>
      </c>
      <c r="D174" s="293" t="s">
        <v>2959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</row>
    <row r="175" spans="2:41" ht="14.25" customHeight="1" x14ac:dyDescent="0.3">
      <c r="B17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3" t="s">
        <v>103</v>
      </c>
      <c r="D175" s="293" t="s">
        <v>2960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</row>
    <row r="176" spans="2:41" ht="14.25" customHeight="1" x14ac:dyDescent="0.3">
      <c r="B1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3" t="s">
        <v>103</v>
      </c>
      <c r="D176" s="293" t="s">
        <v>2960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</row>
    <row r="177" spans="2:41" ht="14.25" customHeight="1" x14ac:dyDescent="0.3">
      <c r="B17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3" t="s">
        <v>103</v>
      </c>
      <c r="D177" s="293" t="s">
        <v>2959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</row>
    <row r="178" spans="2:41" ht="14.25" customHeight="1" x14ac:dyDescent="0.3">
      <c r="B17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3" t="s">
        <v>103</v>
      </c>
      <c r="D178" s="293" t="s">
        <v>2959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</row>
    <row r="179" spans="2:41" ht="14.25" customHeight="1" x14ac:dyDescent="0.3">
      <c r="B17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3" t="s">
        <v>103</v>
      </c>
      <c r="D179" s="293" t="s">
        <v>2959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</row>
    <row r="180" spans="2:41" ht="14.25" customHeight="1" x14ac:dyDescent="0.3">
      <c r="B1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3" t="s">
        <v>103</v>
      </c>
      <c r="D180" s="293" t="s">
        <v>2959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</row>
    <row r="181" spans="2:41" ht="14.25" customHeight="1" x14ac:dyDescent="0.3">
      <c r="B18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3" t="s">
        <v>103</v>
      </c>
      <c r="D181" s="293" t="s">
        <v>2960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</row>
    <row r="182" spans="2:41" ht="14.25" customHeight="1" x14ac:dyDescent="0.3">
      <c r="B1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3" t="s">
        <v>103</v>
      </c>
      <c r="D182" s="293" t="s">
        <v>2960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</row>
    <row r="183" spans="2:41" ht="14.25" customHeight="1" x14ac:dyDescent="0.3">
      <c r="B18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3" t="s">
        <v>103</v>
      </c>
      <c r="D183" s="293" t="s">
        <v>2960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</row>
    <row r="184" spans="2:41" ht="14.25" customHeight="1" x14ac:dyDescent="0.3">
      <c r="B1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3" t="s">
        <v>103</v>
      </c>
      <c r="D184" s="293" t="s">
        <v>2960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</row>
    <row r="185" spans="2:41" ht="14.25" customHeight="1" x14ac:dyDescent="0.3">
      <c r="B18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3" t="s">
        <v>103</v>
      </c>
      <c r="D185" s="293" t="s">
        <v>2960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</row>
    <row r="186" spans="2:41" ht="14.25" customHeight="1" x14ac:dyDescent="0.3">
      <c r="B1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3" t="s">
        <v>103</v>
      </c>
      <c r="D186" s="293" t="s">
        <v>2960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</row>
    <row r="187" spans="2:41" ht="14.25" customHeight="1" x14ac:dyDescent="0.3">
      <c r="B18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3" t="s">
        <v>103</v>
      </c>
      <c r="D187" s="231" t="s">
        <v>2958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</row>
    <row r="188" spans="2:41" ht="14.25" customHeight="1" x14ac:dyDescent="0.3">
      <c r="B1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3" t="s">
        <v>103</v>
      </c>
      <c r="D188" s="231" t="s">
        <v>2958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</row>
    <row r="189" spans="2:41" ht="14.25" hidden="1" customHeight="1" x14ac:dyDescent="0.3">
      <c r="B189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2903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2860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</row>
    <row r="190" spans="2:41" ht="14.25" hidden="1" customHeight="1" x14ac:dyDescent="0.3">
      <c r="B190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2903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</row>
    <row r="191" spans="2:41" ht="14.25" hidden="1" customHeight="1" x14ac:dyDescent="0.3">
      <c r="B191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2903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</row>
    <row r="192" spans="2:41" ht="14.25" hidden="1" customHeight="1" x14ac:dyDescent="0.3">
      <c r="B192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2903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</row>
    <row r="193" spans="2:41" ht="14.25" hidden="1" customHeight="1" x14ac:dyDescent="0.3">
      <c r="B1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2903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</row>
    <row r="194" spans="2:41" ht="14.25" hidden="1" customHeight="1" x14ac:dyDescent="0.3">
      <c r="B194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2903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</row>
    <row r="195" spans="2:41" ht="14.25" hidden="1" customHeight="1" x14ac:dyDescent="0.3">
      <c r="B195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2903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</row>
    <row r="196" spans="2:41" ht="14.25" hidden="1" customHeight="1" x14ac:dyDescent="0.3">
      <c r="B196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2903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</row>
    <row r="197" spans="2:41" ht="14.25" hidden="1" customHeight="1" x14ac:dyDescent="0.3">
      <c r="B1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2903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</row>
    <row r="198" spans="2:41" ht="14.25" hidden="1" customHeight="1" x14ac:dyDescent="0.3">
      <c r="B1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2903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</row>
    <row r="199" spans="2:41" ht="14.25" hidden="1" customHeight="1" x14ac:dyDescent="0.3">
      <c r="B199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2903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</row>
    <row r="200" spans="2:41" ht="14.25" hidden="1" customHeight="1" x14ac:dyDescent="0.3">
      <c r="B2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2903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</row>
    <row r="201" spans="2:41" ht="14.25" hidden="1" customHeight="1" x14ac:dyDescent="0.3">
      <c r="B2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2903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</row>
    <row r="202" spans="2:41" ht="14.25" hidden="1" customHeight="1" x14ac:dyDescent="0.3">
      <c r="B2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2903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</row>
    <row r="203" spans="2:41" ht="14.25" hidden="1" customHeight="1" x14ac:dyDescent="0.3">
      <c r="B20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2903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</row>
    <row r="204" spans="2:41" ht="14.25" hidden="1" customHeight="1" x14ac:dyDescent="0.3">
      <c r="B2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2903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</row>
    <row r="205" spans="2:41" ht="14.25" hidden="1" customHeight="1" x14ac:dyDescent="0.3">
      <c r="B2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2903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</row>
    <row r="206" spans="2:41" ht="14.25" hidden="1" customHeight="1" x14ac:dyDescent="0.3">
      <c r="B2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2903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</row>
    <row r="207" spans="2:41" ht="14.25" hidden="1" customHeight="1" x14ac:dyDescent="0.3">
      <c r="B20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2903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</row>
    <row r="208" spans="2:41" ht="14.25" hidden="1" customHeight="1" x14ac:dyDescent="0.3">
      <c r="B2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2903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142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</row>
    <row r="209" spans="2:41" ht="14.25" hidden="1" customHeight="1" x14ac:dyDescent="0.3">
      <c r="B209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3" t="s">
        <v>100</v>
      </c>
      <c r="D209" s="360" t="s">
        <v>2979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</row>
    <row r="210" spans="2:41" ht="14.25" hidden="1" customHeight="1" x14ac:dyDescent="0.3">
      <c r="B2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3" t="s">
        <v>100</v>
      </c>
      <c r="D210" s="360" t="s">
        <v>2979</v>
      </c>
      <c r="E210" s="292" t="s">
        <v>2923</v>
      </c>
      <c r="F210" s="293" t="s">
        <v>2924</v>
      </c>
      <c r="G210" s="293" t="s">
        <v>2922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</row>
    <row r="211" spans="2:41" ht="14.25" hidden="1" customHeight="1" x14ac:dyDescent="0.3">
      <c r="B2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3" t="s">
        <v>100</v>
      </c>
      <c r="D211" s="360" t="s">
        <v>2979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</row>
    <row r="212" spans="2:41" ht="14.25" hidden="1" customHeight="1" x14ac:dyDescent="0.3">
      <c r="B2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2903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</row>
    <row r="213" spans="2:41" ht="14.25" hidden="1" customHeight="1" x14ac:dyDescent="0.3">
      <c r="B21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2903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</row>
    <row r="214" spans="2:41" ht="14.25" hidden="1" customHeight="1" x14ac:dyDescent="0.3">
      <c r="B214" s="42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2903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</row>
    <row r="215" spans="2:41" ht="14.25" hidden="1" customHeight="1" x14ac:dyDescent="0.3">
      <c r="B2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3" t="s">
        <v>101</v>
      </c>
      <c r="D215" s="293" t="s">
        <v>423</v>
      </c>
      <c r="E215" s="292" t="s">
        <v>2911</v>
      </c>
      <c r="F215" s="293" t="s">
        <v>2919</v>
      </c>
      <c r="G215" s="293" t="s">
        <v>2920</v>
      </c>
      <c r="H215" s="292" t="s">
        <v>202</v>
      </c>
      <c r="I215" s="292" t="s">
        <v>2903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2921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</row>
    <row r="216" spans="2:41" ht="14.25" hidden="1" customHeight="1" x14ac:dyDescent="0.3">
      <c r="B2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2903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</row>
    <row r="217" spans="2:41" ht="14.25" hidden="1" customHeight="1" x14ac:dyDescent="0.3">
      <c r="B217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2903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</row>
    <row r="218" spans="2:41" ht="14.25" hidden="1" customHeight="1" x14ac:dyDescent="0.3">
      <c r="B218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2903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</row>
    <row r="219" spans="2:41" ht="14.25" hidden="1" customHeight="1" x14ac:dyDescent="0.3">
      <c r="B219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3" t="s">
        <v>100</v>
      </c>
      <c r="D219" s="293" t="s">
        <v>2976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</row>
    <row r="220" spans="2:41" ht="14.25" hidden="1" customHeight="1" x14ac:dyDescent="0.3">
      <c r="B220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3" t="s">
        <v>100</v>
      </c>
      <c r="D220" s="293" t="s">
        <v>2976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</row>
    <row r="221" spans="2:41" ht="14.25" hidden="1" customHeight="1" x14ac:dyDescent="0.3">
      <c r="B221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3" t="s">
        <v>100</v>
      </c>
      <c r="D221" s="293" t="s">
        <v>2976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</row>
    <row r="222" spans="2:41" ht="14.25" hidden="1" customHeight="1" x14ac:dyDescent="0.3">
      <c r="B22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3" t="s">
        <v>100</v>
      </c>
      <c r="D222" s="293" t="s">
        <v>2976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</row>
    <row r="223" spans="2:41" ht="14.25" hidden="1" customHeight="1" x14ac:dyDescent="0.3">
      <c r="B223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3" t="s">
        <v>100</v>
      </c>
      <c r="D223" s="293" t="s">
        <v>2976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</row>
    <row r="224" spans="2:41" ht="14.25" hidden="1" customHeight="1" x14ac:dyDescent="0.3">
      <c r="B224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3" t="s">
        <v>100</v>
      </c>
      <c r="D224" s="293" t="s">
        <v>2976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</row>
    <row r="225" spans="2:41" ht="14.25" hidden="1" customHeight="1" x14ac:dyDescent="0.3">
      <c r="B22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3" t="s">
        <v>100</v>
      </c>
      <c r="D225" s="360" t="s">
        <v>2979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</row>
    <row r="226" spans="2:41" ht="14.25" hidden="1" customHeight="1" x14ac:dyDescent="0.3">
      <c r="B2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3" t="s">
        <v>100</v>
      </c>
      <c r="D226" s="360" t="s">
        <v>2979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</row>
    <row r="227" spans="2:41" ht="14.25" hidden="1" customHeight="1" x14ac:dyDescent="0.3">
      <c r="B22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3" t="s">
        <v>100</v>
      </c>
      <c r="D227" s="360" t="s">
        <v>2979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</row>
    <row r="228" spans="2:41" ht="14.25" hidden="1" customHeight="1" x14ac:dyDescent="0.3">
      <c r="B22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3" t="s">
        <v>100</v>
      </c>
      <c r="D228" s="360" t="s">
        <v>2979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</row>
    <row r="229" spans="2:41" ht="14.25" hidden="1" customHeight="1" x14ac:dyDescent="0.3">
      <c r="B2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3" t="s">
        <v>100</v>
      </c>
      <c r="D229" s="360" t="s">
        <v>2979</v>
      </c>
      <c r="E229" s="292" t="s">
        <v>2925</v>
      </c>
      <c r="F229" s="293" t="s">
        <v>2926</v>
      </c>
      <c r="G229" s="293" t="s">
        <v>2927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</row>
    <row r="230" spans="2:41" ht="14.25" hidden="1" customHeight="1" x14ac:dyDescent="0.3">
      <c r="B230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3" t="s">
        <v>100</v>
      </c>
      <c r="D230" s="360" t="s">
        <v>2980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</row>
    <row r="231" spans="2:41" ht="14.25" hidden="1" customHeight="1" x14ac:dyDescent="0.3">
      <c r="B23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3" t="s">
        <v>100</v>
      </c>
      <c r="D231" s="360" t="s">
        <v>2980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</row>
    <row r="232" spans="2:41" ht="14.25" hidden="1" customHeight="1" x14ac:dyDescent="0.3">
      <c r="B23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3" t="s">
        <v>100</v>
      </c>
      <c r="D232" s="360" t="s">
        <v>2979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</row>
    <row r="233" spans="2:41" ht="14.25" hidden="1" customHeight="1" x14ac:dyDescent="0.3">
      <c r="B233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3" t="s">
        <v>100</v>
      </c>
      <c r="D233" s="360" t="s">
        <v>2979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</row>
    <row r="234" spans="2:41" ht="14.25" hidden="1" customHeight="1" x14ac:dyDescent="0.3">
      <c r="B234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3" t="s">
        <v>100</v>
      </c>
      <c r="D234" s="360" t="s">
        <v>2979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</row>
    <row r="235" spans="2:41" ht="14.25" hidden="1" customHeight="1" x14ac:dyDescent="0.3">
      <c r="B235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3" t="s">
        <v>99</v>
      </c>
      <c r="D235" s="293" t="s">
        <v>2986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3046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</row>
    <row r="236" spans="2:41" ht="14.25" hidden="1" customHeight="1" x14ac:dyDescent="0.3">
      <c r="B236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3" t="s">
        <v>99</v>
      </c>
      <c r="D236" s="293" t="s">
        <v>2986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</row>
    <row r="237" spans="2:41" ht="14.25" hidden="1" customHeight="1" x14ac:dyDescent="0.3">
      <c r="B2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3" t="s">
        <v>99</v>
      </c>
      <c r="D237" s="293" t="s">
        <v>2986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3046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</row>
    <row r="238" spans="2:41" ht="14.25" hidden="1" customHeight="1" x14ac:dyDescent="0.3">
      <c r="B2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3" t="s">
        <v>99</v>
      </c>
      <c r="D238" s="293" t="s">
        <v>2986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3046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</row>
    <row r="239" spans="2:41" ht="14.25" hidden="1" customHeight="1" x14ac:dyDescent="0.3">
      <c r="B239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3" t="s">
        <v>99</v>
      </c>
      <c r="D239" s="293" t="s">
        <v>2986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3046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</row>
    <row r="240" spans="2:41" ht="14.25" hidden="1" customHeight="1" x14ac:dyDescent="0.3">
      <c r="B240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3" t="s">
        <v>99</v>
      </c>
      <c r="D240" s="293" t="s">
        <v>2986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3046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</row>
    <row r="241" spans="2:41" ht="14.25" hidden="1" customHeight="1" x14ac:dyDescent="0.3">
      <c r="B241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3" t="s">
        <v>99</v>
      </c>
      <c r="D241" s="293" t="s">
        <v>2986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3046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</row>
    <row r="242" spans="2:41" ht="14.25" hidden="1" customHeight="1" x14ac:dyDescent="0.3">
      <c r="B242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3" t="s">
        <v>99</v>
      </c>
      <c r="D242" s="293" t="s">
        <v>2986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3046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</row>
    <row r="243" spans="2:41" ht="14.25" hidden="1" customHeight="1" x14ac:dyDescent="0.3">
      <c r="B243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3" t="s">
        <v>99</v>
      </c>
      <c r="D243" s="293" t="s">
        <v>2986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3046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</row>
    <row r="244" spans="2:41" ht="14.25" hidden="1" customHeight="1" x14ac:dyDescent="0.3">
      <c r="B24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2903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</row>
    <row r="245" spans="2:41" ht="14.25" hidden="1" customHeight="1" x14ac:dyDescent="0.3">
      <c r="B245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2903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</row>
    <row r="246" spans="2:41" ht="14.25" hidden="1" customHeight="1" x14ac:dyDescent="0.3">
      <c r="B24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2903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</row>
    <row r="247" spans="2:41" ht="14.25" hidden="1" customHeight="1" x14ac:dyDescent="0.3">
      <c r="B2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2903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</row>
    <row r="248" spans="2:41" ht="14.25" hidden="1" customHeight="1" x14ac:dyDescent="0.3">
      <c r="B2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2903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142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</row>
    <row r="249" spans="2:41" ht="14.25" hidden="1" customHeight="1" x14ac:dyDescent="0.3">
      <c r="B249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3" t="s">
        <v>103</v>
      </c>
      <c r="D249" s="293" t="s">
        <v>2981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</row>
    <row r="250" spans="2:41" ht="14.25" hidden="1" customHeight="1" x14ac:dyDescent="0.3">
      <c r="B250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3" t="s">
        <v>103</v>
      </c>
      <c r="D250" s="293" t="s">
        <v>2981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</row>
    <row r="251" spans="2:41" ht="14.25" hidden="1" customHeight="1" x14ac:dyDescent="0.3">
      <c r="B25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3" t="s">
        <v>100</v>
      </c>
      <c r="D251" s="360" t="s">
        <v>2980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</row>
    <row r="252" spans="2:41" ht="14.25" hidden="1" customHeight="1" x14ac:dyDescent="0.3">
      <c r="B252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3" t="s">
        <v>99</v>
      </c>
      <c r="D252" s="293" t="s">
        <v>2987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3058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</row>
    <row r="253" spans="2:41" ht="14.25" hidden="1" customHeight="1" x14ac:dyDescent="0.3">
      <c r="B2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3" t="s">
        <v>103</v>
      </c>
      <c r="D253" s="293" t="s">
        <v>2981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</row>
    <row r="254" spans="2:41" ht="14.25" customHeight="1" x14ac:dyDescent="0.3">
      <c r="B254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3" t="s">
        <v>103</v>
      </c>
      <c r="D254" s="293" t="s">
        <v>2955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</row>
    <row r="255" spans="2:41" ht="14.25" customHeight="1" x14ac:dyDescent="0.3">
      <c r="B255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3" t="s">
        <v>103</v>
      </c>
      <c r="D255" s="293" t="s">
        <v>2955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</row>
    <row r="256" spans="2:41" ht="14.25" customHeight="1" x14ac:dyDescent="0.3">
      <c r="B256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3" t="s">
        <v>103</v>
      </c>
      <c r="D256" s="293" t="s">
        <v>2955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</row>
    <row r="257" spans="1:41" ht="14.25" customHeight="1" x14ac:dyDescent="0.3">
      <c r="B257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3" t="s">
        <v>103</v>
      </c>
      <c r="D257" s="293" t="s">
        <v>2955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</row>
    <row r="258" spans="1:41" ht="14.25" customHeight="1" x14ac:dyDescent="0.3">
      <c r="B258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3" t="s">
        <v>103</v>
      </c>
      <c r="D258" s="293" t="s">
        <v>2955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</row>
    <row r="259" spans="1:41" ht="14.25" customHeight="1" x14ac:dyDescent="0.3">
      <c r="B259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3" t="s">
        <v>103</v>
      </c>
      <c r="D259" s="293" t="s">
        <v>2955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</row>
    <row r="260" spans="1:41" ht="14.25" customHeight="1" x14ac:dyDescent="0.3">
      <c r="B260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3" t="s">
        <v>103</v>
      </c>
      <c r="D260" s="293" t="s">
        <v>2955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</row>
    <row r="261" spans="1:41" ht="14.25" customHeight="1" x14ac:dyDescent="0.3">
      <c r="B261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3" t="s">
        <v>103</v>
      </c>
      <c r="D261" s="293" t="s">
        <v>2955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</row>
    <row r="262" spans="1:41" ht="14.25" customHeight="1" x14ac:dyDescent="0.3">
      <c r="B262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3" t="s">
        <v>103</v>
      </c>
      <c r="D262" s="293" t="s">
        <v>2955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</row>
    <row r="263" spans="1:41" ht="14.25" customHeight="1" x14ac:dyDescent="0.3">
      <c r="B2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3" t="s">
        <v>103</v>
      </c>
      <c r="D263" s="227" t="s">
        <v>2954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</row>
    <row r="264" spans="1:41" ht="14.25" hidden="1" customHeight="1" x14ac:dyDescent="0.3">
      <c r="A264" s="300">
        <v>44540</v>
      </c>
      <c r="B2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3" t="s">
        <v>99</v>
      </c>
      <c r="D264" s="293" t="s">
        <v>2975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/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2860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</row>
    <row r="265" spans="1:41" ht="14.25" hidden="1" customHeight="1" x14ac:dyDescent="0.3">
      <c r="B2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3" t="s">
        <v>99</v>
      </c>
      <c r="D265" s="293" t="s">
        <v>2975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f>IFERROR(IF(VLOOKUP(功能_33[[#This Row],[功能代號]],討論項目!A:H,8,FALSE)=0,"",VLOOKUP(功能_33[[#This Row],[功能代號]],討論項目!A:H,8,FALSE)),"")</f>
        <v>44504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</row>
    <row r="266" spans="1:41" ht="14.25" hidden="1" customHeight="1" x14ac:dyDescent="0.3">
      <c r="A266" s="300">
        <v>44540</v>
      </c>
      <c r="B266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3" t="s">
        <v>99</v>
      </c>
      <c r="D266" s="293" t="s">
        <v>2975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</row>
    <row r="267" spans="1:41" ht="14.25" hidden="1" customHeight="1" x14ac:dyDescent="0.3">
      <c r="A267" s="300">
        <v>44540</v>
      </c>
      <c r="B267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3" t="s">
        <v>99</v>
      </c>
      <c r="D267" s="293" t="s">
        <v>2975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/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</row>
    <row r="268" spans="1:41" ht="14.25" hidden="1" customHeight="1" x14ac:dyDescent="0.3">
      <c r="A268" s="300">
        <v>44540</v>
      </c>
      <c r="B268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3" t="s">
        <v>99</v>
      </c>
      <c r="D268" s="293" t="s">
        <v>2975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</row>
    <row r="269" spans="1:41" ht="14.25" hidden="1" customHeight="1" x14ac:dyDescent="0.3">
      <c r="A269" s="300">
        <v>44540</v>
      </c>
      <c r="B2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3" t="s">
        <v>99</v>
      </c>
      <c r="D269" s="293" t="s">
        <v>2975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 t="str">
        <f>IFERROR(IF(VLOOKUP(功能_33[[#This Row],[功能代號]],討論項目!A:H,8,FALSE)=0,"",VLOOKUP(功能_33[[#This Row],[功能代號]],討論項目!A:H,8,FALSE)),"")</f>
        <v/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</row>
    <row r="270" spans="1:41" ht="14.25" hidden="1" customHeight="1" x14ac:dyDescent="0.3">
      <c r="B270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2903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</row>
    <row r="271" spans="1:41" ht="14.25" hidden="1" customHeight="1" x14ac:dyDescent="0.3">
      <c r="B271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2903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</row>
    <row r="272" spans="1:41" ht="14.25" hidden="1" customHeight="1" x14ac:dyDescent="0.3">
      <c r="B272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2903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</row>
    <row r="273" spans="2:41" ht="14.25" hidden="1" customHeight="1" x14ac:dyDescent="0.3">
      <c r="B273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2903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</row>
    <row r="274" spans="2:41" ht="14.25" hidden="1" customHeight="1" x14ac:dyDescent="0.3">
      <c r="B2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2903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</row>
    <row r="275" spans="2:41" ht="14.25" hidden="1" customHeight="1" x14ac:dyDescent="0.3">
      <c r="B2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2903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</row>
    <row r="276" spans="2:41" ht="14.25" hidden="1" customHeight="1" x14ac:dyDescent="0.3">
      <c r="B276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2903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</row>
    <row r="277" spans="2:41" ht="14.25" hidden="1" customHeight="1" x14ac:dyDescent="0.3">
      <c r="B2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2903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</row>
    <row r="278" spans="2:41" ht="14.25" customHeight="1" x14ac:dyDescent="0.3">
      <c r="B27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3" t="s">
        <v>103</v>
      </c>
      <c r="D278" s="293" t="s">
        <v>2956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</row>
    <row r="279" spans="2:41" ht="14.25" customHeight="1" x14ac:dyDescent="0.3">
      <c r="B279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3" t="s">
        <v>103</v>
      </c>
      <c r="D279" s="293" t="s">
        <v>2956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</row>
    <row r="280" spans="2:41" ht="14.25" customHeight="1" x14ac:dyDescent="0.3">
      <c r="B2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3" t="s">
        <v>103</v>
      </c>
      <c r="D280" s="293" t="s">
        <v>2956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</row>
    <row r="281" spans="2:41" ht="14.25" customHeight="1" x14ac:dyDescent="0.3">
      <c r="B28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3" t="s">
        <v>103</v>
      </c>
      <c r="D281" s="293" t="s">
        <v>2956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</row>
    <row r="282" spans="2:41" ht="14.25" hidden="1" customHeight="1" x14ac:dyDescent="0.3">
      <c r="B2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3" t="s">
        <v>99</v>
      </c>
      <c r="D282" s="293" t="s">
        <v>2983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3046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</row>
    <row r="283" spans="2:41" ht="14.25" hidden="1" customHeight="1" x14ac:dyDescent="0.3">
      <c r="B283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3" t="s">
        <v>99</v>
      </c>
      <c r="D283" s="293" t="s">
        <v>2983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</row>
    <row r="284" spans="2:41" ht="14.25" hidden="1" customHeight="1" x14ac:dyDescent="0.3">
      <c r="B2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3" t="s">
        <v>99</v>
      </c>
      <c r="D284" s="293" t="s">
        <v>2983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3046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</row>
    <row r="285" spans="2:41" ht="14.25" hidden="1" customHeight="1" x14ac:dyDescent="0.3">
      <c r="B2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3" t="s">
        <v>99</v>
      </c>
      <c r="D285" s="293" t="s">
        <v>2983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</row>
    <row r="286" spans="2:41" ht="14.25" hidden="1" customHeight="1" x14ac:dyDescent="0.3">
      <c r="B286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3" t="s">
        <v>99</v>
      </c>
      <c r="D286" s="293" t="s">
        <v>2988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3046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</row>
    <row r="287" spans="2:41" ht="14.25" hidden="1" customHeight="1" x14ac:dyDescent="0.3">
      <c r="B28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3" t="s">
        <v>99</v>
      </c>
      <c r="D287" s="293" t="s">
        <v>2988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</row>
    <row r="288" spans="2:41" ht="14.25" hidden="1" customHeight="1" x14ac:dyDescent="0.3">
      <c r="B2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3" t="s">
        <v>99</v>
      </c>
      <c r="D288" s="293" t="s">
        <v>2988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</row>
    <row r="289" spans="2:41" ht="14.25" hidden="1" customHeight="1" x14ac:dyDescent="0.3">
      <c r="B289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3" t="s">
        <v>99</v>
      </c>
      <c r="D289" s="293" t="s">
        <v>2983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3046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</row>
    <row r="290" spans="2:41" ht="14.25" hidden="1" customHeight="1" x14ac:dyDescent="0.3">
      <c r="B29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</row>
    <row r="291" spans="2:41" ht="14.25" hidden="1" customHeight="1" x14ac:dyDescent="0.3">
      <c r="B29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3" t="s">
        <v>99</v>
      </c>
      <c r="D291" s="360" t="s">
        <v>2985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3046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</row>
    <row r="292" spans="2:41" ht="14.25" hidden="1" customHeight="1" x14ac:dyDescent="0.3">
      <c r="B29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3" t="s">
        <v>99</v>
      </c>
      <c r="D292" s="360" t="s">
        <v>2985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</row>
    <row r="293" spans="2:41" ht="14.25" hidden="1" customHeight="1" x14ac:dyDescent="0.3">
      <c r="B29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3" t="s">
        <v>99</v>
      </c>
      <c r="D293" s="293" t="s">
        <v>2973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</row>
    <row r="294" spans="2:41" ht="14.25" hidden="1" customHeight="1" x14ac:dyDescent="0.3">
      <c r="B2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3" t="s">
        <v>99</v>
      </c>
      <c r="D294" s="293" t="s">
        <v>2973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3045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</row>
    <row r="295" spans="2:41" ht="14.25" hidden="1" customHeight="1" x14ac:dyDescent="0.3">
      <c r="B295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3" t="s">
        <v>102</v>
      </c>
      <c r="D295" s="293" t="s">
        <v>2963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</row>
    <row r="296" spans="2:41" ht="14.25" hidden="1" customHeight="1" x14ac:dyDescent="0.3">
      <c r="B29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3" t="s">
        <v>102</v>
      </c>
      <c r="D296" s="293" t="s">
        <v>2963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</row>
    <row r="297" spans="2:41" ht="14.25" hidden="1" customHeight="1" x14ac:dyDescent="0.3">
      <c r="B2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3" t="s">
        <v>102</v>
      </c>
      <c r="D297" s="293" t="s">
        <v>2963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</row>
    <row r="298" spans="2:41" ht="14.25" hidden="1" customHeight="1" x14ac:dyDescent="0.3">
      <c r="B2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3" t="s">
        <v>102</v>
      </c>
      <c r="D298" s="293" t="s">
        <v>2963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</row>
    <row r="299" spans="2:41" ht="14.25" hidden="1" customHeight="1" x14ac:dyDescent="0.3">
      <c r="B29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3" t="s">
        <v>102</v>
      </c>
      <c r="D299" s="293" t="s">
        <v>2963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</row>
    <row r="300" spans="2:41" ht="14.25" hidden="1" customHeight="1" x14ac:dyDescent="0.3">
      <c r="B3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3" t="s">
        <v>102</v>
      </c>
      <c r="D300" s="293" t="s">
        <v>2963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</row>
    <row r="301" spans="2:41" ht="14.25" hidden="1" customHeight="1" x14ac:dyDescent="0.3">
      <c r="B3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3" t="s">
        <v>102</v>
      </c>
      <c r="D301" s="293" t="s">
        <v>2963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</row>
    <row r="302" spans="2:41" ht="14.25" hidden="1" customHeight="1" x14ac:dyDescent="0.3">
      <c r="B3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3" t="s">
        <v>102</v>
      </c>
      <c r="D302" s="293" t="s">
        <v>2963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</row>
    <row r="303" spans="2:41" ht="14.25" hidden="1" customHeight="1" x14ac:dyDescent="0.3">
      <c r="B3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3" t="s">
        <v>102</v>
      </c>
      <c r="D303" s="293" t="s">
        <v>2963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</row>
    <row r="304" spans="2:41" ht="14.25" hidden="1" customHeight="1" x14ac:dyDescent="0.3">
      <c r="B3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3" t="s">
        <v>102</v>
      </c>
      <c r="D304" s="293" t="s">
        <v>2963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</row>
    <row r="305" spans="2:41" ht="14.25" hidden="1" customHeight="1" x14ac:dyDescent="0.3">
      <c r="B3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3" t="s">
        <v>102</v>
      </c>
      <c r="D305" s="293" t="s">
        <v>2963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</row>
    <row r="306" spans="2:41" ht="14.25" hidden="1" customHeight="1" x14ac:dyDescent="0.3">
      <c r="B3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3" t="s">
        <v>102</v>
      </c>
      <c r="D306" s="293" t="s">
        <v>2963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</row>
    <row r="307" spans="2:41" ht="14.25" hidden="1" customHeight="1" x14ac:dyDescent="0.3">
      <c r="B307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3" t="s">
        <v>102</v>
      </c>
      <c r="D307" s="293" t="s">
        <v>2963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</row>
    <row r="308" spans="2:41" ht="14.25" hidden="1" customHeight="1" x14ac:dyDescent="0.3">
      <c r="B308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3" t="s">
        <v>102</v>
      </c>
      <c r="D308" s="293" t="s">
        <v>2963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</row>
    <row r="309" spans="2:41" ht="14.25" hidden="1" customHeight="1" x14ac:dyDescent="0.3">
      <c r="B3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3" t="s">
        <v>102</v>
      </c>
      <c r="D309" s="293" t="s">
        <v>2963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2860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</row>
    <row r="310" spans="2:41" ht="14.25" hidden="1" customHeight="1" x14ac:dyDescent="0.3">
      <c r="B310" s="293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</row>
    <row r="311" spans="2:41" ht="14.25" customHeight="1" x14ac:dyDescent="0.3">
      <c r="B3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</row>
    <row r="312" spans="2:41" ht="14.25" hidden="1" customHeight="1" x14ac:dyDescent="0.3">
      <c r="B3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3" t="s">
        <v>105</v>
      </c>
      <c r="D312" s="451" t="s">
        <v>2992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/>
      <c r="AA312" s="300" t="str">
        <f>IF(功能_33[[#This Row],[URS交二審]]=0,"",功能_33[[#This Row],[URS交二審]]+7)</f>
        <v/>
      </c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</row>
    <row r="313" spans="2:41" ht="14.25" hidden="1" customHeight="1" x14ac:dyDescent="0.3">
      <c r="B3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3" t="s">
        <v>105</v>
      </c>
      <c r="D313" s="451" t="s">
        <v>2992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/>
      <c r="AA313" s="300" t="str">
        <f>IF(功能_33[[#This Row],[URS交二審]]=0,"",功能_33[[#This Row],[URS交二審]]+7)</f>
        <v/>
      </c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</row>
    <row r="314" spans="2:41" ht="14.25" hidden="1" customHeight="1" x14ac:dyDescent="0.3">
      <c r="B3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3" t="s">
        <v>105</v>
      </c>
      <c r="D314" s="451" t="s">
        <v>2992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/>
      <c r="AA314" s="300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</row>
    <row r="315" spans="2:41" ht="14.25" hidden="1" customHeight="1" x14ac:dyDescent="0.3">
      <c r="B3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3" t="s">
        <v>105</v>
      </c>
      <c r="D315" s="451" t="s">
        <v>2992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/>
      <c r="AA315" s="300" t="str">
        <f>IF(功能_33[[#This Row],[URS交二審]]=0,"",功能_33[[#This Row],[URS交二審]]+7)</f>
        <v/>
      </c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</row>
    <row r="316" spans="2:41" ht="14.25" hidden="1" customHeight="1" x14ac:dyDescent="0.3">
      <c r="B3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3" t="s">
        <v>105</v>
      </c>
      <c r="D316" s="451" t="s">
        <v>2992</v>
      </c>
      <c r="E316" s="292" t="s">
        <v>949</v>
      </c>
      <c r="F316" s="293" t="s">
        <v>942</v>
      </c>
      <c r="G316" s="293" t="s">
        <v>946</v>
      </c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/>
      <c r="AA316" s="300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Row],[功能代號]],'[3]20211001'!$A:$J,8,FALSE)</f>
        <v>#N/A</v>
      </c>
      <c r="AM316" s="293" t="e">
        <f>VLOOKUP(功能_33[[#This Row],[功能代號]],'[3]20211001'!$A:$J,9,FALSE)</f>
        <v>#N/A</v>
      </c>
      <c r="AN316" s="293" t="e">
        <f>VLOOKUP(功能_33[[#This Row],[功能代號]],需二審tmp!A:A,1,FALSE)</f>
        <v>#N/A</v>
      </c>
    </row>
    <row r="317" spans="2:41" ht="14.25" customHeight="1" x14ac:dyDescent="0.3">
      <c r="B317" s="293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3" t="s">
        <v>105</v>
      </c>
      <c r="D317" s="293" t="s">
        <v>950</v>
      </c>
      <c r="E317" s="292" t="s">
        <v>951</v>
      </c>
      <c r="F317" s="293" t="s">
        <v>952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953</v>
      </c>
      <c r="AN317" s="293" t="str">
        <f>VLOOKUP(功能_33[[#This Row],[功能代號]],需二審tmp!A:A,1,FALSE)</f>
        <v>L8701</v>
      </c>
      <c r="AO317" s="357">
        <v>44533</v>
      </c>
    </row>
    <row r="318" spans="2:41" ht="14.25" customHeight="1" x14ac:dyDescent="0.3">
      <c r="B318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3" t="s">
        <v>105</v>
      </c>
      <c r="D318" s="293" t="s">
        <v>954</v>
      </c>
      <c r="E318" s="292" t="s">
        <v>955</v>
      </c>
      <c r="F318" s="293" t="s">
        <v>956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</row>
    <row r="319" spans="2:41" ht="14.25" customHeight="1" x14ac:dyDescent="0.3">
      <c r="B319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3" t="s">
        <v>105</v>
      </c>
      <c r="D319" s="293" t="s">
        <v>954</v>
      </c>
      <c r="E319" s="292" t="s">
        <v>957</v>
      </c>
      <c r="F319" s="293" t="s">
        <v>958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2860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959</v>
      </c>
      <c r="AM319" s="305" t="s">
        <v>960</v>
      </c>
      <c r="AN319" s="293" t="str">
        <f>VLOOKUP(功能_33[[#This Row],[功能代號]],需二審tmp!A:A,1,FALSE)</f>
        <v>L8201</v>
      </c>
      <c r="AO319" s="357">
        <v>44533</v>
      </c>
    </row>
    <row r="320" spans="2:41" ht="14.25" customHeight="1" x14ac:dyDescent="0.3">
      <c r="B320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3" t="s">
        <v>105</v>
      </c>
      <c r="D320" s="293" t="s">
        <v>954</v>
      </c>
      <c r="E320" s="292" t="s">
        <v>961</v>
      </c>
      <c r="F320" s="293" t="s">
        <v>962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2860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</row>
    <row r="321" spans="2:41" ht="14.25" customHeight="1" x14ac:dyDescent="0.3">
      <c r="B321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3" t="s">
        <v>105</v>
      </c>
      <c r="D321" s="293" t="s">
        <v>954</v>
      </c>
      <c r="E321" s="292" t="s">
        <v>963</v>
      </c>
      <c r="F321" s="293" t="s">
        <v>964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/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/>
      <c r="Z321" s="300" t="s">
        <v>2860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965</v>
      </c>
      <c r="AN321" s="293" t="str">
        <f>VLOOKUP(功能_33[[#This Row],[功能代號]],需二審tmp!A:A,1,FALSE)</f>
        <v>L8202</v>
      </c>
      <c r="AO321" s="357">
        <v>44533</v>
      </c>
    </row>
    <row r="322" spans="2:41" ht="14.25" customHeight="1" x14ac:dyDescent="0.3">
      <c r="B322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3" t="s">
        <v>105</v>
      </c>
      <c r="D322" s="293" t="s">
        <v>954</v>
      </c>
      <c r="E322" s="292" t="s">
        <v>966</v>
      </c>
      <c r="F322" s="293" t="s">
        <v>967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968</v>
      </c>
      <c r="AM322" s="305" t="s">
        <v>969</v>
      </c>
      <c r="AN322" s="293" t="e">
        <f>VLOOKUP(功能_33[[#This Row],[功能代號]],需二審tmp!A:A,1,FALSE)</f>
        <v>#N/A</v>
      </c>
      <c r="AO322" s="357">
        <v>44533</v>
      </c>
    </row>
    <row r="323" spans="2:41" ht="14.25" customHeight="1" x14ac:dyDescent="0.3">
      <c r="B3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3" t="s">
        <v>105</v>
      </c>
      <c r="D323" s="293" t="s">
        <v>954</v>
      </c>
      <c r="E323" s="292" t="s">
        <v>970</v>
      </c>
      <c r="F323" s="293" t="s">
        <v>969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2860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968</v>
      </c>
      <c r="AM323" s="305" t="s">
        <v>969</v>
      </c>
      <c r="AN323" s="293" t="str">
        <f>VLOOKUP(功能_33[[#This Row],[功能代號]],需二審tmp!A:A,1,FALSE)</f>
        <v>L8203</v>
      </c>
      <c r="AO323" s="357">
        <v>44533</v>
      </c>
    </row>
    <row r="324" spans="2:41" ht="14.25" customHeight="1" x14ac:dyDescent="0.3">
      <c r="B324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3" t="s">
        <v>105</v>
      </c>
      <c r="D324" s="293" t="s">
        <v>954</v>
      </c>
      <c r="E324" s="292" t="s">
        <v>971</v>
      </c>
      <c r="F324" s="293" t="s">
        <v>972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2860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973</v>
      </c>
      <c r="AM324" s="305" t="s">
        <v>974</v>
      </c>
      <c r="AN324" s="293" t="str">
        <f>VLOOKUP(功能_33[[#This Row],[功能代號]],需二審tmp!A:A,1,FALSE)</f>
        <v>L8923</v>
      </c>
      <c r="AO324" s="357">
        <v>44533</v>
      </c>
    </row>
    <row r="325" spans="2:41" ht="14.25" customHeight="1" x14ac:dyDescent="0.3">
      <c r="B3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3" t="s">
        <v>105</v>
      </c>
      <c r="D325" s="293" t="s">
        <v>954</v>
      </c>
      <c r="E325" s="292" t="s">
        <v>975</v>
      </c>
      <c r="F325" s="293" t="s">
        <v>976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973</v>
      </c>
      <c r="AM325" s="305" t="s">
        <v>974</v>
      </c>
      <c r="AN325" s="293" t="str">
        <f>VLOOKUP(功能_33[[#This Row],[功能代號]],需二審tmp!A:A,1,FALSE)</f>
        <v>L8204</v>
      </c>
      <c r="AO325" s="357">
        <v>44533</v>
      </c>
    </row>
    <row r="326" spans="2:41" ht="14.25" customHeight="1" x14ac:dyDescent="0.3">
      <c r="B3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3" t="s">
        <v>105</v>
      </c>
      <c r="D326" s="293" t="s">
        <v>954</v>
      </c>
      <c r="E326" s="292" t="s">
        <v>2967</v>
      </c>
      <c r="F326" s="293" t="s">
        <v>2968</v>
      </c>
      <c r="G326" s="293" t="s">
        <v>2969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2921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973</v>
      </c>
      <c r="AM326" s="305" t="s">
        <v>974</v>
      </c>
      <c r="AN326" s="293" t="e">
        <f>VLOOKUP(功能_33[[#This Row],[功能代號]],需二審tmp!A:A,1,FALSE)</f>
        <v>#N/A</v>
      </c>
      <c r="AO326" s="357">
        <v>44533</v>
      </c>
    </row>
    <row r="327" spans="2:41" ht="14.25" hidden="1" customHeight="1" x14ac:dyDescent="0.3">
      <c r="B327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3" t="s">
        <v>102</v>
      </c>
      <c r="D327" s="293" t="s">
        <v>2989</v>
      </c>
      <c r="E327" s="292" t="s">
        <v>977</v>
      </c>
      <c r="F327" s="293" t="s">
        <v>978</v>
      </c>
      <c r="G327" s="293"/>
      <c r="H327" s="292" t="s">
        <v>202</v>
      </c>
      <c r="I327" s="292" t="s">
        <v>213</v>
      </c>
      <c r="J327" s="299" t="s">
        <v>981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142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</row>
    <row r="328" spans="2:41" ht="14.25" customHeight="1" x14ac:dyDescent="0.3">
      <c r="B328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3" t="s">
        <v>102</v>
      </c>
      <c r="D328" s="293" t="s">
        <v>2961</v>
      </c>
      <c r="E328" s="292" t="s">
        <v>979</v>
      </c>
      <c r="F328" s="271" t="s">
        <v>980</v>
      </c>
      <c r="G328" s="271"/>
      <c r="H328" s="292" t="s">
        <v>202</v>
      </c>
      <c r="I328" s="292" t="s">
        <v>325</v>
      </c>
      <c r="J328" s="299" t="s">
        <v>3073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2860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</row>
    <row r="329" spans="2:41" ht="14.25" customHeight="1" x14ac:dyDescent="0.3">
      <c r="B3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3" t="s">
        <v>102</v>
      </c>
      <c r="D329" s="293" t="s">
        <v>2961</v>
      </c>
      <c r="E329" s="292" t="s">
        <v>982</v>
      </c>
      <c r="F329" s="293" t="s">
        <v>983</v>
      </c>
      <c r="G329" s="293"/>
      <c r="H329" s="292" t="s">
        <v>202</v>
      </c>
      <c r="I329" s="292" t="s">
        <v>325</v>
      </c>
      <c r="J329" s="299" t="s">
        <v>981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2860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</row>
    <row r="330" spans="2:41" ht="14.25" customHeight="1" x14ac:dyDescent="0.3">
      <c r="B330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3" t="s">
        <v>102</v>
      </c>
      <c r="D330" s="293" t="s">
        <v>2961</v>
      </c>
      <c r="E330" s="292" t="s">
        <v>984</v>
      </c>
      <c r="F330" s="293" t="s">
        <v>985</v>
      </c>
      <c r="G330" s="293"/>
      <c r="H330" s="292" t="s">
        <v>202</v>
      </c>
      <c r="I330" s="292" t="s">
        <v>325</v>
      </c>
      <c r="J330" s="299" t="s">
        <v>981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2860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</row>
    <row r="331" spans="2:41" ht="14.25" customHeight="1" x14ac:dyDescent="0.3">
      <c r="B331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3" t="s">
        <v>102</v>
      </c>
      <c r="D331" s="293" t="s">
        <v>2961</v>
      </c>
      <c r="E331" s="292" t="s">
        <v>986</v>
      </c>
      <c r="F331" s="293" t="s">
        <v>987</v>
      </c>
      <c r="G331" s="293"/>
      <c r="H331" s="292" t="s">
        <v>202</v>
      </c>
      <c r="I331" s="292" t="s">
        <v>325</v>
      </c>
      <c r="J331" s="299" t="s">
        <v>981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2860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</row>
    <row r="332" spans="2:41" ht="14.25" customHeight="1" x14ac:dyDescent="0.3">
      <c r="B33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3" t="s">
        <v>102</v>
      </c>
      <c r="D332" s="293" t="s">
        <v>2962</v>
      </c>
      <c r="E332" s="292" t="s">
        <v>988</v>
      </c>
      <c r="F332" s="293" t="s">
        <v>989</v>
      </c>
      <c r="G332" s="293"/>
      <c r="H332" s="292" t="s">
        <v>202</v>
      </c>
      <c r="I332" s="292" t="s">
        <v>325</v>
      </c>
      <c r="J332" s="299" t="s">
        <v>981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990</v>
      </c>
      <c r="AM332" s="305" t="s">
        <v>991</v>
      </c>
      <c r="AN332" s="293" t="e">
        <f>VLOOKUP(功能_33[[#This Row],[功能代號]],需二審tmp!A:A,1,FALSE)</f>
        <v>#N/A</v>
      </c>
      <c r="AO332" s="357">
        <v>44526</v>
      </c>
    </row>
    <row r="333" spans="2:41" ht="14.25" customHeight="1" x14ac:dyDescent="0.3">
      <c r="B3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3" t="s">
        <v>102</v>
      </c>
      <c r="D333" s="293" t="s">
        <v>2962</v>
      </c>
      <c r="E333" s="292" t="s">
        <v>992</v>
      </c>
      <c r="F333" s="293" t="s">
        <v>993</v>
      </c>
      <c r="G333" s="293"/>
      <c r="H333" s="292" t="s">
        <v>202</v>
      </c>
      <c r="I333" s="292" t="s">
        <v>325</v>
      </c>
      <c r="J333" s="299" t="s">
        <v>981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2860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990</v>
      </c>
      <c r="AM333" s="305" t="s">
        <v>994</v>
      </c>
      <c r="AN333" s="293" t="str">
        <f>VLOOKUP(功能_33[[#This Row],[功能代號]],需二審tmp!A:A,1,FALSE)</f>
        <v>L5101</v>
      </c>
      <c r="AO333" s="357">
        <v>44526</v>
      </c>
    </row>
    <row r="334" spans="2:41" ht="14.25" hidden="1" customHeight="1" x14ac:dyDescent="0.3">
      <c r="B334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3" t="s">
        <v>102</v>
      </c>
      <c r="D334" s="293" t="s">
        <v>2962</v>
      </c>
      <c r="E334" s="292" t="s">
        <v>995</v>
      </c>
      <c r="F334" s="293" t="s">
        <v>996</v>
      </c>
      <c r="G334" s="293"/>
      <c r="H334" s="292" t="s">
        <v>202</v>
      </c>
      <c r="I334" s="292" t="s">
        <v>146</v>
      </c>
      <c r="J334" s="299" t="s">
        <v>981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997</v>
      </c>
      <c r="AM334" s="305" t="s">
        <v>998</v>
      </c>
      <c r="AN334" s="293" t="str">
        <f>VLOOKUP(功能_33[[#This Row],[功能代號]],需二審tmp!A:A,1,FALSE)</f>
        <v>L5902</v>
      </c>
      <c r="AO334" s="357">
        <v>44526</v>
      </c>
    </row>
    <row r="335" spans="2:41" ht="14.25" hidden="1" customHeight="1" x14ac:dyDescent="0.3">
      <c r="B3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3" t="s">
        <v>102</v>
      </c>
      <c r="D335" s="293" t="s">
        <v>2962</v>
      </c>
      <c r="E335" s="292" t="s">
        <v>999</v>
      </c>
      <c r="F335" s="293" t="s">
        <v>1000</v>
      </c>
      <c r="G335" s="293"/>
      <c r="H335" s="292" t="s">
        <v>202</v>
      </c>
      <c r="I335" s="292" t="s">
        <v>146</v>
      </c>
      <c r="J335" s="299" t="s">
        <v>981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997</v>
      </c>
      <c r="AM335" s="305" t="s">
        <v>998</v>
      </c>
      <c r="AN335" s="293" t="str">
        <f>VLOOKUP(功能_33[[#This Row],[功能代號]],需二審tmp!A:A,1,FALSE)</f>
        <v>L5102</v>
      </c>
      <c r="AO335" s="357">
        <v>44526</v>
      </c>
    </row>
    <row r="336" spans="2:41" ht="14.25" customHeight="1" x14ac:dyDescent="0.3">
      <c r="B336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3" t="s">
        <v>102</v>
      </c>
      <c r="D336" s="293" t="s">
        <v>2962</v>
      </c>
      <c r="E336" s="292" t="s">
        <v>1001</v>
      </c>
      <c r="F336" s="293" t="s">
        <v>1002</v>
      </c>
      <c r="G336" s="293"/>
      <c r="H336" s="292" t="s">
        <v>202</v>
      </c>
      <c r="I336" s="292" t="s">
        <v>325</v>
      </c>
      <c r="J336" s="299" t="s">
        <v>981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2860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1003</v>
      </c>
      <c r="AM336" s="305" t="s">
        <v>1004</v>
      </c>
      <c r="AN336" s="293" t="str">
        <f>VLOOKUP(功能_33[[#This Row],[功能代號]],需二審tmp!A:A,1,FALSE)</f>
        <v>L5903</v>
      </c>
      <c r="AO336" s="357">
        <v>44526</v>
      </c>
    </row>
    <row r="337" spans="2:41" ht="14.25" customHeight="1" x14ac:dyDescent="0.3">
      <c r="B3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3" t="s">
        <v>102</v>
      </c>
      <c r="D337" s="293" t="s">
        <v>2962</v>
      </c>
      <c r="E337" s="292" t="s">
        <v>1005</v>
      </c>
      <c r="F337" s="293" t="s">
        <v>1006</v>
      </c>
      <c r="G337" s="293"/>
      <c r="H337" s="292" t="s">
        <v>202</v>
      </c>
      <c r="I337" s="292" t="s">
        <v>325</v>
      </c>
      <c r="J337" s="299" t="s">
        <v>981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2860</v>
      </c>
      <c r="AA337" s="299" t="s">
        <v>2881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1003</v>
      </c>
      <c r="AM337" s="305" t="s">
        <v>1004</v>
      </c>
      <c r="AN337" s="293" t="str">
        <f>VLOOKUP(功能_33[[#This Row],[功能代號]],需二審tmp!A:A,1,FALSE)</f>
        <v>L5103</v>
      </c>
    </row>
    <row r="338" spans="2:41" ht="14.25" customHeight="1" x14ac:dyDescent="0.3">
      <c r="B338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3" t="s">
        <v>102</v>
      </c>
      <c r="D338" s="293" t="s">
        <v>2962</v>
      </c>
      <c r="E338" s="292" t="s">
        <v>1007</v>
      </c>
      <c r="F338" s="293" t="s">
        <v>1008</v>
      </c>
      <c r="G338" s="293"/>
      <c r="H338" s="292" t="s">
        <v>202</v>
      </c>
      <c r="I338" s="292" t="s">
        <v>325</v>
      </c>
      <c r="J338" s="299" t="s">
        <v>981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2860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1009</v>
      </c>
      <c r="AM338" s="305" t="s">
        <v>1010</v>
      </c>
      <c r="AN338" s="293" t="str">
        <f>VLOOKUP(功能_33[[#This Row],[功能代號]],需二審tmp!A:A,1,FALSE)</f>
        <v>L5104</v>
      </c>
      <c r="AO338" s="357">
        <v>44526</v>
      </c>
    </row>
    <row r="339" spans="2:41" ht="14.25" hidden="1" customHeight="1" x14ac:dyDescent="0.3">
      <c r="B339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3" t="s">
        <v>102</v>
      </c>
      <c r="D339" s="293" t="s">
        <v>2962</v>
      </c>
      <c r="E339" s="292" t="s">
        <v>1011</v>
      </c>
      <c r="F339" s="293" t="s">
        <v>1012</v>
      </c>
      <c r="G339" s="293"/>
      <c r="H339" s="292" t="s">
        <v>202</v>
      </c>
      <c r="I339" s="292" t="s">
        <v>146</v>
      </c>
      <c r="J339" s="299" t="s">
        <v>981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</row>
    <row r="340" spans="2:41" ht="14.25" hidden="1" customHeight="1" x14ac:dyDescent="0.3">
      <c r="B3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3" t="s">
        <v>102</v>
      </c>
      <c r="D340" s="293" t="s">
        <v>2962</v>
      </c>
      <c r="E340" s="292" t="s">
        <v>1013</v>
      </c>
      <c r="F340" s="293" t="s">
        <v>1014</v>
      </c>
      <c r="G340" s="293"/>
      <c r="H340" s="292" t="s">
        <v>202</v>
      </c>
      <c r="I340" s="292" t="s">
        <v>146</v>
      </c>
      <c r="J340" s="299" t="s">
        <v>981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</row>
    <row r="341" spans="2:41" ht="14.25" hidden="1" customHeight="1" x14ac:dyDescent="0.3">
      <c r="B341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3" t="s">
        <v>102</v>
      </c>
      <c r="D341" s="293" t="s">
        <v>2962</v>
      </c>
      <c r="E341" s="292" t="s">
        <v>1015</v>
      </c>
      <c r="F341" s="293" t="s">
        <v>1016</v>
      </c>
      <c r="G341" s="293"/>
      <c r="H341" s="292" t="s">
        <v>202</v>
      </c>
      <c r="I341" s="292" t="s">
        <v>146</v>
      </c>
      <c r="J341" s="299" t="s">
        <v>981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</row>
    <row r="342" spans="2:41" ht="14.25" hidden="1" customHeight="1" x14ac:dyDescent="0.3">
      <c r="B34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3" t="s">
        <v>102</v>
      </c>
      <c r="D342" s="293" t="s">
        <v>2962</v>
      </c>
      <c r="E342" s="292" t="s">
        <v>1017</v>
      </c>
      <c r="F342" s="293" t="s">
        <v>1018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</row>
    <row r="343" spans="2:41" ht="14.25" hidden="1" customHeight="1" x14ac:dyDescent="0.3">
      <c r="B3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3" t="s">
        <v>102</v>
      </c>
      <c r="D343" s="293" t="s">
        <v>2962</v>
      </c>
      <c r="E343" s="292" t="s">
        <v>1019</v>
      </c>
      <c r="F343" s="293" t="s">
        <v>1020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</row>
    <row r="344" spans="2:41" ht="14.25" hidden="1" customHeight="1" x14ac:dyDescent="0.3">
      <c r="B344" s="293" t="s">
        <v>1021</v>
      </c>
      <c r="C344" s="293" t="s">
        <v>102</v>
      </c>
      <c r="D344" s="293" t="s">
        <v>2962</v>
      </c>
      <c r="E344" s="292" t="s">
        <v>1022</v>
      </c>
      <c r="F344" s="282" t="s">
        <v>1023</v>
      </c>
      <c r="G344" s="293" t="s">
        <v>1024</v>
      </c>
      <c r="H344" s="292" t="s">
        <v>202</v>
      </c>
      <c r="I344" s="292" t="s">
        <v>146</v>
      </c>
      <c r="J344" s="299" t="s">
        <v>981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1025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</row>
    <row r="345" spans="2:41" ht="14.25" hidden="1" customHeight="1" x14ac:dyDescent="0.3">
      <c r="C345" s="293" t="s">
        <v>102</v>
      </c>
      <c r="D345" s="293" t="s">
        <v>2962</v>
      </c>
      <c r="E345" s="292" t="s">
        <v>1026</v>
      </c>
      <c r="F345" s="282" t="s">
        <v>1027</v>
      </c>
      <c r="G345" s="293" t="s">
        <v>1028</v>
      </c>
      <c r="H345" s="292" t="s">
        <v>202</v>
      </c>
      <c r="I345" s="292" t="s">
        <v>146</v>
      </c>
      <c r="J345" s="299" t="s">
        <v>981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1025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</row>
    <row r="346" spans="2:41" ht="14.25" customHeight="1" x14ac:dyDescent="0.3">
      <c r="B34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3" t="s">
        <v>103</v>
      </c>
      <c r="D346" s="293" t="s">
        <v>2960</v>
      </c>
      <c r="E346" s="292" t="s">
        <v>1029</v>
      </c>
      <c r="F346" s="293" t="s">
        <v>1030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1031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1032</v>
      </c>
      <c r="AM346" s="305" t="s">
        <v>1033</v>
      </c>
      <c r="AN346" s="293" t="str">
        <f>VLOOKUP(功能_33[[#This Row],[功能代號]],需二審tmp!A:A,1,FALSE)</f>
        <v>L6082</v>
      </c>
      <c r="AO346" s="357">
        <v>44526</v>
      </c>
    </row>
    <row r="347" spans="2:41" ht="14.25" customHeight="1" x14ac:dyDescent="0.3">
      <c r="B3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3" t="s">
        <v>103</v>
      </c>
      <c r="D347" s="293" t="s">
        <v>2960</v>
      </c>
      <c r="E347" s="292" t="s">
        <v>1034</v>
      </c>
      <c r="F347" s="293" t="s">
        <v>1035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1036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1032</v>
      </c>
      <c r="AM347" s="305" t="s">
        <v>1033</v>
      </c>
      <c r="AN347" s="293" t="str">
        <f>VLOOKUP(功能_33[[#This Row],[功能代號]],需二審tmp!A:A,1,FALSE)</f>
        <v>L6752</v>
      </c>
      <c r="AO347" s="357">
        <v>44526</v>
      </c>
    </row>
    <row r="348" spans="2:41" ht="14.25" hidden="1" customHeight="1" x14ac:dyDescent="0.3">
      <c r="B348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3" t="s">
        <v>102</v>
      </c>
      <c r="D348" s="230" t="s">
        <v>2970</v>
      </c>
      <c r="E348" s="292" t="s">
        <v>1037</v>
      </c>
      <c r="F348" s="293" t="s">
        <v>1038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1036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</row>
    <row r="349" spans="2:41" ht="14.25" hidden="1" customHeight="1" x14ac:dyDescent="0.3">
      <c r="B349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3" t="s">
        <v>102</v>
      </c>
      <c r="D349" s="230" t="s">
        <v>2970</v>
      </c>
      <c r="E349" s="292" t="s">
        <v>1039</v>
      </c>
      <c r="F349" s="293" t="s">
        <v>1040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1031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</row>
    <row r="350" spans="2:41" ht="14.25" hidden="1" customHeight="1" x14ac:dyDescent="0.3">
      <c r="B3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3" t="s">
        <v>102</v>
      </c>
      <c r="D350" s="230" t="s">
        <v>2970</v>
      </c>
      <c r="E350" s="292" t="s">
        <v>1041</v>
      </c>
      <c r="F350" s="293" t="s">
        <v>1042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</row>
    <row r="351" spans="2:41" ht="14.25" hidden="1" customHeight="1" x14ac:dyDescent="0.3">
      <c r="B351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3" t="s">
        <v>102</v>
      </c>
      <c r="D351" s="230" t="s">
        <v>2970</v>
      </c>
      <c r="E351" s="292" t="s">
        <v>1043</v>
      </c>
      <c r="F351" s="293" t="s">
        <v>1044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</row>
    <row r="352" spans="2:41" ht="14.25" hidden="1" customHeight="1" x14ac:dyDescent="0.3">
      <c r="B3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3" t="s">
        <v>102</v>
      </c>
      <c r="D352" s="230" t="s">
        <v>2970</v>
      </c>
      <c r="E352" s="292" t="s">
        <v>1045</v>
      </c>
      <c r="F352" s="293" t="s">
        <v>1046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</row>
    <row r="353" spans="2:41" ht="14.25" hidden="1" customHeight="1" x14ac:dyDescent="0.3">
      <c r="B353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3" t="s">
        <v>102</v>
      </c>
      <c r="D353" s="230" t="s">
        <v>2970</v>
      </c>
      <c r="E353" s="292" t="s">
        <v>1047</v>
      </c>
      <c r="F353" s="293" t="s">
        <v>1048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</row>
    <row r="354" spans="2:41" ht="14.25" hidden="1" customHeight="1" x14ac:dyDescent="0.3">
      <c r="B3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3" t="s">
        <v>102</v>
      </c>
      <c r="D354" s="230" t="s">
        <v>2970</v>
      </c>
      <c r="E354" s="292" t="s">
        <v>1049</v>
      </c>
      <c r="F354" s="293" t="s">
        <v>1050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</row>
    <row r="355" spans="2:41" ht="14.25" hidden="1" customHeight="1" x14ac:dyDescent="0.3">
      <c r="B355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3" t="s">
        <v>102</v>
      </c>
      <c r="D355" s="230" t="s">
        <v>2970</v>
      </c>
      <c r="E355" s="292" t="s">
        <v>1051</v>
      </c>
      <c r="F355" s="293" t="s">
        <v>1052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</row>
    <row r="356" spans="2:41" ht="14.25" hidden="1" customHeight="1" x14ac:dyDescent="0.3">
      <c r="B35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3" t="s">
        <v>102</v>
      </c>
      <c r="D356" s="230" t="s">
        <v>2970</v>
      </c>
      <c r="E356" s="292" t="s">
        <v>1053</v>
      </c>
      <c r="F356" s="293" t="s">
        <v>1054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</row>
    <row r="357" spans="2:41" ht="14.25" hidden="1" customHeight="1" x14ac:dyDescent="0.3">
      <c r="B3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3" t="s">
        <v>102</v>
      </c>
      <c r="D357" s="230" t="s">
        <v>2970</v>
      </c>
      <c r="E357" s="292" t="s">
        <v>1055</v>
      </c>
      <c r="F357" s="293" t="s">
        <v>1056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1036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</row>
    <row r="358" spans="2:41" ht="14.25" customHeight="1" x14ac:dyDescent="0.3">
      <c r="B358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3" t="s">
        <v>103</v>
      </c>
      <c r="D358" s="293" t="s">
        <v>2960</v>
      </c>
      <c r="E358" s="292" t="s">
        <v>1057</v>
      </c>
      <c r="F358" s="293" t="s">
        <v>1058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</row>
    <row r="359" spans="2:41" ht="14.25" hidden="1" customHeight="1" x14ac:dyDescent="0.3">
      <c r="B3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3" t="s">
        <v>103</v>
      </c>
      <c r="D359" s="231" t="s">
        <v>2960</v>
      </c>
      <c r="E359" s="292" t="s">
        <v>1059</v>
      </c>
      <c r="F359" s="293" t="s">
        <v>1060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</row>
    <row r="360" spans="2:41" ht="14.25" customHeight="1" x14ac:dyDescent="0.3">
      <c r="B3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3" t="s">
        <v>103</v>
      </c>
      <c r="D360" s="293" t="s">
        <v>2960</v>
      </c>
      <c r="E360" s="292" t="s">
        <v>1061</v>
      </c>
      <c r="F360" s="293" t="s">
        <v>1062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</row>
    <row r="361" spans="2:41" ht="14.25" hidden="1" customHeight="1" x14ac:dyDescent="0.3">
      <c r="B3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3" t="s">
        <v>103</v>
      </c>
      <c r="D361" s="231" t="s">
        <v>2960</v>
      </c>
      <c r="E361" s="292" t="s">
        <v>1063</v>
      </c>
      <c r="F361" s="293" t="s">
        <v>1064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</row>
    <row r="362" spans="2:41" ht="14.25" customHeight="1" x14ac:dyDescent="0.3">
      <c r="B36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3" t="s">
        <v>103</v>
      </c>
      <c r="D362" s="231" t="s">
        <v>2960</v>
      </c>
      <c r="E362" s="292" t="s">
        <v>1065</v>
      </c>
      <c r="F362" s="293" t="s">
        <v>1066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</row>
    <row r="363" spans="2:41" ht="14.25" customHeight="1" x14ac:dyDescent="0.3">
      <c r="B3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3" t="s">
        <v>103</v>
      </c>
      <c r="D363" s="293" t="s">
        <v>2960</v>
      </c>
      <c r="E363" s="292" t="s">
        <v>1067</v>
      </c>
      <c r="F363" s="293" t="s">
        <v>1068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</row>
    <row r="364" spans="2:41" ht="14.25" hidden="1" customHeight="1" x14ac:dyDescent="0.3">
      <c r="B36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3" t="s">
        <v>103</v>
      </c>
      <c r="D364" s="231" t="s">
        <v>2960</v>
      </c>
      <c r="E364" s="292" t="s">
        <v>1069</v>
      </c>
      <c r="F364" s="293" t="s">
        <v>1070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</row>
    <row r="365" spans="2:41" ht="14.25" hidden="1" customHeight="1" x14ac:dyDescent="0.3">
      <c r="B3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3" t="s">
        <v>103</v>
      </c>
      <c r="D365" s="231" t="s">
        <v>2960</v>
      </c>
      <c r="E365" s="292" t="s">
        <v>1071</v>
      </c>
      <c r="F365" s="293" t="s">
        <v>1072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</row>
    <row r="366" spans="2:41" ht="14.25" customHeight="1" x14ac:dyDescent="0.3">
      <c r="B366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3" t="s">
        <v>103</v>
      </c>
      <c r="D366" s="231" t="s">
        <v>2958</v>
      </c>
      <c r="E366" s="292" t="s">
        <v>1073</v>
      </c>
      <c r="F366" s="293" t="s">
        <v>1074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/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/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</row>
    <row r="367" spans="2:41" ht="14.25" hidden="1" customHeight="1" x14ac:dyDescent="0.3">
      <c r="B36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3" t="s">
        <v>103</v>
      </c>
      <c r="D367" s="231" t="s">
        <v>2958</v>
      </c>
      <c r="E367" s="292" t="s">
        <v>1075</v>
      </c>
      <c r="F367" s="271" t="s">
        <v>1076</v>
      </c>
      <c r="G367" s="271" t="s">
        <v>1077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</row>
    <row r="368" spans="2:41" ht="14.25" hidden="1" customHeight="1" x14ac:dyDescent="0.3">
      <c r="B368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3" t="s">
        <v>103</v>
      </c>
      <c r="D368" s="231" t="s">
        <v>2958</v>
      </c>
      <c r="E368" s="292" t="s">
        <v>1078</v>
      </c>
      <c r="F368" s="271" t="s">
        <v>1079</v>
      </c>
      <c r="G368" s="271" t="s">
        <v>1080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</row>
    <row r="369" spans="1:41" ht="14.25" hidden="1" customHeight="1" x14ac:dyDescent="0.3">
      <c r="B369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3" t="s">
        <v>103</v>
      </c>
      <c r="D369" s="231" t="s">
        <v>2958</v>
      </c>
      <c r="E369" s="292" t="s">
        <v>1081</v>
      </c>
      <c r="F369" s="271" t="s">
        <v>1082</v>
      </c>
      <c r="G369" s="271" t="s">
        <v>1080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</row>
    <row r="370" spans="1:41" ht="14.25" hidden="1" customHeight="1" x14ac:dyDescent="0.3">
      <c r="B370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3" t="s">
        <v>103</v>
      </c>
      <c r="D370" s="231" t="s">
        <v>2958</v>
      </c>
      <c r="E370" s="292" t="s">
        <v>1083</v>
      </c>
      <c r="F370" s="271" t="s">
        <v>1084</v>
      </c>
      <c r="G370" s="271" t="s">
        <v>1080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</row>
    <row r="371" spans="1:41" ht="14.25" hidden="1" customHeight="1" x14ac:dyDescent="0.3">
      <c r="B37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3" t="s">
        <v>102</v>
      </c>
      <c r="D371" s="231" t="s">
        <v>2946</v>
      </c>
      <c r="E371" s="292" t="s">
        <v>1085</v>
      </c>
      <c r="F371" s="271" t="s">
        <v>1086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</row>
    <row r="372" spans="1:41" ht="14.25" hidden="1" customHeight="1" x14ac:dyDescent="0.3">
      <c r="B3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3" t="s">
        <v>102</v>
      </c>
      <c r="D372" s="231" t="s">
        <v>2946</v>
      </c>
      <c r="E372" s="292" t="s">
        <v>1087</v>
      </c>
      <c r="F372" s="271" t="s">
        <v>1088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</row>
    <row r="373" spans="1:41" ht="14.25" hidden="1" customHeight="1" x14ac:dyDescent="0.3">
      <c r="A373" s="283"/>
      <c r="B3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3" t="s">
        <v>102</v>
      </c>
      <c r="D373" s="281" t="s">
        <v>2946</v>
      </c>
      <c r="E373" s="292" t="s">
        <v>1089</v>
      </c>
      <c r="F373" s="271" t="s">
        <v>1090</v>
      </c>
      <c r="G373" s="282" t="s">
        <v>1091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</row>
    <row r="374" spans="1:41" ht="14.25" hidden="1" customHeight="1" x14ac:dyDescent="0.3">
      <c r="B37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3" t="s">
        <v>102</v>
      </c>
      <c r="D374" s="231" t="s">
        <v>2946</v>
      </c>
      <c r="E374" s="292" t="s">
        <v>1092</v>
      </c>
      <c r="F374" s="271" t="s">
        <v>1093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</row>
    <row r="375" spans="1:41" ht="14.25" hidden="1" customHeight="1" x14ac:dyDescent="0.3">
      <c r="B3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3" t="s">
        <v>102</v>
      </c>
      <c r="D375" s="231" t="s">
        <v>2946</v>
      </c>
      <c r="E375" s="292" t="s">
        <v>1094</v>
      </c>
      <c r="F375" s="271" t="s">
        <v>1095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</row>
    <row r="376" spans="1:41" ht="14.25" hidden="1" customHeight="1" x14ac:dyDescent="0.3">
      <c r="A376" s="283"/>
      <c r="B3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3" t="s">
        <v>102</v>
      </c>
      <c r="D376" s="281" t="s">
        <v>2946</v>
      </c>
      <c r="E376" s="292" t="s">
        <v>1096</v>
      </c>
      <c r="F376" s="271" t="s">
        <v>1097</v>
      </c>
      <c r="G376" s="282" t="s">
        <v>1091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</row>
    <row r="377" spans="1:41" ht="14.25" hidden="1" customHeight="1" x14ac:dyDescent="0.3">
      <c r="A377" s="283"/>
      <c r="B3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3" t="s">
        <v>102</v>
      </c>
      <c r="D377" s="281" t="s">
        <v>2946</v>
      </c>
      <c r="E377" s="292" t="s">
        <v>1098</v>
      </c>
      <c r="F377" s="271" t="s">
        <v>1099</v>
      </c>
      <c r="G377" s="282" t="s">
        <v>1091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</row>
    <row r="378" spans="1:41" ht="14.25" hidden="1" customHeight="1" x14ac:dyDescent="0.3">
      <c r="B378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3" t="s">
        <v>102</v>
      </c>
      <c r="D378" s="231" t="s">
        <v>2946</v>
      </c>
      <c r="E378" s="292" t="s">
        <v>1100</v>
      </c>
      <c r="F378" s="271" t="s">
        <v>1101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</row>
    <row r="379" spans="1:41" ht="14.25" hidden="1" customHeight="1" x14ac:dyDescent="0.3">
      <c r="B37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3" t="s">
        <v>102</v>
      </c>
      <c r="D379" s="230" t="s">
        <v>2946</v>
      </c>
      <c r="E379" s="292" t="s">
        <v>1102</v>
      </c>
      <c r="F379" s="271" t="s">
        <v>1103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</row>
    <row r="380" spans="1:41" ht="14.25" hidden="1" customHeight="1" x14ac:dyDescent="0.3">
      <c r="B380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3" t="s">
        <v>102</v>
      </c>
      <c r="D380" s="230" t="s">
        <v>2946</v>
      </c>
      <c r="E380" s="292" t="s">
        <v>1104</v>
      </c>
      <c r="F380" s="271" t="s">
        <v>1105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/>
      <c r="AA380" s="300" t="str">
        <f>IF(功能_33[[#This Row],[URS交二審]]=0,"",功能_33[[#This Row],[URS交二審]]+7)</f>
        <v/>
      </c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</row>
    <row r="381" spans="1:41" ht="14.25" hidden="1" customHeight="1" x14ac:dyDescent="0.3">
      <c r="B38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3" t="s">
        <v>102</v>
      </c>
      <c r="D381" s="230" t="s">
        <v>2946</v>
      </c>
      <c r="E381" s="292" t="s">
        <v>1106</v>
      </c>
      <c r="F381" s="271" t="s">
        <v>1107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/>
      <c r="AA381" s="300" t="str">
        <f>IF(功能_33[[#This Row],[URS交二審]]=0,"",功能_33[[#This Row],[URS交二審]]+7)</f>
        <v/>
      </c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</row>
    <row r="382" spans="1:41" ht="14.25" hidden="1" customHeight="1" x14ac:dyDescent="0.3">
      <c r="B3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3" t="s">
        <v>102</v>
      </c>
      <c r="D382" s="230" t="s">
        <v>2946</v>
      </c>
      <c r="E382" s="292" t="s">
        <v>1108</v>
      </c>
      <c r="F382" s="271" t="s">
        <v>1109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/>
      <c r="AA382" s="300" t="str">
        <f>IF(功能_33[[#This Row],[URS交二審]]=0,"",功能_33[[#This Row],[URS交二審]]+7)</f>
        <v/>
      </c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</row>
    <row r="383" spans="1:41" ht="14.25" hidden="1" customHeight="1" x14ac:dyDescent="0.3">
      <c r="B383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3" t="s">
        <v>102</v>
      </c>
      <c r="D383" s="230" t="s">
        <v>2946</v>
      </c>
      <c r="E383" s="292" t="s">
        <v>1110</v>
      </c>
      <c r="F383" s="271" t="s">
        <v>1111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</row>
    <row r="384" spans="1:41" ht="14.25" hidden="1" customHeight="1" x14ac:dyDescent="0.3">
      <c r="B38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3" t="s">
        <v>102</v>
      </c>
      <c r="D384" s="230" t="s">
        <v>2946</v>
      </c>
      <c r="E384" s="292" t="s">
        <v>1112</v>
      </c>
      <c r="F384" s="271" t="s">
        <v>1113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</row>
    <row r="385" spans="2:41" ht="14.25" hidden="1" customHeight="1" x14ac:dyDescent="0.3">
      <c r="B3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3" t="s">
        <v>102</v>
      </c>
      <c r="D385" s="230" t="s">
        <v>2946</v>
      </c>
      <c r="E385" s="292" t="s">
        <v>1114</v>
      </c>
      <c r="F385" s="271" t="s">
        <v>1115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</row>
    <row r="386" spans="2:41" ht="14.25" hidden="1" customHeight="1" x14ac:dyDescent="0.3">
      <c r="B38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3" t="s">
        <v>102</v>
      </c>
      <c r="D386" s="230" t="s">
        <v>2970</v>
      </c>
      <c r="E386" s="292" t="s">
        <v>1119</v>
      </c>
      <c r="F386" s="271" t="s">
        <v>1120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2860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</row>
    <row r="387" spans="2:41" ht="14.25" hidden="1" customHeight="1" x14ac:dyDescent="0.3">
      <c r="B387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3" t="s">
        <v>102</v>
      </c>
      <c r="D387" s="230" t="s">
        <v>2970</v>
      </c>
      <c r="E387" s="292" t="s">
        <v>1121</v>
      </c>
      <c r="F387" s="271" t="s">
        <v>1122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2860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</row>
    <row r="388" spans="2:41" ht="14.25" customHeight="1" x14ac:dyDescent="0.3">
      <c r="B388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3" t="s">
        <v>103</v>
      </c>
      <c r="D388" s="293" t="s">
        <v>2957</v>
      </c>
      <c r="E388" s="292" t="s">
        <v>1123</v>
      </c>
      <c r="F388" s="271" t="s">
        <v>1124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 t="str">
        <f>IFERROR(IF(VLOOKUP(功能_33[[#This Row],[功能代號]],討論項目!A:H,8,FALSE)=0,"",VLOOKUP(功能_33[[#This Row],[功能代號]],討論項目!A:H,8,FALSE)),"")</f>
        <v/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</row>
    <row r="389" spans="2:41" ht="14.25" customHeight="1" x14ac:dyDescent="0.3">
      <c r="B38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3" t="s">
        <v>103</v>
      </c>
      <c r="D389" s="293" t="s">
        <v>2957</v>
      </c>
      <c r="E389" s="292" t="s">
        <v>1125</v>
      </c>
      <c r="F389" s="271" t="s">
        <v>1126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 t="str">
        <f>IFERROR(IF(VLOOKUP(功能_33[[#This Row],[功能代號]],討論項目!A:H,8,FALSE)=0,"",VLOOKUP(功能_33[[#This Row],[功能代號]],討論項目!A:H,8,FALSE)),"")</f>
        <v/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</row>
    <row r="390" spans="2:41" ht="14.25" customHeight="1" x14ac:dyDescent="0.3">
      <c r="B390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3" t="s">
        <v>103</v>
      </c>
      <c r="D390" s="293" t="s">
        <v>2957</v>
      </c>
      <c r="E390" s="292" t="s">
        <v>1131</v>
      </c>
      <c r="F390" s="271" t="s">
        <v>1132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 t="str">
        <f>IFERROR(IF(VLOOKUP(功能_33[[#This Row],[功能代號]],討論項目!A:H,8,FALSE)=0,"",VLOOKUP(功能_33[[#This Row],[功能代號]],討論項目!A:H,8,FALSE)),"")</f>
        <v/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3081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</row>
    <row r="391" spans="2:41" ht="14.25" customHeight="1" x14ac:dyDescent="0.3">
      <c r="B3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3" t="s">
        <v>103</v>
      </c>
      <c r="D391" s="293" t="s">
        <v>2957</v>
      </c>
      <c r="E391" s="292" t="s">
        <v>1133</v>
      </c>
      <c r="F391" s="293" t="s">
        <v>1134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 t="str">
        <f>IFERROR(IF(VLOOKUP(功能_33[[#This Row],[功能代號]],討論項目!A:H,8,FALSE)=0,"",VLOOKUP(功能_33[[#This Row],[功能代號]],討論項目!A:H,8,FALSE)),"")</f>
        <v/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3081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</row>
    <row r="392" spans="2:41" ht="14.25" customHeight="1" x14ac:dyDescent="0.3">
      <c r="B39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3" t="s">
        <v>103</v>
      </c>
      <c r="D392" s="293" t="s">
        <v>2960</v>
      </c>
      <c r="E392" s="292" t="s">
        <v>1137</v>
      </c>
      <c r="F392" s="293" t="s">
        <v>1138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3081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1139</v>
      </c>
      <c r="AM392" s="305" t="s">
        <v>1140</v>
      </c>
      <c r="AN392" s="293" t="e">
        <f>VLOOKUP(功能_33[[#This Row],[功能代號]],需二審tmp!A:A,1,FALSE)</f>
        <v>#N/A</v>
      </c>
    </row>
    <row r="393" spans="2:41" ht="14.25" customHeight="1" x14ac:dyDescent="0.3">
      <c r="B3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3" t="s">
        <v>103</v>
      </c>
      <c r="D393" s="293" t="s">
        <v>2960</v>
      </c>
      <c r="E393" s="292" t="s">
        <v>1141</v>
      </c>
      <c r="F393" s="293" t="s">
        <v>1140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3081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1139</v>
      </c>
      <c r="AM393" s="305" t="s">
        <v>1140</v>
      </c>
      <c r="AN393" s="293" t="e">
        <f>VLOOKUP(功能_33[[#This Row],[功能代號]],需二審tmp!A:A,1,FALSE)</f>
        <v>#N/A</v>
      </c>
    </row>
    <row r="394" spans="2:41" ht="14.25" customHeight="1" x14ac:dyDescent="0.3">
      <c r="B394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3" t="s">
        <v>103</v>
      </c>
      <c r="D394" s="293" t="s">
        <v>2957</v>
      </c>
      <c r="E394" s="292" t="s">
        <v>1142</v>
      </c>
      <c r="F394" s="293" t="s">
        <v>1143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 t="str">
        <f>IFERROR(IF(VLOOKUP(功能_33[[#This Row],[功能代號]],討論項目!A:H,8,FALSE)=0,"",VLOOKUP(功能_33[[#This Row],[功能代號]],討論項目!A:H,8,FALSE)),"")</f>
        <v/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</row>
    <row r="395" spans="2:41" ht="14.25" customHeight="1" x14ac:dyDescent="0.3">
      <c r="B39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3" t="s">
        <v>103</v>
      </c>
      <c r="D395" s="293" t="s">
        <v>2957</v>
      </c>
      <c r="E395" s="292" t="s">
        <v>1144</v>
      </c>
      <c r="F395" s="293" t="s">
        <v>1145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/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</row>
    <row r="396" spans="2:41" ht="14.25" customHeight="1" x14ac:dyDescent="0.3">
      <c r="B396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3" t="s">
        <v>103</v>
      </c>
      <c r="D396" s="293" t="s">
        <v>2954</v>
      </c>
      <c r="E396" s="292" t="s">
        <v>1146</v>
      </c>
      <c r="F396" s="293" t="s">
        <v>1147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 t="str">
        <f>IFERROR(IF(VLOOKUP(功能_33[[#This Row],[功能代號]],討論項目!A:H,8,FALSE)=0,"",VLOOKUP(功能_33[[#This Row],[功能代號]],討論項目!A:H,8,FALSE)),"")</f>
        <v/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3081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</row>
    <row r="397" spans="2:41" ht="14.25" customHeight="1" x14ac:dyDescent="0.3">
      <c r="B397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3" t="s">
        <v>103</v>
      </c>
      <c r="D397" s="293" t="s">
        <v>2957</v>
      </c>
      <c r="E397" s="292" t="s">
        <v>1148</v>
      </c>
      <c r="F397" s="293" t="s">
        <v>1149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 t="str">
        <f>IFERROR(IF(VLOOKUP(功能_33[[#This Row],[功能代號]],討論項目!A:H,8,FALSE)=0,"",VLOOKUP(功能_33[[#This Row],[功能代號]],討論項目!A:H,8,FALSE)),"")</f>
        <v/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3081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</row>
    <row r="398" spans="2:41" ht="14.25" customHeight="1" x14ac:dyDescent="0.3">
      <c r="B39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3" t="s">
        <v>103</v>
      </c>
      <c r="D398" s="293" t="s">
        <v>2957</v>
      </c>
      <c r="E398" s="292" t="s">
        <v>1150</v>
      </c>
      <c r="F398" s="293" t="s">
        <v>1151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</row>
    <row r="399" spans="2:41" ht="14.25" customHeight="1" x14ac:dyDescent="0.3">
      <c r="B39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3" t="s">
        <v>103</v>
      </c>
      <c r="D399" s="293" t="s">
        <v>2959</v>
      </c>
      <c r="E399" s="292" t="s">
        <v>1127</v>
      </c>
      <c r="F399" s="271" t="s">
        <v>1128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3081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</row>
    <row r="400" spans="2:41" ht="14.25" customHeight="1" x14ac:dyDescent="0.3">
      <c r="B4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3" t="s">
        <v>103</v>
      </c>
      <c r="D400" s="293" t="s">
        <v>2959</v>
      </c>
      <c r="E400" s="292" t="s">
        <v>1129</v>
      </c>
      <c r="F400" s="271" t="s">
        <v>1130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</row>
    <row r="401" spans="2:41" ht="14.25" customHeight="1" x14ac:dyDescent="0.3">
      <c r="B401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3" t="s">
        <v>103</v>
      </c>
      <c r="D401" s="293" t="s">
        <v>2954</v>
      </c>
      <c r="E401" s="292" t="s">
        <v>1135</v>
      </c>
      <c r="F401" s="293" t="s">
        <v>1136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 t="str">
        <f>IFERROR(IF(VLOOKUP(功能_33[[#This Row],[功能代號]],討論項目!A:H,8,FALSE)=0,"",VLOOKUP(功能_33[[#This Row],[功能代號]],討論項目!A:H,8,FALSE)),"")</f>
        <v/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3081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</row>
    <row r="402" spans="2:41" ht="14.25" hidden="1" customHeight="1" x14ac:dyDescent="0.3">
      <c r="B4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3" t="s">
        <v>105</v>
      </c>
      <c r="D402" s="293" t="s">
        <v>2971</v>
      </c>
      <c r="E402" s="292" t="s">
        <v>1152</v>
      </c>
      <c r="F402" s="293" t="s">
        <v>1153</v>
      </c>
      <c r="G402" s="293" t="s">
        <v>1154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</row>
    <row r="403" spans="2:41" ht="14.25" hidden="1" customHeight="1" x14ac:dyDescent="0.3">
      <c r="B4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3" t="s">
        <v>105</v>
      </c>
      <c r="D403" s="293" t="s">
        <v>2971</v>
      </c>
      <c r="E403" s="292" t="s">
        <v>1155</v>
      </c>
      <c r="F403" s="293" t="s">
        <v>1156</v>
      </c>
      <c r="G403" s="293" t="s">
        <v>1154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</row>
    <row r="404" spans="2:41" ht="14.25" hidden="1" customHeight="1" x14ac:dyDescent="0.3">
      <c r="B4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3" t="s">
        <v>105</v>
      </c>
      <c r="D404" s="293" t="s">
        <v>2971</v>
      </c>
      <c r="E404" s="292" t="s">
        <v>1157</v>
      </c>
      <c r="F404" s="293" t="s">
        <v>1158</v>
      </c>
      <c r="G404" s="293" t="s">
        <v>1154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</row>
    <row r="405" spans="2:41" ht="14.25" hidden="1" customHeight="1" x14ac:dyDescent="0.3">
      <c r="B4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3" t="s">
        <v>105</v>
      </c>
      <c r="D405" s="293" t="s">
        <v>2971</v>
      </c>
      <c r="E405" s="292" t="s">
        <v>1159</v>
      </c>
      <c r="F405" s="293" t="s">
        <v>1160</v>
      </c>
      <c r="G405" s="293" t="s">
        <v>1154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</row>
    <row r="406" spans="2:41" ht="14.25" hidden="1" customHeight="1" x14ac:dyDescent="0.3">
      <c r="B4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3" t="s">
        <v>105</v>
      </c>
      <c r="D406" s="293" t="s">
        <v>2971</v>
      </c>
      <c r="E406" s="292" t="s">
        <v>1161</v>
      </c>
      <c r="F406" s="293" t="s">
        <v>1162</v>
      </c>
      <c r="G406" s="293" t="s">
        <v>1154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</row>
    <row r="407" spans="2:41" ht="14.25" hidden="1" customHeight="1" x14ac:dyDescent="0.3">
      <c r="B40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3" t="s">
        <v>105</v>
      </c>
      <c r="D407" s="293" t="s">
        <v>2971</v>
      </c>
      <c r="E407" s="292" t="s">
        <v>1163</v>
      </c>
      <c r="F407" s="293" t="s">
        <v>1164</v>
      </c>
      <c r="G407" s="293" t="s">
        <v>1154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</row>
    <row r="408" spans="2:41" ht="14.25" hidden="1" customHeight="1" x14ac:dyDescent="0.3">
      <c r="B4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3" t="s">
        <v>105</v>
      </c>
      <c r="D408" s="293" t="s">
        <v>2971</v>
      </c>
      <c r="E408" s="292" t="s">
        <v>1165</v>
      </c>
      <c r="F408" s="293" t="s">
        <v>1166</v>
      </c>
      <c r="G408" s="293" t="s">
        <v>1154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</row>
    <row r="409" spans="2:41" ht="14.25" hidden="1" customHeight="1" x14ac:dyDescent="0.3">
      <c r="B4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3" t="s">
        <v>105</v>
      </c>
      <c r="D409" s="293" t="s">
        <v>2971</v>
      </c>
      <c r="E409" s="292" t="s">
        <v>1167</v>
      </c>
      <c r="F409" s="293" t="s">
        <v>1168</v>
      </c>
      <c r="G409" s="293" t="s">
        <v>1154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</row>
    <row r="410" spans="2:41" ht="14.25" hidden="1" customHeight="1" x14ac:dyDescent="0.3">
      <c r="B4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3" t="s">
        <v>105</v>
      </c>
      <c r="D410" s="293" t="s">
        <v>2971</v>
      </c>
      <c r="E410" s="292" t="s">
        <v>1169</v>
      </c>
      <c r="F410" s="293" t="s">
        <v>1170</v>
      </c>
      <c r="G410" s="293" t="s">
        <v>1154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</row>
    <row r="411" spans="2:41" ht="14.25" hidden="1" customHeight="1" x14ac:dyDescent="0.3">
      <c r="B4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3" t="s">
        <v>105</v>
      </c>
      <c r="D411" s="293" t="s">
        <v>2971</v>
      </c>
      <c r="E411" s="292" t="s">
        <v>1171</v>
      </c>
      <c r="F411" s="293" t="s">
        <v>1172</v>
      </c>
      <c r="G411" s="293" t="s">
        <v>1154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</row>
    <row r="412" spans="2:41" ht="14.25" hidden="1" customHeight="1" x14ac:dyDescent="0.3">
      <c r="B4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3" t="s">
        <v>105</v>
      </c>
      <c r="D412" s="293" t="s">
        <v>2971</v>
      </c>
      <c r="E412" s="292" t="s">
        <v>1173</v>
      </c>
      <c r="F412" s="293" t="s">
        <v>1174</v>
      </c>
      <c r="G412" s="293" t="s">
        <v>1154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</row>
    <row r="413" spans="2:41" ht="14.25" hidden="1" customHeight="1" x14ac:dyDescent="0.3">
      <c r="B4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3" t="s">
        <v>105</v>
      </c>
      <c r="D413" s="293" t="s">
        <v>2971</v>
      </c>
      <c r="E413" s="292" t="s">
        <v>1175</v>
      </c>
      <c r="F413" s="293" t="s">
        <v>1176</v>
      </c>
      <c r="G413" s="293" t="s">
        <v>1154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</row>
    <row r="414" spans="2:41" ht="14.25" hidden="1" customHeight="1" x14ac:dyDescent="0.3">
      <c r="B4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3" t="s">
        <v>105</v>
      </c>
      <c r="D414" s="293" t="s">
        <v>2971</v>
      </c>
      <c r="E414" s="292" t="s">
        <v>1177</v>
      </c>
      <c r="F414" s="293" t="s">
        <v>1178</v>
      </c>
      <c r="G414" s="293" t="s">
        <v>1154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</row>
    <row r="415" spans="2:41" ht="14.25" hidden="1" customHeight="1" x14ac:dyDescent="0.3">
      <c r="B4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3" t="s">
        <v>105</v>
      </c>
      <c r="D415" s="293" t="s">
        <v>2971</v>
      </c>
      <c r="E415" s="292" t="s">
        <v>1179</v>
      </c>
      <c r="F415" s="293" t="s">
        <v>1180</v>
      </c>
      <c r="G415" s="293" t="s">
        <v>1154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</row>
    <row r="416" spans="2:41" ht="14.25" hidden="1" customHeight="1" x14ac:dyDescent="0.3">
      <c r="B4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3" t="s">
        <v>105</v>
      </c>
      <c r="D416" s="293" t="s">
        <v>2971</v>
      </c>
      <c r="E416" s="292" t="s">
        <v>1181</v>
      </c>
      <c r="F416" s="293" t="s">
        <v>1182</v>
      </c>
      <c r="G416" s="293" t="s">
        <v>1154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</row>
    <row r="417" spans="2:41" ht="14.25" hidden="1" customHeight="1" x14ac:dyDescent="0.3">
      <c r="B4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3" t="s">
        <v>105</v>
      </c>
      <c r="D417" s="293" t="s">
        <v>2971</v>
      </c>
      <c r="E417" s="292" t="s">
        <v>1183</v>
      </c>
      <c r="F417" s="293" t="s">
        <v>1184</v>
      </c>
      <c r="G417" s="293" t="s">
        <v>1154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</row>
    <row r="418" spans="2:41" ht="14.25" hidden="1" customHeight="1" x14ac:dyDescent="0.3">
      <c r="B41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3" t="s">
        <v>105</v>
      </c>
      <c r="D418" s="293" t="s">
        <v>2971</v>
      </c>
      <c r="E418" s="292" t="s">
        <v>1185</v>
      </c>
      <c r="F418" s="293" t="s">
        <v>1186</v>
      </c>
      <c r="G418" s="293" t="s">
        <v>1154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</row>
    <row r="419" spans="2:41" ht="14.25" hidden="1" customHeight="1" x14ac:dyDescent="0.3">
      <c r="B4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3" t="s">
        <v>105</v>
      </c>
      <c r="D419" s="293" t="s">
        <v>2971</v>
      </c>
      <c r="E419" s="292" t="s">
        <v>1187</v>
      </c>
      <c r="F419" s="293" t="s">
        <v>1188</v>
      </c>
      <c r="G419" s="293" t="s">
        <v>1154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</row>
    <row r="420" spans="2:41" ht="14.25" hidden="1" customHeight="1" x14ac:dyDescent="0.3">
      <c r="B4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3" t="s">
        <v>105</v>
      </c>
      <c r="D420" s="293" t="s">
        <v>2971</v>
      </c>
      <c r="E420" s="292" t="s">
        <v>1189</v>
      </c>
      <c r="F420" s="293" t="s">
        <v>1190</v>
      </c>
      <c r="G420" s="293" t="s">
        <v>1154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</row>
    <row r="421" spans="2:41" ht="14.25" hidden="1" customHeight="1" x14ac:dyDescent="0.3">
      <c r="B4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3" t="s">
        <v>105</v>
      </c>
      <c r="D421" s="293" t="s">
        <v>2971</v>
      </c>
      <c r="E421" s="292" t="s">
        <v>1191</v>
      </c>
      <c r="F421" s="293" t="s">
        <v>1192</v>
      </c>
      <c r="G421" s="293" t="s">
        <v>1154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</row>
    <row r="422" spans="2:41" ht="14.25" hidden="1" customHeight="1" x14ac:dyDescent="0.3">
      <c r="B4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3" t="s">
        <v>105</v>
      </c>
      <c r="D422" s="293" t="s">
        <v>2971</v>
      </c>
      <c r="E422" s="292" t="s">
        <v>1193</v>
      </c>
      <c r="F422" s="293" t="s">
        <v>1194</v>
      </c>
      <c r="G422" s="293" t="s">
        <v>1154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</row>
    <row r="423" spans="2:41" ht="14.25" hidden="1" customHeight="1" x14ac:dyDescent="0.3">
      <c r="B4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3" t="s">
        <v>105</v>
      </c>
      <c r="D423" s="293" t="s">
        <v>2971</v>
      </c>
      <c r="E423" s="292" t="s">
        <v>1195</v>
      </c>
      <c r="F423" s="293" t="s">
        <v>1196</v>
      </c>
      <c r="G423" s="293" t="s">
        <v>1154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</row>
    <row r="424" spans="2:41" ht="14.25" hidden="1" customHeight="1" x14ac:dyDescent="0.3">
      <c r="B4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3" t="s">
        <v>105</v>
      </c>
      <c r="D424" s="293" t="s">
        <v>2971</v>
      </c>
      <c r="E424" s="292" t="s">
        <v>1197</v>
      </c>
      <c r="F424" s="293" t="s">
        <v>1198</v>
      </c>
      <c r="G424" s="293" t="s">
        <v>1154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</row>
    <row r="425" spans="2:41" ht="14.25" hidden="1" customHeight="1" x14ac:dyDescent="0.3">
      <c r="B4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3" t="s">
        <v>105</v>
      </c>
      <c r="D425" s="293" t="s">
        <v>2971</v>
      </c>
      <c r="E425" s="292" t="s">
        <v>1199</v>
      </c>
      <c r="F425" s="293" t="s">
        <v>1200</v>
      </c>
      <c r="G425" s="293" t="s">
        <v>1154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</row>
    <row r="426" spans="2:41" ht="14.25" hidden="1" customHeight="1" x14ac:dyDescent="0.3">
      <c r="B4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3" t="s">
        <v>105</v>
      </c>
      <c r="D426" s="293" t="s">
        <v>2971</v>
      </c>
      <c r="E426" s="292" t="s">
        <v>1201</v>
      </c>
      <c r="F426" s="293" t="s">
        <v>1202</v>
      </c>
      <c r="G426" s="293" t="s">
        <v>1154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</row>
    <row r="427" spans="2:41" ht="14.25" hidden="1" customHeight="1" x14ac:dyDescent="0.3">
      <c r="B4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3" t="s">
        <v>105</v>
      </c>
      <c r="D427" s="293" t="s">
        <v>2971</v>
      </c>
      <c r="E427" s="292" t="s">
        <v>1203</v>
      </c>
      <c r="F427" s="293" t="s">
        <v>1204</v>
      </c>
      <c r="G427" s="293" t="s">
        <v>1154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</row>
    <row r="428" spans="2:41" ht="14.25" hidden="1" customHeight="1" x14ac:dyDescent="0.3">
      <c r="B42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3" t="s">
        <v>105</v>
      </c>
      <c r="D428" s="293" t="s">
        <v>2971</v>
      </c>
      <c r="E428" s="292" t="s">
        <v>1205</v>
      </c>
      <c r="F428" s="293" t="s">
        <v>1206</v>
      </c>
      <c r="G428" s="293" t="s">
        <v>1154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</row>
    <row r="429" spans="2:41" ht="14.25" hidden="1" customHeight="1" x14ac:dyDescent="0.3">
      <c r="B4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3" t="s">
        <v>105</v>
      </c>
      <c r="D429" s="293" t="s">
        <v>2971</v>
      </c>
      <c r="E429" s="292" t="s">
        <v>1207</v>
      </c>
      <c r="F429" s="293" t="s">
        <v>1208</v>
      </c>
      <c r="G429" s="293" t="s">
        <v>1154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</row>
    <row r="430" spans="2:41" ht="14.25" hidden="1" customHeight="1" x14ac:dyDescent="0.3">
      <c r="B4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3" t="s">
        <v>105</v>
      </c>
      <c r="D430" s="293" t="s">
        <v>2971</v>
      </c>
      <c r="E430" s="292" t="s">
        <v>1209</v>
      </c>
      <c r="F430" s="293" t="s">
        <v>1210</v>
      </c>
      <c r="G430" s="293" t="s">
        <v>1154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</row>
    <row r="431" spans="2:41" ht="14.25" hidden="1" customHeight="1" x14ac:dyDescent="0.3">
      <c r="B4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3" t="s">
        <v>105</v>
      </c>
      <c r="D431" s="293" t="s">
        <v>2971</v>
      </c>
      <c r="E431" s="292" t="s">
        <v>1211</v>
      </c>
      <c r="F431" s="293" t="s">
        <v>1212</v>
      </c>
      <c r="G431" s="293" t="s">
        <v>1154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</row>
    <row r="432" spans="2:41" ht="14.25" hidden="1" customHeight="1" x14ac:dyDescent="0.3">
      <c r="B4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3" t="s">
        <v>105</v>
      </c>
      <c r="D432" s="293" t="s">
        <v>2971</v>
      </c>
      <c r="E432" s="292" t="s">
        <v>1213</v>
      </c>
      <c r="F432" s="293" t="s">
        <v>1214</v>
      </c>
      <c r="G432" s="293" t="s">
        <v>1154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</row>
    <row r="433" spans="1:41" ht="14.25" hidden="1" customHeight="1" x14ac:dyDescent="0.3">
      <c r="B4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3" t="s">
        <v>105</v>
      </c>
      <c r="D433" s="293" t="s">
        <v>2971</v>
      </c>
      <c r="E433" s="292" t="s">
        <v>1215</v>
      </c>
      <c r="F433" s="293" t="s">
        <v>1216</v>
      </c>
      <c r="G433" s="293" t="s">
        <v>1154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</row>
    <row r="434" spans="1:41" ht="15.65" hidden="1" customHeight="1" x14ac:dyDescent="0.3">
      <c r="B4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3" t="s">
        <v>105</v>
      </c>
      <c r="D434" s="293" t="s">
        <v>2971</v>
      </c>
      <c r="E434" s="292" t="s">
        <v>1217</v>
      </c>
      <c r="F434" s="293" t="s">
        <v>1218</v>
      </c>
      <c r="G434" s="293" t="s">
        <v>1154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</row>
    <row r="435" spans="1:41" ht="14.25" hidden="1" customHeight="1" x14ac:dyDescent="0.3">
      <c r="B4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3" t="s">
        <v>105</v>
      </c>
      <c r="D435" s="293" t="s">
        <v>2971</v>
      </c>
      <c r="E435" s="292" t="s">
        <v>1219</v>
      </c>
      <c r="F435" s="293" t="s">
        <v>1220</v>
      </c>
      <c r="G435" s="293" t="s">
        <v>1154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</row>
    <row r="436" spans="1:41" ht="14.25" hidden="1" customHeight="1" x14ac:dyDescent="0.3">
      <c r="B4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3" t="s">
        <v>105</v>
      </c>
      <c r="D436" s="293" t="s">
        <v>2971</v>
      </c>
      <c r="E436" s="292" t="s">
        <v>1221</v>
      </c>
      <c r="F436" s="293" t="s">
        <v>1222</v>
      </c>
      <c r="G436" s="293" t="s">
        <v>1154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</row>
    <row r="437" spans="1:41" ht="14.25" hidden="1" customHeight="1" x14ac:dyDescent="0.3">
      <c r="B4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3" t="s">
        <v>105</v>
      </c>
      <c r="D437" s="293" t="s">
        <v>2971</v>
      </c>
      <c r="E437" s="292" t="s">
        <v>1223</v>
      </c>
      <c r="F437" s="293" t="s">
        <v>1224</v>
      </c>
      <c r="G437" s="293" t="s">
        <v>1154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</row>
    <row r="438" spans="1:41" ht="14.25" hidden="1" customHeight="1" x14ac:dyDescent="0.3">
      <c r="B4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3" t="s">
        <v>105</v>
      </c>
      <c r="D438" s="293" t="s">
        <v>2971</v>
      </c>
      <c r="E438" s="292" t="s">
        <v>1225</v>
      </c>
      <c r="F438" s="293" t="s">
        <v>1226</v>
      </c>
      <c r="G438" s="293" t="s">
        <v>1154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</row>
    <row r="439" spans="1:41" ht="14.25" hidden="1" customHeight="1" x14ac:dyDescent="0.3">
      <c r="B439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3" t="s">
        <v>105</v>
      </c>
      <c r="D439" s="293" t="s">
        <v>2971</v>
      </c>
      <c r="E439" s="292" t="s">
        <v>1227</v>
      </c>
      <c r="F439" s="293" t="s">
        <v>1228</v>
      </c>
      <c r="G439" s="293" t="s">
        <v>1154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</row>
    <row r="440" spans="1:41" ht="14.25" hidden="1" customHeight="1" x14ac:dyDescent="0.3">
      <c r="A440" s="300">
        <v>44539</v>
      </c>
      <c r="B4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3" t="s">
        <v>105</v>
      </c>
      <c r="D440" s="293" t="s">
        <v>2971</v>
      </c>
      <c r="E440" s="292" t="s">
        <v>1229</v>
      </c>
      <c r="F440" s="293" t="s">
        <v>1230</v>
      </c>
      <c r="G440" s="293" t="s">
        <v>1154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2860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</row>
    <row r="441" spans="1:41" ht="14.25" hidden="1" customHeight="1" x14ac:dyDescent="0.3">
      <c r="A441" s="300">
        <v>44539</v>
      </c>
      <c r="B44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3" t="s">
        <v>105</v>
      </c>
      <c r="D441" s="293" t="s">
        <v>2971</v>
      </c>
      <c r="E441" s="292" t="s">
        <v>1231</v>
      </c>
      <c r="F441" s="293" t="s">
        <v>1232</v>
      </c>
      <c r="G441" s="293" t="s">
        <v>1154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2860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</row>
    <row r="442" spans="1:41" ht="14.25" hidden="1" customHeight="1" x14ac:dyDescent="0.3">
      <c r="A442" s="300">
        <v>44539</v>
      </c>
      <c r="B4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3" t="s">
        <v>105</v>
      </c>
      <c r="D442" s="293" t="s">
        <v>2971</v>
      </c>
      <c r="E442" s="292" t="s">
        <v>1233</v>
      </c>
      <c r="F442" s="293" t="s">
        <v>1234</v>
      </c>
      <c r="G442" s="293" t="s">
        <v>1154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2860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</row>
    <row r="443" spans="1:41" ht="14.25" hidden="1" customHeight="1" x14ac:dyDescent="0.3">
      <c r="A443" s="300">
        <v>44539</v>
      </c>
      <c r="B4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3" t="s">
        <v>105</v>
      </c>
      <c r="D443" s="293" t="s">
        <v>2971</v>
      </c>
      <c r="E443" s="292" t="s">
        <v>1235</v>
      </c>
      <c r="F443" s="293" t="s">
        <v>1236</v>
      </c>
      <c r="G443" s="293" t="s">
        <v>1154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2860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</row>
    <row r="444" spans="1:41" ht="14.25" hidden="1" customHeight="1" x14ac:dyDescent="0.3">
      <c r="A444" s="300">
        <v>44539</v>
      </c>
      <c r="B4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3" t="s">
        <v>105</v>
      </c>
      <c r="D444" s="293" t="s">
        <v>2971</v>
      </c>
      <c r="E444" s="292" t="s">
        <v>1237</v>
      </c>
      <c r="F444" s="293" t="s">
        <v>1238</v>
      </c>
      <c r="G444" s="293" t="s">
        <v>1154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2860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</row>
    <row r="445" spans="1:41" ht="14.25" hidden="1" customHeight="1" x14ac:dyDescent="0.3">
      <c r="A445" s="300">
        <v>44539</v>
      </c>
      <c r="B4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3" t="s">
        <v>105</v>
      </c>
      <c r="D445" s="293" t="s">
        <v>2971</v>
      </c>
      <c r="E445" s="292" t="s">
        <v>1239</v>
      </c>
      <c r="F445" s="293" t="s">
        <v>1240</v>
      </c>
      <c r="G445" s="293" t="s">
        <v>1154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2860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</row>
    <row r="446" spans="1:41" ht="14.25" hidden="1" customHeight="1" x14ac:dyDescent="0.3">
      <c r="A446" s="300">
        <v>44539</v>
      </c>
      <c r="B4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3" t="s">
        <v>105</v>
      </c>
      <c r="D446" s="293" t="s">
        <v>2971</v>
      </c>
      <c r="E446" s="292" t="s">
        <v>1241</v>
      </c>
      <c r="F446" s="293" t="s">
        <v>1242</v>
      </c>
      <c r="G446" s="293" t="s">
        <v>1154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2860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</row>
    <row r="447" spans="1:41" ht="14.25" hidden="1" customHeight="1" x14ac:dyDescent="0.3">
      <c r="A447" s="300">
        <v>44539</v>
      </c>
      <c r="B4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3" t="s">
        <v>105</v>
      </c>
      <c r="D447" s="293" t="s">
        <v>2971</v>
      </c>
      <c r="E447" s="292" t="s">
        <v>1243</v>
      </c>
      <c r="F447" s="293" t="s">
        <v>1244</v>
      </c>
      <c r="G447" s="293" t="s">
        <v>1154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2860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</row>
    <row r="448" spans="1:41" ht="14.25" hidden="1" customHeight="1" x14ac:dyDescent="0.3">
      <c r="A448" s="300">
        <v>44539</v>
      </c>
      <c r="B4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3" t="s">
        <v>105</v>
      </c>
      <c r="D448" s="293" t="s">
        <v>2971</v>
      </c>
      <c r="E448" s="292" t="s">
        <v>1245</v>
      </c>
      <c r="F448" s="293" t="s">
        <v>1246</v>
      </c>
      <c r="G448" s="293" t="s">
        <v>1154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2860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</row>
    <row r="449" spans="1:40" ht="14.25" hidden="1" customHeight="1" x14ac:dyDescent="0.3">
      <c r="A449" s="300">
        <v>44539</v>
      </c>
      <c r="B4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3" t="s">
        <v>105</v>
      </c>
      <c r="D449" s="293" t="s">
        <v>2971</v>
      </c>
      <c r="E449" s="292" t="s">
        <v>1247</v>
      </c>
      <c r="F449" s="293" t="s">
        <v>1248</v>
      </c>
      <c r="G449" s="293" t="s">
        <v>1154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2860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</row>
    <row r="450" spans="1:40" ht="14.25" hidden="1" customHeight="1" x14ac:dyDescent="0.3">
      <c r="A450" s="300">
        <v>44539</v>
      </c>
      <c r="B4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3" t="s">
        <v>105</v>
      </c>
      <c r="D450" s="293" t="s">
        <v>2971</v>
      </c>
      <c r="E450" s="292" t="s">
        <v>1249</v>
      </c>
      <c r="F450" s="293" t="s">
        <v>1250</v>
      </c>
      <c r="G450" s="293" t="s">
        <v>1154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2860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</row>
    <row r="451" spans="1:40" ht="14.25" hidden="1" customHeight="1" x14ac:dyDescent="0.3">
      <c r="A451" s="300">
        <v>44539</v>
      </c>
      <c r="B4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3" t="s">
        <v>105</v>
      </c>
      <c r="D451" s="293" t="s">
        <v>2971</v>
      </c>
      <c r="E451" s="292" t="s">
        <v>1251</v>
      </c>
      <c r="F451" s="293" t="s">
        <v>1252</v>
      </c>
      <c r="G451" s="293" t="s">
        <v>1154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2860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</row>
    <row r="452" spans="1:40" ht="14.25" hidden="1" customHeight="1" x14ac:dyDescent="0.3">
      <c r="A452" s="300">
        <v>44539</v>
      </c>
      <c r="B4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3" t="s">
        <v>105</v>
      </c>
      <c r="D452" s="293" t="s">
        <v>2971</v>
      </c>
      <c r="E452" s="292" t="s">
        <v>1253</v>
      </c>
      <c r="F452" s="293" t="s">
        <v>1254</v>
      </c>
      <c r="G452" s="293" t="s">
        <v>1154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2860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</row>
    <row r="453" spans="1:40" ht="14.25" hidden="1" customHeight="1" x14ac:dyDescent="0.3">
      <c r="A453" s="300">
        <v>44539</v>
      </c>
      <c r="B4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3" t="s">
        <v>105</v>
      </c>
      <c r="D453" s="293" t="s">
        <v>2971</v>
      </c>
      <c r="E453" s="292" t="s">
        <v>1255</v>
      </c>
      <c r="F453" s="293" t="s">
        <v>1256</v>
      </c>
      <c r="G453" s="293" t="s">
        <v>1154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2860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</row>
    <row r="454" spans="1:40" ht="14.25" hidden="1" customHeight="1" x14ac:dyDescent="0.3">
      <c r="A454" s="300">
        <v>44539</v>
      </c>
      <c r="B4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3" t="s">
        <v>105</v>
      </c>
      <c r="D454" s="293" t="s">
        <v>2971</v>
      </c>
      <c r="E454" s="292" t="s">
        <v>1257</v>
      </c>
      <c r="F454" s="293" t="s">
        <v>1258</v>
      </c>
      <c r="G454" s="293" t="s">
        <v>1154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2860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</row>
    <row r="455" spans="1:40" ht="14.25" hidden="1" customHeight="1" x14ac:dyDescent="0.3">
      <c r="A455" s="300">
        <v>44539</v>
      </c>
      <c r="B4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3" t="s">
        <v>105</v>
      </c>
      <c r="D455" s="293" t="s">
        <v>2971</v>
      </c>
      <c r="E455" s="292" t="s">
        <v>1259</v>
      </c>
      <c r="F455" s="293" t="s">
        <v>1260</v>
      </c>
      <c r="G455" s="293" t="s">
        <v>1154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2860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</row>
    <row r="456" spans="1:40" ht="14.25" hidden="1" customHeight="1" x14ac:dyDescent="0.3">
      <c r="A456" s="300">
        <v>44539</v>
      </c>
      <c r="B4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3" t="s">
        <v>105</v>
      </c>
      <c r="D456" s="293" t="s">
        <v>2971</v>
      </c>
      <c r="E456" s="292" t="s">
        <v>1261</v>
      </c>
      <c r="F456" s="293" t="s">
        <v>1262</v>
      </c>
      <c r="G456" s="293" t="s">
        <v>1154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2860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</row>
    <row r="457" spans="1:40" ht="14.25" hidden="1" customHeight="1" x14ac:dyDescent="0.3">
      <c r="A457" s="300">
        <v>44539</v>
      </c>
      <c r="B4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3" t="s">
        <v>105</v>
      </c>
      <c r="D457" s="293" t="s">
        <v>2971</v>
      </c>
      <c r="E457" s="292" t="s">
        <v>1263</v>
      </c>
      <c r="F457" s="293" t="s">
        <v>1264</v>
      </c>
      <c r="G457" s="293" t="s">
        <v>1154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2860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</row>
    <row r="458" spans="1:40" ht="14.25" hidden="1" customHeight="1" x14ac:dyDescent="0.3">
      <c r="A458" s="300">
        <v>44539</v>
      </c>
      <c r="B4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3" t="s">
        <v>105</v>
      </c>
      <c r="D458" s="293" t="s">
        <v>2971</v>
      </c>
      <c r="E458" s="292" t="s">
        <v>1265</v>
      </c>
      <c r="F458" s="293" t="s">
        <v>1266</v>
      </c>
      <c r="G458" s="293" t="s">
        <v>1154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2860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</row>
    <row r="459" spans="1:40" ht="14.25" hidden="1" customHeight="1" x14ac:dyDescent="0.3">
      <c r="A459" s="300">
        <v>44539</v>
      </c>
      <c r="B4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3" t="s">
        <v>105</v>
      </c>
      <c r="D459" s="293" t="s">
        <v>2971</v>
      </c>
      <c r="E459" s="292" t="s">
        <v>1267</v>
      </c>
      <c r="F459" s="293" t="s">
        <v>1268</v>
      </c>
      <c r="G459" s="293" t="s">
        <v>1154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2860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</row>
    <row r="460" spans="1:40" ht="14.25" hidden="1" customHeight="1" x14ac:dyDescent="0.3">
      <c r="A460" s="300">
        <v>44539</v>
      </c>
      <c r="B4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3" t="s">
        <v>105</v>
      </c>
      <c r="D460" s="293" t="s">
        <v>2971</v>
      </c>
      <c r="E460" s="292" t="s">
        <v>1269</v>
      </c>
      <c r="F460" s="293" t="s">
        <v>1270</v>
      </c>
      <c r="G460" s="293" t="s">
        <v>1154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2860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</row>
    <row r="461" spans="1:40" ht="14.25" hidden="1" customHeight="1" x14ac:dyDescent="0.3">
      <c r="A461" s="300">
        <v>44539</v>
      </c>
      <c r="B4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3" t="s">
        <v>105</v>
      </c>
      <c r="D461" s="293" t="s">
        <v>2971</v>
      </c>
      <c r="E461" s="292" t="s">
        <v>1271</v>
      </c>
      <c r="F461" s="293" t="s">
        <v>1272</v>
      </c>
      <c r="G461" s="293" t="s">
        <v>1154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2860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</row>
    <row r="462" spans="1:40" ht="14.25" hidden="1" customHeight="1" x14ac:dyDescent="0.3">
      <c r="A462" s="300">
        <v>44539</v>
      </c>
      <c r="B4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3" t="s">
        <v>105</v>
      </c>
      <c r="D462" s="293" t="s">
        <v>2971</v>
      </c>
      <c r="E462" s="292" t="s">
        <v>1273</v>
      </c>
      <c r="F462" s="293" t="s">
        <v>1274</v>
      </c>
      <c r="G462" s="293" t="s">
        <v>1154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2860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</row>
    <row r="463" spans="1:40" ht="14.25" hidden="1" customHeight="1" x14ac:dyDescent="0.3">
      <c r="A463" s="300">
        <v>44539</v>
      </c>
      <c r="B4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3" t="s">
        <v>105</v>
      </c>
      <c r="D463" s="293" t="s">
        <v>2971</v>
      </c>
      <c r="E463" s="292" t="s">
        <v>1275</v>
      </c>
      <c r="F463" s="293" t="s">
        <v>1276</v>
      </c>
      <c r="G463" s="293" t="s">
        <v>1154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2860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</row>
    <row r="464" spans="1:40" ht="14.25" hidden="1" customHeight="1" x14ac:dyDescent="0.3">
      <c r="A464" s="300">
        <v>44539</v>
      </c>
      <c r="B4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3" t="s">
        <v>105</v>
      </c>
      <c r="D464" s="293" t="s">
        <v>2971</v>
      </c>
      <c r="E464" s="292" t="s">
        <v>1277</v>
      </c>
      <c r="F464" s="293" t="s">
        <v>1278</v>
      </c>
      <c r="G464" s="293" t="s">
        <v>1154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2860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</row>
    <row r="465" spans="1:41" ht="14.25" hidden="1" customHeight="1" x14ac:dyDescent="0.3">
      <c r="A465" s="300">
        <v>44539</v>
      </c>
      <c r="B4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3" t="s">
        <v>105</v>
      </c>
      <c r="D465" s="293" t="s">
        <v>2971</v>
      </c>
      <c r="E465" s="292" t="s">
        <v>1279</v>
      </c>
      <c r="F465" s="293" t="s">
        <v>1280</v>
      </c>
      <c r="G465" s="293" t="s">
        <v>1154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2860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</row>
    <row r="466" spans="1:41" ht="14.25" hidden="1" customHeight="1" x14ac:dyDescent="0.3">
      <c r="A466" s="300">
        <v>44539</v>
      </c>
      <c r="B4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3" t="s">
        <v>105</v>
      </c>
      <c r="D466" s="293" t="s">
        <v>2971</v>
      </c>
      <c r="E466" s="292" t="s">
        <v>1281</v>
      </c>
      <c r="F466" s="293" t="s">
        <v>1282</v>
      </c>
      <c r="G466" s="293" t="s">
        <v>1154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2860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</row>
    <row r="467" spans="1:41" ht="14.25" hidden="1" customHeight="1" x14ac:dyDescent="0.3">
      <c r="A467" s="300">
        <v>44539</v>
      </c>
      <c r="B4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3" t="s">
        <v>105</v>
      </c>
      <c r="D467" s="293" t="s">
        <v>2971</v>
      </c>
      <c r="E467" s="292" t="s">
        <v>1283</v>
      </c>
      <c r="F467" s="293" t="s">
        <v>1284</v>
      </c>
      <c r="G467" s="293" t="s">
        <v>1154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2860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</row>
    <row r="468" spans="1:41" ht="14.25" hidden="1" customHeight="1" x14ac:dyDescent="0.3">
      <c r="A468" s="300">
        <v>44539</v>
      </c>
      <c r="B4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3" t="s">
        <v>105</v>
      </c>
      <c r="D468" s="293" t="s">
        <v>2971</v>
      </c>
      <c r="E468" s="292" t="s">
        <v>1285</v>
      </c>
      <c r="F468" s="293" t="s">
        <v>1286</v>
      </c>
      <c r="G468" s="293" t="s">
        <v>1154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2860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</row>
    <row r="469" spans="1:41" ht="14.25" hidden="1" customHeight="1" x14ac:dyDescent="0.3">
      <c r="A469" s="300">
        <v>44539</v>
      </c>
      <c r="B4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3" t="s">
        <v>105</v>
      </c>
      <c r="D469" s="293" t="s">
        <v>2971</v>
      </c>
      <c r="E469" s="292" t="s">
        <v>1287</v>
      </c>
      <c r="F469" s="293" t="s">
        <v>1288</v>
      </c>
      <c r="G469" s="293" t="s">
        <v>1154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2860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</row>
    <row r="470" spans="1:41" ht="14.25" hidden="1" customHeight="1" x14ac:dyDescent="0.3">
      <c r="A470" s="300">
        <v>44539</v>
      </c>
      <c r="B4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3" t="s">
        <v>105</v>
      </c>
      <c r="D470" s="293" t="s">
        <v>2971</v>
      </c>
      <c r="E470" s="292" t="s">
        <v>1289</v>
      </c>
      <c r="F470" s="293" t="s">
        <v>1290</v>
      </c>
      <c r="G470" s="293" t="s">
        <v>1154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2860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</row>
    <row r="471" spans="1:41" ht="14.25" hidden="1" customHeight="1" x14ac:dyDescent="0.3">
      <c r="A471" s="300">
        <v>44539</v>
      </c>
      <c r="B47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3" t="s">
        <v>105</v>
      </c>
      <c r="D471" s="293" t="s">
        <v>2971</v>
      </c>
      <c r="E471" s="292" t="s">
        <v>1291</v>
      </c>
      <c r="F471" s="293" t="s">
        <v>1292</v>
      </c>
      <c r="G471" s="293" t="s">
        <v>1154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2860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</row>
    <row r="472" spans="1:41" ht="14.25" hidden="1" customHeight="1" x14ac:dyDescent="0.3">
      <c r="A472" s="300">
        <v>44539</v>
      </c>
      <c r="B4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3" t="s">
        <v>105</v>
      </c>
      <c r="D472" s="293" t="s">
        <v>2971</v>
      </c>
      <c r="E472" s="292" t="s">
        <v>1293</v>
      </c>
      <c r="F472" s="293" t="s">
        <v>1294</v>
      </c>
      <c r="G472" s="293" t="s">
        <v>1154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2860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</row>
    <row r="473" spans="1:41" ht="14.25" hidden="1" customHeight="1" x14ac:dyDescent="0.3">
      <c r="A473" s="300">
        <v>44539</v>
      </c>
      <c r="B4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3" t="s">
        <v>105</v>
      </c>
      <c r="D473" s="293" t="s">
        <v>2971</v>
      </c>
      <c r="E473" s="292" t="s">
        <v>1295</v>
      </c>
      <c r="F473" s="293" t="s">
        <v>1296</v>
      </c>
      <c r="G473" s="293" t="s">
        <v>1154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2860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</row>
    <row r="474" spans="1:41" ht="14.25" hidden="1" customHeight="1" x14ac:dyDescent="0.3">
      <c r="A474" s="300">
        <v>44539</v>
      </c>
      <c r="B4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3" t="s">
        <v>105</v>
      </c>
      <c r="D474" s="293" t="s">
        <v>2971</v>
      </c>
      <c r="E474" s="292" t="s">
        <v>1297</v>
      </c>
      <c r="F474" s="293" t="s">
        <v>1298</v>
      </c>
      <c r="G474" s="293" t="s">
        <v>1154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2860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</row>
    <row r="475" spans="1:41" ht="14.25" hidden="1" customHeight="1" x14ac:dyDescent="0.3">
      <c r="A475" s="300">
        <v>44539</v>
      </c>
      <c r="B4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3" t="s">
        <v>105</v>
      </c>
      <c r="D475" s="293" t="s">
        <v>2971</v>
      </c>
      <c r="E475" s="292" t="s">
        <v>1299</v>
      </c>
      <c r="F475" s="293" t="s">
        <v>1300</v>
      </c>
      <c r="G475" s="293" t="s">
        <v>1154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2860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</row>
    <row r="476" spans="1:41" ht="14.25" hidden="1" customHeight="1" x14ac:dyDescent="0.3">
      <c r="A476" s="300">
        <v>44539</v>
      </c>
      <c r="B4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3" t="s">
        <v>105</v>
      </c>
      <c r="D476" s="293" t="s">
        <v>2971</v>
      </c>
      <c r="E476" s="292" t="s">
        <v>1301</v>
      </c>
      <c r="F476" s="293" t="s">
        <v>1302</v>
      </c>
      <c r="G476" s="293" t="s">
        <v>1154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2860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</row>
    <row r="477" spans="1:41" ht="14.25" hidden="1" customHeight="1" x14ac:dyDescent="0.3">
      <c r="B47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3" t="s">
        <v>105</v>
      </c>
      <c r="D477" s="293" t="s">
        <v>2971</v>
      </c>
      <c r="E477" s="292" t="s">
        <v>1303</v>
      </c>
      <c r="F477" s="293" t="s">
        <v>1304</v>
      </c>
      <c r="G477" s="293" t="s">
        <v>1154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</row>
    <row r="478" spans="1:41" ht="14.25" hidden="1" customHeight="1" x14ac:dyDescent="0.3">
      <c r="B47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3" t="s">
        <v>105</v>
      </c>
      <c r="D478" s="293" t="s">
        <v>2971</v>
      </c>
      <c r="E478" s="292" t="s">
        <v>1305</v>
      </c>
      <c r="F478" s="293" t="s">
        <v>1306</v>
      </c>
      <c r="G478" s="293" t="s">
        <v>1154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</row>
    <row r="479" spans="1:41" ht="14.25" hidden="1" customHeight="1" x14ac:dyDescent="0.3">
      <c r="B47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3" t="s">
        <v>105</v>
      </c>
      <c r="D479" s="293" t="s">
        <v>2971</v>
      </c>
      <c r="E479" s="292" t="s">
        <v>1307</v>
      </c>
      <c r="F479" s="293" t="s">
        <v>1308</v>
      </c>
      <c r="G479" s="293" t="s">
        <v>1154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</row>
    <row r="480" spans="1:41" ht="14.25" hidden="1" customHeight="1" x14ac:dyDescent="0.3">
      <c r="B48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3" t="s">
        <v>105</v>
      </c>
      <c r="D480" s="293" t="s">
        <v>2971</v>
      </c>
      <c r="E480" s="292" t="s">
        <v>1309</v>
      </c>
      <c r="F480" s="293" t="s">
        <v>1310</v>
      </c>
      <c r="G480" s="293" t="s">
        <v>1154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</row>
    <row r="481" spans="2:41" ht="14.25" hidden="1" customHeight="1" x14ac:dyDescent="0.3">
      <c r="B48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3" t="s">
        <v>105</v>
      </c>
      <c r="D481" s="293" t="s">
        <v>2971</v>
      </c>
      <c r="E481" s="292" t="s">
        <v>1311</v>
      </c>
      <c r="F481" s="293" t="s">
        <v>1312</v>
      </c>
      <c r="G481" s="293" t="s">
        <v>1154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</row>
    <row r="482" spans="2:41" ht="14.25" hidden="1" customHeight="1" x14ac:dyDescent="0.3">
      <c r="B48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3" t="s">
        <v>105</v>
      </c>
      <c r="D482" s="293" t="s">
        <v>2971</v>
      </c>
      <c r="E482" s="292" t="s">
        <v>1313</v>
      </c>
      <c r="F482" s="293" t="s">
        <v>1314</v>
      </c>
      <c r="G482" s="293" t="s">
        <v>1154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</row>
    <row r="483" spans="2:41" ht="14.25" hidden="1" customHeight="1" x14ac:dyDescent="0.3">
      <c r="B48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3" t="s">
        <v>105</v>
      </c>
      <c r="D483" s="293" t="s">
        <v>2971</v>
      </c>
      <c r="E483" s="292" t="s">
        <v>1315</v>
      </c>
      <c r="F483" s="293" t="s">
        <v>1316</v>
      </c>
      <c r="G483" s="293" t="s">
        <v>1154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</row>
    <row r="484" spans="2:41" ht="14.25" hidden="1" customHeight="1" x14ac:dyDescent="0.3">
      <c r="B48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3" t="s">
        <v>105</v>
      </c>
      <c r="D484" s="293" t="s">
        <v>2971</v>
      </c>
      <c r="E484" s="292" t="s">
        <v>1317</v>
      </c>
      <c r="F484" s="293" t="s">
        <v>1318</v>
      </c>
      <c r="G484" s="293" t="s">
        <v>1154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</row>
    <row r="485" spans="2:41" ht="14.25" hidden="1" customHeight="1" x14ac:dyDescent="0.3">
      <c r="B48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3" t="s">
        <v>105</v>
      </c>
      <c r="D485" s="293" t="s">
        <v>2971</v>
      </c>
      <c r="E485" s="292" t="s">
        <v>1319</v>
      </c>
      <c r="F485" s="293" t="s">
        <v>1320</v>
      </c>
      <c r="G485" s="293" t="s">
        <v>1154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</row>
    <row r="486" spans="2:41" ht="14.25" hidden="1" customHeight="1" x14ac:dyDescent="0.3">
      <c r="B48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3" t="s">
        <v>105</v>
      </c>
      <c r="D486" s="293" t="s">
        <v>2971</v>
      </c>
      <c r="E486" s="292" t="s">
        <v>1321</v>
      </c>
      <c r="F486" s="293" t="s">
        <v>1322</v>
      </c>
      <c r="G486" s="293" t="s">
        <v>1154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</row>
    <row r="487" spans="2:41" ht="14.25" hidden="1" customHeight="1" x14ac:dyDescent="0.3">
      <c r="B48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3" t="s">
        <v>105</v>
      </c>
      <c r="D487" s="293" t="s">
        <v>2971</v>
      </c>
      <c r="E487" s="292" t="s">
        <v>1323</v>
      </c>
      <c r="F487" s="293" t="s">
        <v>1324</v>
      </c>
      <c r="G487" s="293" t="s">
        <v>1154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</row>
    <row r="488" spans="2:41" ht="14.25" hidden="1" customHeight="1" x14ac:dyDescent="0.3">
      <c r="B48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3" t="s">
        <v>105</v>
      </c>
      <c r="D488" s="293" t="s">
        <v>2971</v>
      </c>
      <c r="E488" s="292" t="s">
        <v>1325</v>
      </c>
      <c r="F488" s="293" t="s">
        <v>1326</v>
      </c>
      <c r="G488" s="293" t="s">
        <v>1154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</row>
    <row r="489" spans="2:41" ht="14.25" hidden="1" customHeight="1" x14ac:dyDescent="0.3">
      <c r="B48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3" t="s">
        <v>105</v>
      </c>
      <c r="D489" s="293" t="s">
        <v>2971</v>
      </c>
      <c r="E489" s="292" t="s">
        <v>1327</v>
      </c>
      <c r="F489" s="293" t="s">
        <v>1328</v>
      </c>
      <c r="G489" s="293" t="s">
        <v>1154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</row>
    <row r="490" spans="2:41" ht="14.25" hidden="1" customHeight="1" x14ac:dyDescent="0.3">
      <c r="B49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3" t="s">
        <v>105</v>
      </c>
      <c r="D490" s="293" t="s">
        <v>2971</v>
      </c>
      <c r="E490" s="292" t="s">
        <v>1329</v>
      </c>
      <c r="F490" s="293" t="s">
        <v>1330</v>
      </c>
      <c r="G490" s="293" t="s">
        <v>1154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</row>
    <row r="491" spans="2:41" ht="14.25" hidden="1" customHeight="1" x14ac:dyDescent="0.3">
      <c r="B49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3" t="s">
        <v>105</v>
      </c>
      <c r="D491" s="293" t="s">
        <v>2971</v>
      </c>
      <c r="E491" s="292" t="s">
        <v>1331</v>
      </c>
      <c r="F491" s="293" t="s">
        <v>1332</v>
      </c>
      <c r="G491" s="293" t="s">
        <v>1154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</row>
    <row r="492" spans="2:41" ht="14.25" hidden="1" customHeight="1" x14ac:dyDescent="0.3">
      <c r="B49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3" t="s">
        <v>105</v>
      </c>
      <c r="D492" s="293" t="s">
        <v>2971</v>
      </c>
      <c r="E492" s="292" t="s">
        <v>1333</v>
      </c>
      <c r="F492" s="293" t="s">
        <v>1334</v>
      </c>
      <c r="G492" s="293" t="s">
        <v>1154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</row>
    <row r="493" spans="2:41" ht="14.25" hidden="1" customHeight="1" x14ac:dyDescent="0.3">
      <c r="B49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3" t="s">
        <v>105</v>
      </c>
      <c r="D493" s="293" t="s">
        <v>2971</v>
      </c>
      <c r="E493" s="292" t="s">
        <v>1335</v>
      </c>
      <c r="F493" s="293" t="s">
        <v>1336</v>
      </c>
      <c r="G493" s="293" t="s">
        <v>1154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</row>
    <row r="494" spans="2:41" ht="14.25" hidden="1" customHeight="1" x14ac:dyDescent="0.3">
      <c r="B49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3" t="s">
        <v>105</v>
      </c>
      <c r="D494" s="293" t="s">
        <v>2971</v>
      </c>
      <c r="E494" s="292" t="s">
        <v>1337</v>
      </c>
      <c r="F494" s="293" t="s">
        <v>1338</v>
      </c>
      <c r="G494" s="293" t="s">
        <v>1154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</row>
    <row r="495" spans="2:41" ht="14.25" hidden="1" customHeight="1" x14ac:dyDescent="0.3">
      <c r="B49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3" t="s">
        <v>105</v>
      </c>
      <c r="D495" s="293" t="s">
        <v>2971</v>
      </c>
      <c r="E495" s="292" t="s">
        <v>1339</v>
      </c>
      <c r="F495" s="293" t="s">
        <v>1340</v>
      </c>
      <c r="G495" s="293" t="s">
        <v>1154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</row>
    <row r="496" spans="2:41" ht="14.25" hidden="1" customHeight="1" x14ac:dyDescent="0.3">
      <c r="B49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3" t="s">
        <v>105</v>
      </c>
      <c r="D496" s="293" t="s">
        <v>2971</v>
      </c>
      <c r="E496" s="292" t="s">
        <v>1341</v>
      </c>
      <c r="F496" s="293" t="s">
        <v>1342</v>
      </c>
      <c r="G496" s="293" t="s">
        <v>1154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</row>
    <row r="497" spans="2:41" ht="14.25" hidden="1" customHeight="1" x14ac:dyDescent="0.3">
      <c r="B49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3" t="s">
        <v>105</v>
      </c>
      <c r="D497" s="293" t="s">
        <v>2971</v>
      </c>
      <c r="E497" s="292" t="s">
        <v>1343</v>
      </c>
      <c r="F497" s="293" t="s">
        <v>1344</v>
      </c>
      <c r="G497" s="293" t="s">
        <v>1154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</row>
    <row r="498" spans="2:41" ht="14.25" hidden="1" customHeight="1" x14ac:dyDescent="0.3">
      <c r="B49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3" t="s">
        <v>105</v>
      </c>
      <c r="D498" s="293" t="s">
        <v>2971</v>
      </c>
      <c r="E498" s="292" t="s">
        <v>1345</v>
      </c>
      <c r="F498" s="293" t="s">
        <v>1346</v>
      </c>
      <c r="G498" s="293" t="s">
        <v>1154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</row>
    <row r="499" spans="2:41" ht="14.25" hidden="1" customHeight="1" x14ac:dyDescent="0.3">
      <c r="B49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3" t="s">
        <v>105</v>
      </c>
      <c r="D499" s="293" t="s">
        <v>2971</v>
      </c>
      <c r="E499" s="292" t="s">
        <v>1347</v>
      </c>
      <c r="F499" s="293" t="s">
        <v>1348</v>
      </c>
      <c r="G499" s="293" t="s">
        <v>1154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</row>
    <row r="500" spans="2:41" ht="14.25" hidden="1" customHeight="1" x14ac:dyDescent="0.3">
      <c r="B50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3" t="s">
        <v>105</v>
      </c>
      <c r="D500" s="293" t="s">
        <v>2971</v>
      </c>
      <c r="E500" s="292" t="s">
        <v>1349</v>
      </c>
      <c r="F500" s="293" t="s">
        <v>1350</v>
      </c>
      <c r="G500" s="293" t="s">
        <v>1154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</row>
    <row r="501" spans="2:41" ht="14.25" hidden="1" customHeight="1" x14ac:dyDescent="0.3">
      <c r="B50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3" t="s">
        <v>105</v>
      </c>
      <c r="D501" s="293" t="s">
        <v>2971</v>
      </c>
      <c r="E501" s="292" t="s">
        <v>1351</v>
      </c>
      <c r="F501" s="293" t="s">
        <v>1352</v>
      </c>
      <c r="G501" s="293" t="s">
        <v>1154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</row>
    <row r="502" spans="2:41" ht="14.25" hidden="1" customHeight="1" x14ac:dyDescent="0.3">
      <c r="B5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3" t="s">
        <v>105</v>
      </c>
      <c r="D502" s="293" t="s">
        <v>2971</v>
      </c>
      <c r="E502" s="292" t="s">
        <v>1353</v>
      </c>
      <c r="F502" s="293" t="s">
        <v>1354</v>
      </c>
      <c r="G502" s="293" t="s">
        <v>1154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</row>
    <row r="503" spans="2:41" ht="14.25" hidden="1" customHeight="1" x14ac:dyDescent="0.3">
      <c r="B50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3" t="s">
        <v>105</v>
      </c>
      <c r="D503" s="293" t="s">
        <v>2971</v>
      </c>
      <c r="E503" s="292" t="s">
        <v>1355</v>
      </c>
      <c r="F503" s="293" t="s">
        <v>1356</v>
      </c>
      <c r="G503" s="293" t="s">
        <v>1154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</row>
    <row r="504" spans="2:41" ht="14.25" hidden="1" customHeight="1" x14ac:dyDescent="0.3">
      <c r="B50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3" t="s">
        <v>105</v>
      </c>
      <c r="D504" s="293" t="s">
        <v>2971</v>
      </c>
      <c r="E504" s="292" t="s">
        <v>1357</v>
      </c>
      <c r="F504" s="293" t="s">
        <v>1358</v>
      </c>
      <c r="G504" s="293" t="s">
        <v>1154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</row>
    <row r="505" spans="2:41" ht="14.25" hidden="1" customHeight="1" x14ac:dyDescent="0.3">
      <c r="B50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3" t="s">
        <v>105</v>
      </c>
      <c r="D505" s="293" t="s">
        <v>2971</v>
      </c>
      <c r="E505" s="292" t="s">
        <v>1359</v>
      </c>
      <c r="F505" s="293" t="s">
        <v>1360</v>
      </c>
      <c r="G505" s="293" t="s">
        <v>1154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</row>
    <row r="506" spans="2:41" ht="14.25" hidden="1" customHeight="1" x14ac:dyDescent="0.3">
      <c r="B50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3" t="s">
        <v>105</v>
      </c>
      <c r="D506" s="293" t="s">
        <v>2971</v>
      </c>
      <c r="E506" s="292" t="s">
        <v>1361</v>
      </c>
      <c r="F506" s="293" t="s">
        <v>1362</v>
      </c>
      <c r="G506" s="293" t="s">
        <v>1154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</row>
    <row r="507" spans="2:41" ht="14.25" hidden="1" customHeight="1" x14ac:dyDescent="0.3">
      <c r="B50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3" t="s">
        <v>105</v>
      </c>
      <c r="D507" s="293" t="s">
        <v>2971</v>
      </c>
      <c r="E507" s="292" t="s">
        <v>1363</v>
      </c>
      <c r="F507" s="293" t="s">
        <v>1364</v>
      </c>
      <c r="G507" s="293" t="s">
        <v>1154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</row>
    <row r="508" spans="2:41" ht="14.25" hidden="1" customHeight="1" x14ac:dyDescent="0.3">
      <c r="B50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3" t="s">
        <v>105</v>
      </c>
      <c r="D508" s="293" t="s">
        <v>2971</v>
      </c>
      <c r="E508" s="292" t="s">
        <v>1365</v>
      </c>
      <c r="F508" s="293" t="s">
        <v>1366</v>
      </c>
      <c r="G508" s="293" t="s">
        <v>1154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</row>
    <row r="509" spans="2:41" ht="14.25" hidden="1" customHeight="1" x14ac:dyDescent="0.3">
      <c r="B50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3" t="s">
        <v>105</v>
      </c>
      <c r="D509" s="293" t="s">
        <v>2971</v>
      </c>
      <c r="E509" s="292" t="s">
        <v>1367</v>
      </c>
      <c r="F509" s="293" t="s">
        <v>1368</v>
      </c>
      <c r="G509" s="293" t="s">
        <v>1154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</row>
    <row r="510" spans="2:41" ht="14.25" hidden="1" customHeight="1" x14ac:dyDescent="0.3">
      <c r="B51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3" t="s">
        <v>105</v>
      </c>
      <c r="D510" s="293" t="s">
        <v>2971</v>
      </c>
      <c r="E510" s="292" t="s">
        <v>1369</v>
      </c>
      <c r="F510" s="293" t="s">
        <v>1370</v>
      </c>
      <c r="G510" s="293" t="s">
        <v>1154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</row>
    <row r="511" spans="2:41" ht="14.25" hidden="1" customHeight="1" x14ac:dyDescent="0.3">
      <c r="B51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3" t="s">
        <v>105</v>
      </c>
      <c r="D511" s="293" t="s">
        <v>2971</v>
      </c>
      <c r="E511" s="292" t="s">
        <v>1371</v>
      </c>
      <c r="F511" s="293" t="s">
        <v>1372</v>
      </c>
      <c r="G511" s="293" t="s">
        <v>1154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</row>
    <row r="512" spans="2:41" ht="14.25" hidden="1" customHeight="1" x14ac:dyDescent="0.3">
      <c r="B51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3" t="s">
        <v>105</v>
      </c>
      <c r="D512" s="293" t="s">
        <v>2971</v>
      </c>
      <c r="E512" s="292" t="s">
        <v>1373</v>
      </c>
      <c r="F512" s="293" t="s">
        <v>1374</v>
      </c>
      <c r="G512" s="293" t="s">
        <v>1154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</row>
    <row r="513" spans="1:41" ht="14.25" hidden="1" customHeight="1" x14ac:dyDescent="0.3">
      <c r="B51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3" t="s">
        <v>105</v>
      </c>
      <c r="D513" s="293" t="s">
        <v>2971</v>
      </c>
      <c r="E513" s="292" t="s">
        <v>1375</v>
      </c>
      <c r="F513" s="293" t="s">
        <v>1376</v>
      </c>
      <c r="G513" s="293" t="s">
        <v>1154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</row>
    <row r="514" spans="1:41" ht="14.25" hidden="1" customHeight="1" x14ac:dyDescent="0.3">
      <c r="B514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3" t="s">
        <v>105</v>
      </c>
      <c r="D514" s="293" t="s">
        <v>2972</v>
      </c>
      <c r="E514" s="292" t="s">
        <v>1377</v>
      </c>
      <c r="F514" s="293" t="s">
        <v>1378</v>
      </c>
      <c r="G514" s="293" t="s">
        <v>1379</v>
      </c>
      <c r="H514" s="292" t="s">
        <v>145</v>
      </c>
      <c r="I514" s="292" t="s">
        <v>146</v>
      </c>
      <c r="J514" s="299" t="s">
        <v>1380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/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</row>
    <row r="515" spans="1:41" ht="14.25" hidden="1" customHeight="1" x14ac:dyDescent="0.3">
      <c r="B515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3" t="s">
        <v>105</v>
      </c>
      <c r="D515" s="293" t="s">
        <v>2972</v>
      </c>
      <c r="E515" s="292" t="s">
        <v>1381</v>
      </c>
      <c r="F515" s="293" t="s">
        <v>1382</v>
      </c>
      <c r="G515" s="293" t="s">
        <v>1379</v>
      </c>
      <c r="H515" s="292" t="s">
        <v>145</v>
      </c>
      <c r="I515" s="292" t="s">
        <v>146</v>
      </c>
      <c r="J515" s="299" t="s">
        <v>1380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/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</row>
    <row r="516" spans="1:41" ht="14.25" hidden="1" customHeight="1" x14ac:dyDescent="0.3">
      <c r="B516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3" t="s">
        <v>105</v>
      </c>
      <c r="D516" s="293" t="s">
        <v>2972</v>
      </c>
      <c r="E516" s="292" t="s">
        <v>1383</v>
      </c>
      <c r="F516" s="293" t="s">
        <v>1384</v>
      </c>
      <c r="G516" s="293" t="s">
        <v>1379</v>
      </c>
      <c r="H516" s="292" t="s">
        <v>145</v>
      </c>
      <c r="I516" s="292" t="s">
        <v>146</v>
      </c>
      <c r="J516" s="299" t="s">
        <v>1380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/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</row>
    <row r="517" spans="1:41" ht="13.5" hidden="1" customHeight="1" x14ac:dyDescent="0.3">
      <c r="B517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3" t="s">
        <v>105</v>
      </c>
      <c r="D517" s="293" t="s">
        <v>2964</v>
      </c>
      <c r="E517" s="292" t="s">
        <v>1385</v>
      </c>
      <c r="F517" s="293" t="s">
        <v>1386</v>
      </c>
      <c r="G517" s="293" t="s">
        <v>1387</v>
      </c>
      <c r="H517" s="292" t="s">
        <v>494</v>
      </c>
      <c r="I517" s="292" t="s">
        <v>494</v>
      </c>
      <c r="J517" s="299" t="s">
        <v>1380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</row>
    <row r="518" spans="1:41" ht="13.5" hidden="1" customHeight="1" x14ac:dyDescent="0.3">
      <c r="B518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3" t="s">
        <v>105</v>
      </c>
      <c r="D518" s="293" t="s">
        <v>2964</v>
      </c>
      <c r="E518" s="292" t="s">
        <v>1388</v>
      </c>
      <c r="F518" s="293" t="s">
        <v>1389</v>
      </c>
      <c r="G518" s="220" t="s">
        <v>2862</v>
      </c>
      <c r="H518" s="292" t="s">
        <v>494</v>
      </c>
      <c r="I518" s="292" t="s">
        <v>494</v>
      </c>
      <c r="J518" s="299" t="s">
        <v>1380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</row>
    <row r="519" spans="1:41" ht="27" hidden="1" x14ac:dyDescent="0.3">
      <c r="B519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3" t="s">
        <v>104</v>
      </c>
      <c r="D519" s="281" t="s">
        <v>2965</v>
      </c>
      <c r="E519" s="292" t="s">
        <v>1390</v>
      </c>
      <c r="F519" s="293" t="s">
        <v>1391</v>
      </c>
      <c r="G519" s="293" t="s">
        <v>1392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/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2863</v>
      </c>
      <c r="AM519" s="293" t="s">
        <v>2864</v>
      </c>
      <c r="AN519" s="293" t="e">
        <f>VLOOKUP(功能_33[[#This Row],[功能代號]],需二審tmp!A:A,1,FALSE)</f>
        <v>#N/A</v>
      </c>
    </row>
    <row r="520" spans="1:41" ht="27" hidden="1" x14ac:dyDescent="0.3">
      <c r="B5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3" t="s">
        <v>104</v>
      </c>
      <c r="D520" s="281" t="s">
        <v>2965</v>
      </c>
      <c r="E520" s="292" t="s">
        <v>1393</v>
      </c>
      <c r="F520" s="293" t="s">
        <v>1394</v>
      </c>
      <c r="G520" s="293" t="s">
        <v>1392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/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2863</v>
      </c>
      <c r="AM520" s="293" t="s">
        <v>2864</v>
      </c>
      <c r="AN520" s="293" t="e">
        <f>VLOOKUP(功能_33[[#This Row],[功能代號]],需二審tmp!A:A,1,FALSE)</f>
        <v>#N/A</v>
      </c>
    </row>
    <row r="521" spans="1:41" ht="27" hidden="1" x14ac:dyDescent="0.3">
      <c r="B521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3" t="s">
        <v>104</v>
      </c>
      <c r="D521" s="281" t="s">
        <v>2965</v>
      </c>
      <c r="E521" s="292" t="s">
        <v>1395</v>
      </c>
      <c r="F521" s="293" t="s">
        <v>1396</v>
      </c>
      <c r="G521" s="293" t="s">
        <v>1392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/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2865</v>
      </c>
      <c r="AM521" s="293" t="s">
        <v>2866</v>
      </c>
      <c r="AN521" s="293" t="e">
        <f>VLOOKUP(功能_33[[#This Row],[功能代號]],需二審tmp!A:A,1,FALSE)</f>
        <v>#N/A</v>
      </c>
    </row>
    <row r="522" spans="1:41" ht="27" hidden="1" x14ac:dyDescent="0.3">
      <c r="B5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3" t="s">
        <v>104</v>
      </c>
      <c r="D522" s="281" t="s">
        <v>2965</v>
      </c>
      <c r="E522" s="292" t="s">
        <v>1397</v>
      </c>
      <c r="F522" s="293" t="s">
        <v>1398</v>
      </c>
      <c r="G522" s="293" t="s">
        <v>1392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/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2865</v>
      </c>
      <c r="AM522" s="293" t="s">
        <v>2866</v>
      </c>
      <c r="AN522" s="293" t="e">
        <f>VLOOKUP(功能_33[[#This Row],[功能代號]],需二審tmp!A:A,1,FALSE)</f>
        <v>#N/A</v>
      </c>
    </row>
    <row r="523" spans="1:41" ht="27" hidden="1" x14ac:dyDescent="0.3">
      <c r="B523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3" t="s">
        <v>104</v>
      </c>
      <c r="D523" s="281" t="s">
        <v>2965</v>
      </c>
      <c r="E523" s="292" t="s">
        <v>1399</v>
      </c>
      <c r="F523" s="293" t="s">
        <v>1400</v>
      </c>
      <c r="G523" s="293" t="s">
        <v>1392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/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2867</v>
      </c>
      <c r="AM523" s="293" t="s">
        <v>2868</v>
      </c>
      <c r="AN523" s="293" t="e">
        <f>VLOOKUP(功能_33[[#This Row],[功能代號]],需二審tmp!A:A,1,FALSE)</f>
        <v>#N/A</v>
      </c>
      <c r="AO523" s="357">
        <v>44533</v>
      </c>
    </row>
    <row r="524" spans="1:41" ht="27" hidden="1" x14ac:dyDescent="0.3">
      <c r="B5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3" t="s">
        <v>104</v>
      </c>
      <c r="D524" s="281" t="s">
        <v>2965</v>
      </c>
      <c r="E524" s="292" t="s">
        <v>1401</v>
      </c>
      <c r="F524" s="293" t="s">
        <v>1402</v>
      </c>
      <c r="G524" s="293" t="s">
        <v>1392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/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2867</v>
      </c>
      <c r="AM524" s="293" t="s">
        <v>2868</v>
      </c>
      <c r="AN524" s="293" t="e">
        <f>VLOOKUP(功能_33[[#This Row],[功能代號]],需二審tmp!A:A,1,FALSE)</f>
        <v>#N/A</v>
      </c>
    </row>
    <row r="525" spans="1:41" ht="27" hidden="1" x14ac:dyDescent="0.3">
      <c r="B525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3" t="s">
        <v>104</v>
      </c>
      <c r="D525" s="281" t="s">
        <v>2965</v>
      </c>
      <c r="E525" s="292" t="s">
        <v>1403</v>
      </c>
      <c r="F525" s="293" t="s">
        <v>1404</v>
      </c>
      <c r="G525" s="293" t="s">
        <v>1392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/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2869</v>
      </c>
      <c r="AM525" s="293" t="s">
        <v>2870</v>
      </c>
      <c r="AN525" s="293" t="e">
        <f>VLOOKUP(功能_33[[#This Row],[功能代號]],需二審tmp!A:A,1,FALSE)</f>
        <v>#N/A</v>
      </c>
      <c r="AO525" s="357">
        <v>44533</v>
      </c>
    </row>
    <row r="526" spans="1:41" ht="81" hidden="1" x14ac:dyDescent="0.3">
      <c r="B526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3" t="s">
        <v>104</v>
      </c>
      <c r="D526" s="281" t="s">
        <v>2965</v>
      </c>
      <c r="E526" s="292" t="s">
        <v>1405</v>
      </c>
      <c r="F526" s="293" t="s">
        <v>1406</v>
      </c>
      <c r="G526" s="293" t="s">
        <v>1392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/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2871</v>
      </c>
      <c r="AM526" s="220" t="s">
        <v>2872</v>
      </c>
      <c r="AN526" s="293" t="e">
        <f>VLOOKUP(功能_33[[#This Row],[功能代號]],需二審tmp!A:A,1,FALSE)</f>
        <v>#N/A</v>
      </c>
      <c r="AO526" s="357">
        <v>44533</v>
      </c>
    </row>
    <row r="527" spans="1:41" ht="94.5" hidden="1" x14ac:dyDescent="0.3">
      <c r="A527" s="283"/>
      <c r="B527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3" t="s">
        <v>104</v>
      </c>
      <c r="D527" s="281" t="s">
        <v>2965</v>
      </c>
      <c r="E527" s="292" t="s">
        <v>1407</v>
      </c>
      <c r="F527" s="293" t="s">
        <v>1408</v>
      </c>
      <c r="G527" s="293" t="s">
        <v>1392</v>
      </c>
      <c r="H527" s="292" t="s">
        <v>494</v>
      </c>
      <c r="I527" s="292" t="s">
        <v>494</v>
      </c>
      <c r="J527" s="299"/>
      <c r="K527" s="300">
        <v>44530</v>
      </c>
      <c r="L527" s="221" t="s">
        <v>2879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2860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2873</v>
      </c>
      <c r="AM527" s="220" t="s">
        <v>2874</v>
      </c>
      <c r="AN527" s="293" t="e">
        <f>VLOOKUP(功能_33[[#This Row],[功能代號]],需二審tmp!A:A,1,FALSE)</f>
        <v>#N/A</v>
      </c>
    </row>
    <row r="528" spans="1:41" ht="13.5" hidden="1" customHeight="1" x14ac:dyDescent="0.3">
      <c r="B528" s="2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3" t="s">
        <v>104</v>
      </c>
      <c r="D528" s="281" t="s">
        <v>2990</v>
      </c>
      <c r="E528" s="292" t="s">
        <v>1409</v>
      </c>
      <c r="F528" s="282" t="s">
        <v>1410</v>
      </c>
      <c r="G528" s="293" t="s">
        <v>1411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</row>
    <row r="529" spans="1:40" ht="13.5" hidden="1" customHeight="1" x14ac:dyDescent="0.3">
      <c r="A529" s="283"/>
      <c r="B5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3" t="s">
        <v>2993</v>
      </c>
      <c r="D529" s="293" t="s">
        <v>2993</v>
      </c>
      <c r="E529" s="292" t="s">
        <v>1412</v>
      </c>
      <c r="F529" s="282" t="s">
        <v>1413</v>
      </c>
      <c r="G529" s="282" t="s">
        <v>1414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</row>
    <row r="530" spans="1:40" ht="13.5" hidden="1" customHeight="1" x14ac:dyDescent="0.3">
      <c r="A530" s="283"/>
      <c r="B5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3" t="s">
        <v>2993</v>
      </c>
      <c r="D530" s="293" t="s">
        <v>2993</v>
      </c>
      <c r="E530" s="292" t="s">
        <v>1415</v>
      </c>
      <c r="F530" s="282" t="s">
        <v>1416</v>
      </c>
      <c r="G530" s="282" t="s">
        <v>1417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</row>
    <row r="531" spans="1:40" ht="13.5" hidden="1" x14ac:dyDescent="0.3">
      <c r="A531" s="283"/>
      <c r="B5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3" t="s">
        <v>2993</v>
      </c>
      <c r="D531" s="293" t="s">
        <v>2993</v>
      </c>
      <c r="E531" s="292" t="s">
        <v>1418</v>
      </c>
      <c r="F531" s="282" t="s">
        <v>1419</v>
      </c>
      <c r="G531" s="282" t="s">
        <v>1420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</row>
    <row r="532" spans="1:40" ht="13.5" hidden="1" customHeight="1" x14ac:dyDescent="0.3">
      <c r="A532" s="283"/>
      <c r="B5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3" t="s">
        <v>2993</v>
      </c>
      <c r="D532" s="293" t="s">
        <v>2993</v>
      </c>
      <c r="E532" s="292" t="s">
        <v>1421</v>
      </c>
      <c r="F532" s="282" t="s">
        <v>1422</v>
      </c>
      <c r="G532" s="282" t="s">
        <v>1417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</row>
    <row r="533" spans="1:40" ht="13.5" hidden="1" customHeight="1" x14ac:dyDescent="0.3">
      <c r="A533" s="283"/>
      <c r="B5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3" t="s">
        <v>2993</v>
      </c>
      <c r="D533" s="293" t="s">
        <v>2993</v>
      </c>
      <c r="E533" s="292" t="s">
        <v>1423</v>
      </c>
      <c r="F533" s="282" t="s">
        <v>1424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</row>
    <row r="534" spans="1:40" ht="13.5" hidden="1" customHeight="1" x14ac:dyDescent="0.3">
      <c r="A534" s="283"/>
      <c r="B5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3" t="s">
        <v>2993</v>
      </c>
      <c r="D534" s="293" t="s">
        <v>2993</v>
      </c>
      <c r="E534" s="292" t="s">
        <v>1425</v>
      </c>
      <c r="F534" s="282" t="s">
        <v>1426</v>
      </c>
      <c r="G534" s="282" t="s">
        <v>1414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</row>
    <row r="535" spans="1:40" ht="13.5" hidden="1" customHeight="1" x14ac:dyDescent="0.3">
      <c r="A535" s="283"/>
      <c r="B5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3" t="s">
        <v>2993</v>
      </c>
      <c r="D535" s="293" t="s">
        <v>2993</v>
      </c>
      <c r="E535" s="292" t="s">
        <v>1427</v>
      </c>
      <c r="F535" s="282" t="s">
        <v>1428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</row>
    <row r="536" spans="1:40" ht="13.5" hidden="1" customHeight="1" x14ac:dyDescent="0.3">
      <c r="A536" s="283"/>
      <c r="B5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3" t="s">
        <v>2993</v>
      </c>
      <c r="D536" s="293" t="s">
        <v>2993</v>
      </c>
      <c r="E536" s="292" t="s">
        <v>1429</v>
      </c>
      <c r="F536" s="282" t="s">
        <v>1430</v>
      </c>
      <c r="G536" s="282" t="s">
        <v>1414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</row>
    <row r="537" spans="1:40" ht="13.5" hidden="1" customHeight="1" x14ac:dyDescent="0.3">
      <c r="A537" s="283"/>
      <c r="B5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3" t="s">
        <v>2993</v>
      </c>
      <c r="D537" s="293" t="s">
        <v>2993</v>
      </c>
      <c r="E537" s="292" t="s">
        <v>1431</v>
      </c>
      <c r="F537" s="282" t="s">
        <v>1432</v>
      </c>
      <c r="G537" s="282" t="s">
        <v>1414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1451</v>
      </c>
      <c r="G6" s="293" t="s">
        <v>1452</v>
      </c>
      <c r="H6" s="136" t="s">
        <v>1453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1454</v>
      </c>
      <c r="G7" s="293" t="s">
        <v>1455</v>
      </c>
      <c r="H7" s="136" t="s">
        <v>1453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1456</v>
      </c>
      <c r="G8" s="293" t="s">
        <v>1457</v>
      </c>
      <c r="H8" s="293" t="s">
        <v>1458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1459</v>
      </c>
      <c r="G9" s="293" t="s">
        <v>1460</v>
      </c>
      <c r="H9" s="293" t="s">
        <v>1461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1462</v>
      </c>
      <c r="G10" s="293" t="s">
        <v>1463</v>
      </c>
      <c r="H10" s="293" t="s">
        <v>1458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1464</v>
      </c>
      <c r="G11" s="293" t="s">
        <v>1465</v>
      </c>
      <c r="H11" s="293" t="s">
        <v>1458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1466</v>
      </c>
      <c r="G12" s="293" t="s">
        <v>1467</v>
      </c>
      <c r="H12" s="293" t="s">
        <v>1468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1469</v>
      </c>
      <c r="G13" s="293" t="s">
        <v>1470</v>
      </c>
      <c r="H13" s="293" t="s">
        <v>1468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1471</v>
      </c>
      <c r="G14" s="293" t="s">
        <v>1472</v>
      </c>
      <c r="H14" s="365" t="s">
        <v>1473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1474</v>
      </c>
      <c r="G15" s="293" t="s">
        <v>1475</v>
      </c>
      <c r="H15" s="166" t="s">
        <v>1476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1477</v>
      </c>
      <c r="G16" s="293" t="s">
        <v>1478</v>
      </c>
      <c r="H16" s="293" t="s">
        <v>1479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1480</v>
      </c>
      <c r="G17" s="293" t="s">
        <v>1481</v>
      </c>
      <c r="H17" s="293" t="s">
        <v>1479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1482</v>
      </c>
      <c r="D18" s="293" t="s">
        <v>102</v>
      </c>
      <c r="E18" s="293"/>
      <c r="F18" s="292" t="s">
        <v>1483</v>
      </c>
      <c r="G18" s="293" t="s">
        <v>1484</v>
      </c>
      <c r="H18" s="293" t="s">
        <v>1485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2946</v>
      </c>
      <c r="D19" s="293" t="s">
        <v>102</v>
      </c>
      <c r="E19" s="293"/>
      <c r="F19" s="267" t="s">
        <v>1116</v>
      </c>
      <c r="G19" s="271" t="s">
        <v>1117</v>
      </c>
      <c r="H19" s="293" t="s">
        <v>1118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2947</v>
      </c>
      <c r="O19" s="292" t="s">
        <v>12</v>
      </c>
      <c r="P19" s="292" t="s">
        <v>549</v>
      </c>
      <c r="Q19" s="271"/>
      <c r="R19" s="293" t="s">
        <v>1486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1487</v>
      </c>
      <c r="G20" s="293" t="s">
        <v>1488</v>
      </c>
      <c r="H20" s="293" t="s">
        <v>1489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1490</v>
      </c>
      <c r="AN20" s="305" t="s">
        <v>1491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1492</v>
      </c>
      <c r="G21" s="293" t="s">
        <v>1493</v>
      </c>
      <c r="H21" s="293" t="s">
        <v>1489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1490</v>
      </c>
      <c r="AN21" s="305" t="s">
        <v>1491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1494</v>
      </c>
      <c r="G22" s="293" t="s">
        <v>1495</v>
      </c>
      <c r="H22" s="293" t="s">
        <v>1496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8"/>
  <sheetViews>
    <sheetView zoomScale="80" zoomScaleNormal="80" workbookViewId="0">
      <pane ySplit="3" topLeftCell="A76" activePane="bottomLeft" state="frozen"/>
      <selection pane="bottomLeft" activeCell="D79" sqref="D79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519" t="s">
        <v>1497</v>
      </c>
      <c r="B1" s="519" t="s">
        <v>1498</v>
      </c>
      <c r="C1" s="522" t="s">
        <v>1499</v>
      </c>
      <c r="D1" s="522" t="s">
        <v>1500</v>
      </c>
      <c r="E1" s="519" t="s">
        <v>1501</v>
      </c>
      <c r="F1" s="524" t="s">
        <v>1502</v>
      </c>
      <c r="G1" s="524" t="s">
        <v>1503</v>
      </c>
      <c r="H1" s="275" t="s">
        <v>118</v>
      </c>
      <c r="I1" s="519" t="s">
        <v>1504</v>
      </c>
      <c r="J1" s="519" t="s">
        <v>1505</v>
      </c>
      <c r="K1" s="525"/>
      <c r="L1" s="525"/>
      <c r="M1" s="525"/>
      <c r="N1" s="526"/>
      <c r="O1" s="275"/>
      <c r="P1" s="519" t="s">
        <v>1506</v>
      </c>
    </row>
    <row r="2" spans="1:16" x14ac:dyDescent="0.3">
      <c r="A2" s="520"/>
      <c r="B2" s="520"/>
      <c r="C2" s="520"/>
      <c r="D2" s="520"/>
      <c r="E2" s="520"/>
      <c r="F2" s="520"/>
      <c r="G2" s="520"/>
      <c r="H2" s="277" t="s">
        <v>1503</v>
      </c>
      <c r="I2" s="520"/>
      <c r="J2" s="523" t="s">
        <v>1507</v>
      </c>
      <c r="K2" s="523" t="s">
        <v>1508</v>
      </c>
      <c r="L2" s="527" t="s">
        <v>1509</v>
      </c>
      <c r="M2" s="528"/>
      <c r="N2" s="528"/>
      <c r="O2" s="529"/>
      <c r="P2" s="520"/>
    </row>
    <row r="3" spans="1:16" x14ac:dyDescent="0.3">
      <c r="A3" s="521"/>
      <c r="B3" s="521"/>
      <c r="C3" s="521"/>
      <c r="D3" s="521"/>
      <c r="E3" s="521"/>
      <c r="F3" s="521"/>
      <c r="G3" s="521"/>
      <c r="H3" s="276"/>
      <c r="I3" s="521"/>
      <c r="J3" s="521"/>
      <c r="K3" s="521"/>
      <c r="L3" s="315" t="s">
        <v>1510</v>
      </c>
      <c r="M3" s="161" t="s">
        <v>1511</v>
      </c>
      <c r="N3" s="161" t="s">
        <v>1512</v>
      </c>
      <c r="O3" s="162" t="s">
        <v>1513</v>
      </c>
      <c r="P3" s="521"/>
    </row>
    <row r="4" spans="1:16" ht="33" customHeight="1" x14ac:dyDescent="0.3">
      <c r="A4" s="316" t="s">
        <v>1029</v>
      </c>
      <c r="B4" s="69" t="str">
        <f>VLOOKUP(A4,URS確認!$E:$F,2,FALSE)</f>
        <v>放款業績工作月查詢</v>
      </c>
      <c r="C4" s="316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1515</v>
      </c>
      <c r="P4" s="70"/>
    </row>
    <row r="5" spans="1:16" x14ac:dyDescent="0.3">
      <c r="A5" s="316" t="s">
        <v>1029</v>
      </c>
      <c r="B5" s="69" t="str">
        <f>VLOOKUP(A5,URS確認!$E:$F,2,FALSE)</f>
        <v>放款業績工作月查詢</v>
      </c>
      <c r="C5" s="316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1515</v>
      </c>
      <c r="P5" s="70"/>
    </row>
    <row r="6" spans="1:16" x14ac:dyDescent="0.3">
      <c r="A6" s="316" t="s">
        <v>1029</v>
      </c>
      <c r="B6" s="69" t="str">
        <f>VLOOKUP(A6,URS確認!$E:$F,2,FALSE)</f>
        <v>放款業績工作月查詢</v>
      </c>
      <c r="C6" s="316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1515</v>
      </c>
      <c r="P6" s="70"/>
    </row>
    <row r="7" spans="1:16" x14ac:dyDescent="0.3">
      <c r="A7" s="316" t="s">
        <v>1034</v>
      </c>
      <c r="B7" s="69" t="str">
        <f>VLOOKUP(A7,URS確認!$E:$F,2,FALSE)</f>
        <v>放款業績工作月維護</v>
      </c>
      <c r="C7" s="316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1515</v>
      </c>
      <c r="P7" s="70"/>
    </row>
    <row r="8" spans="1:16" x14ac:dyDescent="0.3">
      <c r="A8" s="316" t="s">
        <v>1037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1515</v>
      </c>
      <c r="P8" s="70"/>
    </row>
    <row r="9" spans="1:16" x14ac:dyDescent="0.3">
      <c r="A9" s="316" t="s">
        <v>1037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6" t="s">
        <v>1522</v>
      </c>
      <c r="P9" s="70" t="s">
        <v>1523</v>
      </c>
    </row>
    <row r="10" spans="1:16" x14ac:dyDescent="0.3">
      <c r="A10" s="316" t="s">
        <v>1039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1515</v>
      </c>
      <c r="P10" s="70"/>
    </row>
    <row r="11" spans="1:16" x14ac:dyDescent="0.3">
      <c r="A11" s="316" t="s">
        <v>1041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1515</v>
      </c>
      <c r="P11" s="70"/>
    </row>
    <row r="12" spans="1:16" ht="33" customHeight="1" x14ac:dyDescent="0.3">
      <c r="A12" s="316" t="s">
        <v>1041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1515</v>
      </c>
      <c r="P12" s="70"/>
    </row>
    <row r="13" spans="1:16" x14ac:dyDescent="0.3">
      <c r="A13" s="316" t="s">
        <v>1041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1515</v>
      </c>
      <c r="P13" s="70"/>
    </row>
    <row r="14" spans="1:16" x14ac:dyDescent="0.3">
      <c r="A14" s="316" t="s">
        <v>1041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1515</v>
      </c>
      <c r="P14" s="70"/>
    </row>
    <row r="15" spans="1:16" x14ac:dyDescent="0.3">
      <c r="A15" s="316" t="s">
        <v>1049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1515</v>
      </c>
      <c r="P15" s="70"/>
    </row>
    <row r="16" spans="1:16" ht="82.5" customHeight="1" x14ac:dyDescent="0.3">
      <c r="A16" s="316" t="s">
        <v>1049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1531</v>
      </c>
      <c r="P16" s="70" t="s">
        <v>1523</v>
      </c>
    </row>
    <row r="17" spans="1:16" ht="33" customHeight="1" x14ac:dyDescent="0.3">
      <c r="A17" s="316" t="s">
        <v>1049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1515</v>
      </c>
      <c r="P17" s="70"/>
    </row>
    <row r="18" spans="1:16" x14ac:dyDescent="0.3">
      <c r="A18" s="316" t="s">
        <v>1049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1515</v>
      </c>
      <c r="P18" s="70"/>
    </row>
    <row r="19" spans="1:16" x14ac:dyDescent="0.3">
      <c r="A19" s="316" t="s">
        <v>1043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1515</v>
      </c>
      <c r="P19" s="71"/>
    </row>
    <row r="20" spans="1:16" x14ac:dyDescent="0.3">
      <c r="A20" s="411" t="s">
        <v>1043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1515</v>
      </c>
      <c r="P21" s="71"/>
    </row>
    <row r="22" spans="1:16" ht="115.5" customHeight="1" x14ac:dyDescent="0.3">
      <c r="A22" s="316" t="s">
        <v>1051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1515</v>
      </c>
      <c r="P22" s="71"/>
    </row>
    <row r="23" spans="1:16" ht="66" customHeight="1" x14ac:dyDescent="0.3">
      <c r="A23" s="316" t="s">
        <v>1051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1515</v>
      </c>
      <c r="P23" s="71"/>
    </row>
    <row r="24" spans="1:16" x14ac:dyDescent="0.3">
      <c r="A24" s="316" t="s">
        <v>1051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1538</v>
      </c>
      <c r="P24" s="71"/>
    </row>
    <row r="25" spans="1:16" x14ac:dyDescent="0.3">
      <c r="A25" s="316" t="s">
        <v>1055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1538</v>
      </c>
      <c r="P25" s="71"/>
    </row>
    <row r="26" spans="1:16" ht="66" customHeight="1" x14ac:dyDescent="0.3">
      <c r="A26" s="316" t="s">
        <v>1067</v>
      </c>
      <c r="B26" s="69" t="str">
        <f>VLOOKUP(A26,URS確認!$E:$F,2,FALSE)</f>
        <v>介紹人加碼獎勵津貼標準設定</v>
      </c>
      <c r="C26" s="316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1515</v>
      </c>
      <c r="P26" s="71"/>
    </row>
    <row r="27" spans="1:16" ht="33" customHeight="1" x14ac:dyDescent="0.3">
      <c r="A27" s="316" t="s">
        <v>1067</v>
      </c>
      <c r="B27" s="69" t="str">
        <f>VLOOKUP(A27,URS確認!$E:$F,2,FALSE)</f>
        <v>介紹人加碼獎勵津貼標準設定</v>
      </c>
      <c r="C27" s="316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1515</v>
      </c>
      <c r="P27" s="71" t="s">
        <v>1542</v>
      </c>
    </row>
    <row r="28" spans="1:16" x14ac:dyDescent="0.3">
      <c r="A28" s="316" t="s">
        <v>1067</v>
      </c>
      <c r="B28" s="69" t="str">
        <f>VLOOKUP(A28,URS確認!$E:$F,2,FALSE)</f>
        <v>介紹人加碼獎勵津貼標準設定</v>
      </c>
      <c r="C28" s="316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1515</v>
      </c>
      <c r="P28" s="71"/>
    </row>
    <row r="29" spans="1:16" x14ac:dyDescent="0.3">
      <c r="A29" s="316" t="s">
        <v>1071</v>
      </c>
      <c r="B29" s="69" t="str">
        <f>VLOOKUP(A29,URS確認!$E:$F,2,FALSE)</f>
        <v>協辦獎勵津貼標準設定</v>
      </c>
      <c r="C29" s="316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1515</v>
      </c>
      <c r="P29" s="71"/>
    </row>
    <row r="30" spans="1:16" ht="34" customHeight="1" x14ac:dyDescent="0.3">
      <c r="A30" s="316" t="s">
        <v>1071</v>
      </c>
      <c r="B30" s="69" t="str">
        <f>VLOOKUP(A30,URS確認!$E:$F,2,FALSE)</f>
        <v>協辦獎勵津貼標準設定</v>
      </c>
      <c r="C30" s="316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1515</v>
      </c>
      <c r="P30" s="71"/>
    </row>
    <row r="31" spans="1:16" x14ac:dyDescent="0.3">
      <c r="A31" s="316" t="s">
        <v>1071</v>
      </c>
      <c r="B31" s="69" t="str">
        <f>VLOOKUP(A31,URS確認!$E:$F,2,FALSE)</f>
        <v>協辦獎勵津貼標準設定</v>
      </c>
      <c r="C31" s="316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1515</v>
      </c>
      <c r="P31" s="71"/>
    </row>
    <row r="32" spans="1:16" x14ac:dyDescent="0.3">
      <c r="A32" s="316" t="s">
        <v>1073</v>
      </c>
      <c r="B32" s="69" t="str">
        <f>VLOOKUP(A32,URS確認!$E:$F,2,FALSE)</f>
        <v>系統變數及系統值設定</v>
      </c>
      <c r="C32" s="316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1515</v>
      </c>
      <c r="P32" s="71"/>
    </row>
    <row r="33" spans="1:16" ht="49.5" customHeight="1" x14ac:dyDescent="0.3">
      <c r="A33" s="316" t="s">
        <v>1073</v>
      </c>
      <c r="B33" s="69" t="str">
        <f>VLOOKUP(A33,URS確認!$E:$F,2,FALSE)</f>
        <v>系統變數及系統值設定</v>
      </c>
      <c r="C33" s="316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1515</v>
      </c>
      <c r="P33" s="71"/>
    </row>
    <row r="34" spans="1:16" ht="49.5" customHeight="1" x14ac:dyDescent="0.3">
      <c r="A34" s="316" t="s">
        <v>1073</v>
      </c>
      <c r="B34" s="69" t="str">
        <f>VLOOKUP(A34,URS確認!$E:$F,2,FALSE)</f>
        <v>系統變數及系統值設定</v>
      </c>
      <c r="C34" s="316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6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6" t="s">
        <v>1061</v>
      </c>
      <c r="B36" s="69" t="str">
        <f>VLOOKUP(A36,URS確認!$E:$F,2,FALSE)</f>
        <v>業績件數及金額核算標準設定</v>
      </c>
      <c r="C36" s="316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1515</v>
      </c>
      <c r="P36" s="71"/>
    </row>
    <row r="37" spans="1:16" ht="33" customHeight="1" x14ac:dyDescent="0.3">
      <c r="A37" s="316" t="s">
        <v>1061</v>
      </c>
      <c r="B37" s="69" t="str">
        <f>VLOOKUP(A37,URS確認!$E:$F,2,FALSE)</f>
        <v>業績件數及金額核算標準設定</v>
      </c>
      <c r="C37" s="316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6" t="s">
        <v>1063</v>
      </c>
      <c r="B40" s="69" t="str">
        <f>VLOOKUP(A40,URS確認!$E:$F,2,FALSE)</f>
        <v>業績件數及金額核算標準設定(整月)</v>
      </c>
      <c r="C40" s="316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1531</v>
      </c>
      <c r="P40" s="71" t="s">
        <v>1523</v>
      </c>
    </row>
    <row r="41" spans="1:16" x14ac:dyDescent="0.3">
      <c r="A41" s="316" t="s">
        <v>1100</v>
      </c>
      <c r="B41" s="69" t="str">
        <f>VLOOKUP(A41,URS確認!$E:$F,2,FALSE)</f>
        <v>工作日業績結算</v>
      </c>
      <c r="C41" s="316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1515</v>
      </c>
      <c r="P41" s="71"/>
    </row>
    <row r="42" spans="1:16" ht="30.65" customHeight="1" x14ac:dyDescent="0.3">
      <c r="A42" s="316" t="s">
        <v>1100</v>
      </c>
      <c r="B42" s="69" t="str">
        <f>VLOOKUP(A42,URS確認!$E:$F,2,FALSE)</f>
        <v>工作日業績結算</v>
      </c>
      <c r="C42" s="316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1515</v>
      </c>
      <c r="P43" s="71"/>
    </row>
    <row r="44" spans="1:16" x14ac:dyDescent="0.3">
      <c r="A44" s="316" t="s">
        <v>1466</v>
      </c>
      <c r="B44" s="69" t="e">
        <f>VLOOKUP(A44,URS確認!$E:$F,2,FALSE)</f>
        <v>#N/A</v>
      </c>
      <c r="C44" s="316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1531</v>
      </c>
      <c r="P45" s="71"/>
    </row>
    <row r="46" spans="1:16" x14ac:dyDescent="0.3">
      <c r="A46" s="316" t="s">
        <v>1469</v>
      </c>
      <c r="B46" s="69" t="e">
        <f>VLOOKUP(A46,URS確認!$E:$F,2,FALSE)</f>
        <v>#N/A</v>
      </c>
      <c r="C46" s="316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1531</v>
      </c>
      <c r="P47" s="71"/>
    </row>
    <row r="48" spans="1:16" x14ac:dyDescent="0.3">
      <c r="A48" s="316" t="s">
        <v>1564</v>
      </c>
      <c r="B48" s="69" t="s">
        <v>1565</v>
      </c>
      <c r="C48" s="316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6" t="s">
        <v>1515</v>
      </c>
      <c r="P48" s="71"/>
    </row>
    <row r="49" spans="1:16" x14ac:dyDescent="0.3">
      <c r="A49" s="316" t="s">
        <v>1568</v>
      </c>
      <c r="B49" s="69" t="s">
        <v>1569</v>
      </c>
      <c r="C49" s="316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6" t="s">
        <v>1515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1515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1515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1515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1515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1515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1515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1515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1515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1515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1515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1515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1531</v>
      </c>
      <c r="P61" s="71" t="s">
        <v>1523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1515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1531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1584</v>
      </c>
      <c r="M64" s="316" t="s">
        <v>1538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1515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1515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1515</v>
      </c>
      <c r="P67" s="71" t="s">
        <v>1588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1515</v>
      </c>
      <c r="P68" s="71" t="s">
        <v>1588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1515</v>
      </c>
      <c r="P69" s="71" t="s">
        <v>1588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1584</v>
      </c>
      <c r="M70" s="316" t="s">
        <v>1531</v>
      </c>
      <c r="P70" s="71" t="s">
        <v>1588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1584</v>
      </c>
      <c r="N71" s="316" t="s">
        <v>1515</v>
      </c>
      <c r="P71" s="71" t="s">
        <v>1588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1515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1515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1515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1515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6" t="s">
        <v>1515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1515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1515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1538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1515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1515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1515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1515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1515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1515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1531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1515</v>
      </c>
      <c r="L87" s="316" t="s">
        <v>1515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1515</v>
      </c>
      <c r="L88" s="316" t="s">
        <v>1515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1515</v>
      </c>
      <c r="L89" s="316" t="s">
        <v>1515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1515</v>
      </c>
      <c r="L90" s="316" t="s">
        <v>1515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1515</v>
      </c>
      <c r="L91" s="316" t="s">
        <v>1515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1515</v>
      </c>
      <c r="L92" s="316" t="s">
        <v>1515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1515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1515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1522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1531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1531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1515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1515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1515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1531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1515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1515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1515</v>
      </c>
      <c r="P104" s="71"/>
    </row>
    <row r="105" spans="1:16" ht="33" customHeight="1" x14ac:dyDescent="0.3">
      <c r="A105" s="316" t="s">
        <v>1440</v>
      </c>
      <c r="B105" s="69" t="e">
        <f>VLOOKUP(A105,URS確認!$E:$F,2,FALSE)</f>
        <v>#N/A</v>
      </c>
      <c r="C105" s="316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1515</v>
      </c>
      <c r="P105" s="71"/>
    </row>
    <row r="106" spans="1:16" ht="33" customHeight="1" x14ac:dyDescent="0.3">
      <c r="A106" s="316" t="s">
        <v>1440</v>
      </c>
      <c r="B106" s="69" t="e">
        <f>VLOOKUP(A106,URS確認!$E:$F,2,FALSE)</f>
        <v>#N/A</v>
      </c>
      <c r="C106" s="316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1515</v>
      </c>
      <c r="P106" s="71"/>
    </row>
    <row r="107" spans="1:16" ht="33" customHeight="1" x14ac:dyDescent="0.3">
      <c r="A107" s="316" t="s">
        <v>1440</v>
      </c>
      <c r="B107" s="69" t="e">
        <f>VLOOKUP(A107,URS確認!$E:$F,2,FALSE)</f>
        <v>#N/A</v>
      </c>
      <c r="C107" s="316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1515</v>
      </c>
      <c r="P107" s="71"/>
    </row>
    <row r="108" spans="1:16" x14ac:dyDescent="0.3">
      <c r="A108" s="316" t="s">
        <v>1620</v>
      </c>
      <c r="B108" s="69" t="s">
        <v>1621</v>
      </c>
      <c r="C108" s="316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6" t="s">
        <v>1515</v>
      </c>
      <c r="P108" s="71"/>
    </row>
    <row r="109" spans="1:16" x14ac:dyDescent="0.3">
      <c r="A109" s="316" t="s">
        <v>1620</v>
      </c>
      <c r="B109" s="69" t="s">
        <v>1621</v>
      </c>
      <c r="C109" s="316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6" t="s">
        <v>1515</v>
      </c>
      <c r="P109" s="71"/>
    </row>
    <row r="110" spans="1:16" x14ac:dyDescent="0.3">
      <c r="A110" s="316" t="s">
        <v>1620</v>
      </c>
      <c r="B110" s="69" t="s">
        <v>1621</v>
      </c>
      <c r="C110" s="316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6" t="s">
        <v>1515</v>
      </c>
      <c r="P110" s="71"/>
    </row>
    <row r="111" spans="1:16" x14ac:dyDescent="0.3">
      <c r="A111" s="316" t="s">
        <v>1620</v>
      </c>
      <c r="B111" s="69" t="s">
        <v>1621</v>
      </c>
      <c r="C111" s="316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6" t="s">
        <v>1515</v>
      </c>
      <c r="P111" s="71"/>
    </row>
    <row r="112" spans="1:16" ht="33" customHeight="1" x14ac:dyDescent="0.3">
      <c r="A112" s="316" t="s">
        <v>1620</v>
      </c>
      <c r="B112" s="69" t="s">
        <v>1621</v>
      </c>
      <c r="C112" s="316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1531</v>
      </c>
      <c r="P113" s="71" t="s">
        <v>1628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1515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1515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1515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1531</v>
      </c>
      <c r="P117" s="71" t="s">
        <v>1523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1531</v>
      </c>
      <c r="P118" s="71" t="s">
        <v>1523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1531</v>
      </c>
      <c r="P119" s="71" t="s">
        <v>1635</v>
      </c>
      <c r="Q119" s="69" t="s">
        <v>1636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1515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1515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1531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1515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1531</v>
      </c>
      <c r="P124" s="71" t="s">
        <v>1523</v>
      </c>
      <c r="Q124" s="69" t="s">
        <v>1641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1531</v>
      </c>
      <c r="P125" s="71" t="s">
        <v>1523</v>
      </c>
      <c r="Q125" s="69" t="s">
        <v>1641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1531</v>
      </c>
      <c r="P126" s="71" t="s">
        <v>1523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1515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1515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1515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1531</v>
      </c>
      <c r="P135" s="71" t="s">
        <v>1523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1515</v>
      </c>
      <c r="P136" s="71" t="s">
        <v>1635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1515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1515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1531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1657</v>
      </c>
      <c r="E140" s="71">
        <v>44403</v>
      </c>
      <c r="F140" s="71" t="s">
        <v>1558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1658</v>
      </c>
      <c r="E141" s="71">
        <v>44403</v>
      </c>
      <c r="F141" s="71" t="s">
        <v>1558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1515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1531</v>
      </c>
      <c r="P143" s="71" t="s">
        <v>1628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1515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1515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1515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1515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1515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6" t="s">
        <v>1515</v>
      </c>
      <c r="P151" s="71" t="s">
        <v>1552</v>
      </c>
    </row>
    <row r="152" spans="1:16" x14ac:dyDescent="0.3">
      <c r="A152" s="316" t="s">
        <v>1429</v>
      </c>
      <c r="B152" s="69" t="s">
        <v>1430</v>
      </c>
      <c r="C152" s="316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1515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1515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1515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1531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1515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1515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1515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1515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1515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1531</v>
      </c>
      <c r="P161" s="71" t="s">
        <v>1628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1515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1515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1515</v>
      </c>
      <c r="P164" s="71" t="s">
        <v>1523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1515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1515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1515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1531</v>
      </c>
      <c r="P168" s="71" t="s">
        <v>1635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1531</v>
      </c>
      <c r="P169" s="71" t="s">
        <v>1628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1531</v>
      </c>
      <c r="P170" s="71" t="s">
        <v>1628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1515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1515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1531</v>
      </c>
      <c r="P173" s="316" t="s">
        <v>1523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1692</v>
      </c>
      <c r="E174" s="71">
        <v>44431</v>
      </c>
      <c r="F174" s="316"/>
      <c r="G174" s="316"/>
      <c r="I174" s="126" t="s">
        <v>1693</v>
      </c>
      <c r="O174" s="316" t="s">
        <v>1515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1694</v>
      </c>
      <c r="E175" s="71">
        <v>44431</v>
      </c>
      <c r="F175" s="316"/>
      <c r="G175" s="316"/>
      <c r="I175" s="126" t="s">
        <v>1693</v>
      </c>
      <c r="O175" s="316" t="s">
        <v>1515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1531</v>
      </c>
    </row>
    <row r="177" spans="1:13" ht="49.5" customHeight="1" x14ac:dyDescent="0.3">
      <c r="B177" s="74" t="s">
        <v>1696</v>
      </c>
      <c r="C177" s="316">
        <v>1</v>
      </c>
      <c r="D177" s="74" t="s">
        <v>1697</v>
      </c>
      <c r="E177" s="71">
        <v>44432</v>
      </c>
      <c r="F177" s="71">
        <v>44620</v>
      </c>
      <c r="G177" s="316"/>
      <c r="I177" s="316" t="s">
        <v>145</v>
      </c>
      <c r="M177" s="316" t="s">
        <v>1531</v>
      </c>
    </row>
    <row r="178" spans="1:13" ht="49.5" customHeight="1" x14ac:dyDescent="0.3">
      <c r="B178" s="74" t="s">
        <v>1696</v>
      </c>
      <c r="C178" s="316">
        <v>2</v>
      </c>
      <c r="D178" s="74" t="s">
        <v>1698</v>
      </c>
      <c r="E178" s="71">
        <v>44432</v>
      </c>
      <c r="F178" s="71">
        <v>44620</v>
      </c>
      <c r="G178" s="316"/>
      <c r="I178" s="316" t="s">
        <v>145</v>
      </c>
      <c r="M178" s="316" t="s">
        <v>1531</v>
      </c>
    </row>
    <row r="179" spans="1:13" ht="49.5" customHeight="1" x14ac:dyDescent="0.3">
      <c r="B179" s="74" t="s">
        <v>1696</v>
      </c>
      <c r="C179" s="316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1515</v>
      </c>
    </row>
    <row r="180" spans="1:13" ht="49.5" customHeight="1" x14ac:dyDescent="0.3">
      <c r="B180" s="74" t="s">
        <v>1696</v>
      </c>
      <c r="C180" s="316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1515</v>
      </c>
    </row>
    <row r="181" spans="1:13" ht="49.5" customHeight="1" x14ac:dyDescent="0.3">
      <c r="B181" s="74" t="s">
        <v>1696</v>
      </c>
      <c r="C181" s="316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1515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1515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1531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1515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1515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1515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1515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1515</v>
      </c>
    </row>
    <row r="189" spans="1:13" x14ac:dyDescent="0.3">
      <c r="A189" s="316" t="s">
        <v>1451</v>
      </c>
      <c r="B189" s="69" t="e">
        <f>VLOOKUP(A189,URS確認!$E:$F,2,FALSE)</f>
        <v>#N/A</v>
      </c>
      <c r="C189" s="316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1515</v>
      </c>
    </row>
    <row r="190" spans="1:13" x14ac:dyDescent="0.3">
      <c r="A190" s="316" t="s">
        <v>1454</v>
      </c>
      <c r="B190" s="69" t="e">
        <f>VLOOKUP(A190,URS確認!$E:$F,2,FALSE)</f>
        <v>#N/A</v>
      </c>
      <c r="C190" s="316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1515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1531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1515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1515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1515</v>
      </c>
    </row>
    <row r="195" spans="1:13" ht="66" customHeight="1" x14ac:dyDescent="0.3">
      <c r="A195" s="316" t="s">
        <v>1459</v>
      </c>
      <c r="B195" s="69" t="e">
        <f>VLOOKUP(A195,URS確認!$E:$F,2,FALSE)</f>
        <v>#N/A</v>
      </c>
      <c r="C195" s="316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1584</v>
      </c>
      <c r="M195" s="316" t="s">
        <v>1531</v>
      </c>
    </row>
    <row r="196" spans="1:13" ht="66" customHeight="1" x14ac:dyDescent="0.3">
      <c r="A196" s="316" t="s">
        <v>1462</v>
      </c>
      <c r="B196" s="69" t="e">
        <f>VLOOKUP(A196,URS確認!$E:$F,2,FALSE)</f>
        <v>#N/A</v>
      </c>
      <c r="C196" s="316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1531</v>
      </c>
    </row>
    <row r="197" spans="1:13" ht="66" customHeight="1" x14ac:dyDescent="0.3">
      <c r="A197" s="316" t="s">
        <v>1464</v>
      </c>
      <c r="B197" s="69" t="e">
        <f>VLOOKUP(A197,URS確認!$E:$F,2,FALSE)</f>
        <v>#N/A</v>
      </c>
      <c r="C197" s="316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1531</v>
      </c>
    </row>
    <row r="198" spans="1:13" ht="66" customHeight="1" x14ac:dyDescent="0.3">
      <c r="A198" s="316" t="s">
        <v>1456</v>
      </c>
      <c r="B198" s="69" t="e">
        <f>VLOOKUP(A198,URS確認!$E:$F,2,FALSE)</f>
        <v>#N/A</v>
      </c>
      <c r="C198" s="316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1531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1515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1515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1515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1515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1515</v>
      </c>
    </row>
    <row r="204" spans="1:13" ht="37.25" customHeight="1" x14ac:dyDescent="0.3">
      <c r="B204" s="74" t="s">
        <v>1723</v>
      </c>
      <c r="C204" s="316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1515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1531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1515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1515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1515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1531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1515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1515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1515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1531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1531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1531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1531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1515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1515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6" t="s">
        <v>1567</v>
      </c>
      <c r="L219" s="316" t="s">
        <v>1515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6" t="s">
        <v>1567</v>
      </c>
      <c r="L220" s="316" t="s">
        <v>1515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6" t="s">
        <v>1567</v>
      </c>
      <c r="L221" s="316" t="s">
        <v>1515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6" t="s">
        <v>1567</v>
      </c>
      <c r="L222" s="316" t="s">
        <v>1515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6" t="s">
        <v>1567</v>
      </c>
      <c r="L223" s="316" t="s">
        <v>1515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6" t="s">
        <v>1567</v>
      </c>
      <c r="L224" s="316" t="s">
        <v>1515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6" t="s">
        <v>1567</v>
      </c>
      <c r="L225" s="316" t="s">
        <v>1515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6" t="s">
        <v>1567</v>
      </c>
      <c r="L226" s="316" t="s">
        <v>1515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6" t="s">
        <v>1567</v>
      </c>
      <c r="L227" s="316" t="s">
        <v>1515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6" t="s">
        <v>1567</v>
      </c>
      <c r="L228" s="316" t="s">
        <v>1515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6" t="s">
        <v>1567</v>
      </c>
      <c r="L229" s="316" t="s">
        <v>1515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6" t="s">
        <v>1567</v>
      </c>
      <c r="L230" s="316" t="s">
        <v>1515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6" t="s">
        <v>1567</v>
      </c>
      <c r="L231" s="316" t="s">
        <v>1515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6" t="s">
        <v>1567</v>
      </c>
      <c r="L232" s="316" t="s">
        <v>1515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6" t="s">
        <v>1567</v>
      </c>
      <c r="L233" s="316" t="s">
        <v>1515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6" t="s">
        <v>1567</v>
      </c>
      <c r="L234" s="316" t="s">
        <v>1515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6" t="s">
        <v>1567</v>
      </c>
      <c r="L235" s="316" t="s">
        <v>1515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6" t="s">
        <v>1567</v>
      </c>
      <c r="L236" s="316" t="s">
        <v>1515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6" t="s">
        <v>1567</v>
      </c>
      <c r="L237" s="316" t="s">
        <v>1515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6" t="s">
        <v>1567</v>
      </c>
      <c r="J238" s="316" t="s">
        <v>1515</v>
      </c>
      <c r="L238" s="316" t="s">
        <v>1515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1515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1515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1515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1515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1515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1515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1515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1515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1531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1515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1515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1515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1515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1515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1515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1515</v>
      </c>
    </row>
    <row r="255" spans="1:13" x14ac:dyDescent="0.3">
      <c r="A255" s="316" t="s">
        <v>349</v>
      </c>
      <c r="B255" s="69" t="s">
        <v>1774</v>
      </c>
      <c r="C255" s="316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1515</v>
      </c>
    </row>
    <row r="256" spans="1:13" x14ac:dyDescent="0.3">
      <c r="A256" s="316" t="s">
        <v>352</v>
      </c>
      <c r="B256" s="69" t="s">
        <v>1776</v>
      </c>
      <c r="C256" s="316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1515</v>
      </c>
    </row>
    <row r="257" spans="1:12" x14ac:dyDescent="0.3">
      <c r="A257" s="316" t="s">
        <v>352</v>
      </c>
      <c r="B257" s="69" t="s">
        <v>1776</v>
      </c>
      <c r="C257" s="316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1515</v>
      </c>
    </row>
    <row r="258" spans="1:12" x14ac:dyDescent="0.3">
      <c r="A258" s="316" t="s">
        <v>352</v>
      </c>
      <c r="B258" s="69" t="s">
        <v>1776</v>
      </c>
      <c r="C258" s="316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1515</v>
      </c>
    </row>
    <row r="259" spans="1:12" ht="49.5" customHeight="1" x14ac:dyDescent="0.3">
      <c r="A259" s="316" t="s">
        <v>352</v>
      </c>
      <c r="B259" s="69" t="s">
        <v>1776</v>
      </c>
      <c r="C259" s="316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1515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1515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1515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1515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1515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1515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1515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1515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1515</v>
      </c>
    </row>
    <row r="268" spans="1:12" x14ac:dyDescent="0.3">
      <c r="B268" s="69" t="s">
        <v>1789</v>
      </c>
      <c r="C268" s="316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1515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1515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1515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1515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1515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1515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1515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1515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1515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1515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1515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1531</v>
      </c>
    </row>
    <row r="280" spans="1:13" x14ac:dyDescent="0.3">
      <c r="A280" s="316" t="s">
        <v>1447</v>
      </c>
      <c r="B280" s="69" t="e">
        <f>VLOOKUP(A280,URS確認!$E:$F,2,FALSE)</f>
        <v>#N/A</v>
      </c>
      <c r="C280" s="316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1515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1531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1531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1531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1515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1515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1515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1515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1515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1515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1515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1515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1515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1515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1515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1515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1531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1531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1515</v>
      </c>
    </row>
    <row r="299" spans="1:13" x14ac:dyDescent="0.3">
      <c r="B299" s="69" t="s">
        <v>1820</v>
      </c>
      <c r="C299" s="316">
        <v>1</v>
      </c>
      <c r="D299" s="74" t="s">
        <v>1821</v>
      </c>
      <c r="E299" s="71">
        <v>44455</v>
      </c>
      <c r="F299" s="71" t="s">
        <v>1822</v>
      </c>
      <c r="H299" s="71"/>
      <c r="I299" s="316" t="s">
        <v>202</v>
      </c>
      <c r="M299" s="316" t="s">
        <v>1531</v>
      </c>
    </row>
    <row r="300" spans="1:13" ht="33" customHeight="1" x14ac:dyDescent="0.3">
      <c r="B300" s="69" t="s">
        <v>1823</v>
      </c>
      <c r="C300" s="316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1531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1515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1515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1531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1531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1531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1531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1515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1515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1515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1515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1515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1538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1515</v>
      </c>
    </row>
    <row r="315" spans="1:16" x14ac:dyDescent="0.3">
      <c r="B315" s="69" t="s">
        <v>1837</v>
      </c>
      <c r="C315" s="316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1538</v>
      </c>
    </row>
    <row r="316" spans="1:16" ht="33" customHeight="1" x14ac:dyDescent="0.3">
      <c r="B316" s="69" t="s">
        <v>1837</v>
      </c>
      <c r="C316" s="316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1538</v>
      </c>
    </row>
    <row r="317" spans="1:16" x14ac:dyDescent="0.3">
      <c r="A317" s="316" t="s">
        <v>1840</v>
      </c>
      <c r="B317" s="69" t="s">
        <v>1823</v>
      </c>
      <c r="C317" s="316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1515</v>
      </c>
    </row>
    <row r="318" spans="1:16" x14ac:dyDescent="0.3">
      <c r="A318" s="316" t="s">
        <v>1840</v>
      </c>
      <c r="B318" s="69" t="s">
        <v>1823</v>
      </c>
      <c r="C318" s="316">
        <v>2</v>
      </c>
      <c r="D318" s="74" t="s">
        <v>1842</v>
      </c>
      <c r="E318" s="71">
        <v>44456</v>
      </c>
      <c r="F318" s="71">
        <v>44512</v>
      </c>
      <c r="G318" s="316"/>
      <c r="I318" s="316" t="s">
        <v>202</v>
      </c>
      <c r="M318" s="316" t="s">
        <v>1538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1515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1515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1515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1515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1515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1515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1515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1531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1515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1515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1515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1531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1515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1515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1531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1515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1531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1515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1515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1515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1515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1515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1515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1515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1515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1515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1515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1515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1515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1515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1515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1515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1515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1515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1515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1515</v>
      </c>
    </row>
    <row r="355" spans="1:13" ht="33" customHeight="1" x14ac:dyDescent="0.3">
      <c r="A355" s="316" t="s">
        <v>1144</v>
      </c>
      <c r="B355" s="69" t="str">
        <f>VLOOKUP(A355,URS確認!$E:$F,2,FALSE)</f>
        <v>使用者資料維護</v>
      </c>
      <c r="C355" s="316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1515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1515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1515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1515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1531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1515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1515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1515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1515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1515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1515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1515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1886</v>
      </c>
      <c r="E367" s="71">
        <v>44468</v>
      </c>
      <c r="F367" s="71">
        <v>44545</v>
      </c>
      <c r="I367" s="316" t="s">
        <v>202</v>
      </c>
      <c r="M367" s="316" t="s">
        <v>1531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1515</v>
      </c>
    </row>
    <row r="369" spans="1:13" ht="33" customHeight="1" x14ac:dyDescent="0.3">
      <c r="B369" s="69" t="s">
        <v>1888</v>
      </c>
      <c r="C369" s="316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1515</v>
      </c>
    </row>
    <row r="370" spans="1:13" ht="49.5" customHeight="1" x14ac:dyDescent="0.3">
      <c r="B370" s="69" t="s">
        <v>1888</v>
      </c>
      <c r="C370" s="316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1515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1892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1515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1893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1515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1515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1531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1531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1531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1531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1899</v>
      </c>
      <c r="E379" s="71">
        <v>44481</v>
      </c>
      <c r="F379" s="71">
        <v>44512</v>
      </c>
      <c r="G379" s="316"/>
      <c r="I379" s="316" t="s">
        <v>202</v>
      </c>
      <c r="M379" s="316" t="s">
        <v>1531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1515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1515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1515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1515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1515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1515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1515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1907</v>
      </c>
      <c r="E387" s="71">
        <v>44481</v>
      </c>
      <c r="F387" s="71">
        <v>44554</v>
      </c>
      <c r="G387" s="316"/>
      <c r="I387" s="316" t="s">
        <v>1908</v>
      </c>
      <c r="L387" s="316" t="s">
        <v>1515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1909</v>
      </c>
      <c r="E388" s="71">
        <v>44481</v>
      </c>
      <c r="F388" s="71">
        <v>44554</v>
      </c>
      <c r="G388" s="316"/>
      <c r="I388" s="316" t="s">
        <v>1908</v>
      </c>
      <c r="M388" s="316" t="s">
        <v>1531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1907</v>
      </c>
      <c r="E389" s="71">
        <v>44481</v>
      </c>
      <c r="F389" s="71">
        <v>44554</v>
      </c>
      <c r="G389" s="316"/>
      <c r="I389" s="316" t="s">
        <v>1908</v>
      </c>
      <c r="L389" s="316" t="s">
        <v>1515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1909</v>
      </c>
      <c r="E390" s="71">
        <v>44481</v>
      </c>
      <c r="F390" s="71">
        <v>44554</v>
      </c>
      <c r="G390" s="316"/>
      <c r="I390" s="316" t="s">
        <v>1908</v>
      </c>
      <c r="M390" s="316" t="s">
        <v>1531</v>
      </c>
    </row>
    <row r="391" spans="1:13" ht="49.5" customHeight="1" x14ac:dyDescent="0.4">
      <c r="B391" s="69" t="s">
        <v>1910</v>
      </c>
      <c r="C391" s="316">
        <v>1</v>
      </c>
      <c r="D391" s="218" t="s">
        <v>1911</v>
      </c>
      <c r="E391" s="71">
        <v>44481</v>
      </c>
      <c r="F391" s="71">
        <v>44512</v>
      </c>
      <c r="G391" s="316"/>
      <c r="I391" s="316" t="s">
        <v>202</v>
      </c>
      <c r="L391" s="316" t="s">
        <v>1912</v>
      </c>
    </row>
    <row r="392" spans="1:13" ht="66" customHeight="1" x14ac:dyDescent="0.4">
      <c r="B392" s="69" t="s">
        <v>1910</v>
      </c>
      <c r="C392" s="316">
        <v>2</v>
      </c>
      <c r="D392" s="218" t="s">
        <v>1913</v>
      </c>
      <c r="E392" s="71">
        <v>44481</v>
      </c>
      <c r="F392" s="71">
        <v>44554</v>
      </c>
      <c r="G392" s="316"/>
      <c r="I392" s="316" t="s">
        <v>202</v>
      </c>
      <c r="L392" s="316" t="s">
        <v>1515</v>
      </c>
    </row>
    <row r="393" spans="1:13" ht="33" customHeight="1" x14ac:dyDescent="0.4">
      <c r="B393" s="69" t="s">
        <v>1910</v>
      </c>
      <c r="C393" s="316">
        <v>3</v>
      </c>
      <c r="D393" s="218" t="s">
        <v>1914</v>
      </c>
      <c r="E393" s="71">
        <v>44481</v>
      </c>
      <c r="F393" s="71">
        <v>44554</v>
      </c>
      <c r="G393" s="316"/>
      <c r="I393" s="316" t="s">
        <v>202</v>
      </c>
      <c r="L393" s="316" t="s">
        <v>1515</v>
      </c>
    </row>
    <row r="394" spans="1:13" ht="33" customHeight="1" x14ac:dyDescent="0.4">
      <c r="B394" s="69" t="s">
        <v>1915</v>
      </c>
      <c r="C394" s="316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1515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1515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1515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1531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1531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1531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1515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1515</v>
      </c>
    </row>
    <row r="402" spans="1:13" x14ac:dyDescent="0.4">
      <c r="A402" s="316" t="s">
        <v>975</v>
      </c>
      <c r="B402" s="69" t="str">
        <f>VLOOKUP(A402,URS確認!$E:$F,2,FALSE)</f>
        <v>疑似洗錢交易訪談記錄維護</v>
      </c>
      <c r="C402" s="316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1515</v>
      </c>
    </row>
    <row r="403" spans="1:13" ht="49.5" customHeight="1" x14ac:dyDescent="0.4">
      <c r="A403" s="316" t="s">
        <v>975</v>
      </c>
      <c r="B403" s="69" t="str">
        <f>VLOOKUP(A403,URS確認!$E:$F,2,FALSE)</f>
        <v>疑似洗錢交易訪談記錄維護</v>
      </c>
      <c r="C403" s="316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1515</v>
      </c>
    </row>
    <row r="404" spans="1:13" ht="49.5" customHeight="1" x14ac:dyDescent="0.4">
      <c r="A404" s="316" t="s">
        <v>975</v>
      </c>
      <c r="B404" s="69" t="str">
        <f>VLOOKUP(A404,URS確認!$E:$F,2,FALSE)</f>
        <v>疑似洗錢交易訪談記錄維護</v>
      </c>
      <c r="C404" s="316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1515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1515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1531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1515</v>
      </c>
    </row>
    <row r="408" spans="1:13" ht="34" customHeight="1" x14ac:dyDescent="0.4">
      <c r="B408" s="69" t="s">
        <v>1930</v>
      </c>
      <c r="C408" s="316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1584</v>
      </c>
    </row>
    <row r="409" spans="1:13" x14ac:dyDescent="0.4">
      <c r="B409" s="69" t="s">
        <v>1930</v>
      </c>
      <c r="C409" s="316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1584</v>
      </c>
    </row>
    <row r="410" spans="1:13" x14ac:dyDescent="0.4">
      <c r="B410" s="69" t="s">
        <v>1930</v>
      </c>
      <c r="C410" s="316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1584</v>
      </c>
    </row>
    <row r="411" spans="1:13" ht="33" customHeight="1" x14ac:dyDescent="0.4">
      <c r="B411" s="69" t="s">
        <v>1930</v>
      </c>
      <c r="C411" s="316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1930</v>
      </c>
      <c r="C412" s="316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1157</v>
      </c>
      <c r="B413" s="69" t="str">
        <f>VLOOKUP(A413,URS確認!$E:$F,2,FALSE)</f>
        <v>消債條列JCIC報送資料歷程查詢(041)</v>
      </c>
      <c r="C413" s="316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1169</v>
      </c>
      <c r="B414" s="69" t="str">
        <f>VLOOKUP(A414,URS確認!$E:$F,2,FALSE)</f>
        <v>消債條列JCIC報送資料歷程查詢(047)</v>
      </c>
      <c r="C414" s="316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1171</v>
      </c>
      <c r="B415" s="69" t="str">
        <f>VLOOKUP(A415,URS確認!$E:$F,2,FALSE)</f>
        <v>消債條列JCIC報送資料歷程查詢(048)</v>
      </c>
      <c r="C415" s="316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1217</v>
      </c>
      <c r="B416" s="69" t="str">
        <f>VLOOKUP(A416,URS確認!$E:$F,2,FALSE)</f>
        <v>消債條列JCIC報送資料歷程查詢(570)</v>
      </c>
      <c r="C416" s="316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1940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1910</v>
      </c>
      <c r="C424" s="316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1910</v>
      </c>
      <c r="C425" s="316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1949</v>
      </c>
      <c r="C426" s="316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1515</v>
      </c>
    </row>
    <row r="427" spans="1:13" x14ac:dyDescent="0.3">
      <c r="A427" s="316" t="s">
        <v>1951</v>
      </c>
      <c r="B427" s="69" t="s">
        <v>1952</v>
      </c>
      <c r="C427" s="316">
        <v>1</v>
      </c>
      <c r="D427" s="74" t="s">
        <v>1953</v>
      </c>
      <c r="E427" s="71">
        <v>44487</v>
      </c>
      <c r="F427" s="71">
        <v>44545</v>
      </c>
      <c r="G427" s="316"/>
      <c r="I427" s="316" t="s">
        <v>1567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1515</v>
      </c>
    </row>
    <row r="429" spans="1:13" ht="33" customHeight="1" x14ac:dyDescent="0.3">
      <c r="B429" s="69" t="s">
        <v>1955</v>
      </c>
      <c r="C429" s="316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1531</v>
      </c>
    </row>
    <row r="430" spans="1:13" x14ac:dyDescent="0.3">
      <c r="B430" s="69" t="s">
        <v>1957</v>
      </c>
      <c r="C430" s="316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1531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1515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1515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1515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1515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1515</v>
      </c>
    </row>
    <row r="436" spans="1:13" ht="33" customHeight="1" x14ac:dyDescent="0.3">
      <c r="B436" s="69" t="s">
        <v>1964</v>
      </c>
      <c r="C436" s="316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1515</v>
      </c>
    </row>
    <row r="437" spans="1:13" ht="33" customHeight="1" x14ac:dyDescent="0.3">
      <c r="B437" s="69" t="s">
        <v>1964</v>
      </c>
      <c r="C437" s="316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1515</v>
      </c>
    </row>
    <row r="438" spans="1:13" ht="49.5" customHeight="1" x14ac:dyDescent="0.3">
      <c r="B438" s="69" t="s">
        <v>1964</v>
      </c>
      <c r="C438" s="316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1515</v>
      </c>
    </row>
    <row r="439" spans="1:13" x14ac:dyDescent="0.3">
      <c r="A439" s="316" t="s">
        <v>1494</v>
      </c>
      <c r="B439" s="69" t="e">
        <f>VLOOKUP(A439,URS確認!$E:$F,2,FALSE)</f>
        <v>#N/A</v>
      </c>
      <c r="C439" s="316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1515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1515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1515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1971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1531</v>
      </c>
    </row>
    <row r="443" spans="1:13" ht="33" customHeight="1" x14ac:dyDescent="0.3">
      <c r="B443" s="69" t="s">
        <v>1972</v>
      </c>
      <c r="C443" s="316">
        <v>1</v>
      </c>
      <c r="D443" s="74" t="s">
        <v>1973</v>
      </c>
      <c r="E443" s="71">
        <v>44489</v>
      </c>
      <c r="F443" s="71">
        <v>44545</v>
      </c>
      <c r="G443" s="316"/>
      <c r="M443" s="316" t="s">
        <v>1531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1515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1515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1515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1515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1515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1515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1515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6" t="s">
        <v>202</v>
      </c>
      <c r="L451" s="316" t="s">
        <v>1515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6" t="s">
        <v>1908</v>
      </c>
      <c r="M452" s="316" t="s">
        <v>1531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1515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1515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1515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1515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1515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1515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1515</v>
      </c>
    </row>
    <row r="460" spans="1:13" ht="367.5" customHeight="1" x14ac:dyDescent="0.3">
      <c r="A460" s="316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6" t="s">
        <v>202</v>
      </c>
      <c r="L460" s="316" t="s">
        <v>1515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1515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1515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1515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1515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1515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1515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1515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1515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1531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1515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1515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1515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1515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1531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1515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1515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1515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1515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1515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1515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1531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1531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1531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6" t="str">
        <f>VLOOKUP(A484,URS確認!E:I,5,FALSE)</f>
        <v>蘇曉玲</v>
      </c>
      <c r="M484" s="316" t="s">
        <v>1531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1515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1515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1515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1515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1515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1515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1515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1515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1515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1515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1515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1515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1515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1515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1515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1515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1515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1515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1531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1515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1515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1515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1515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1515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1531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1531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1515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1515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1515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1531</v>
      </c>
    </row>
    <row r="515" spans="1:13" x14ac:dyDescent="0.3">
      <c r="A515" s="316" t="s">
        <v>995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999</v>
      </c>
      <c r="B518" s="69" t="str">
        <f>VLOOKUP(A518,URS確認!$E:$F,2,FALSE)</f>
        <v>授信審議委員會會議紀錄維護</v>
      </c>
      <c r="C518" s="316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999</v>
      </c>
      <c r="B519" s="69" t="str">
        <f>VLOOKUP(A519,URS確認!$E:$F,2,FALSE)</f>
        <v>授信審議委員會會議紀錄維護</v>
      </c>
      <c r="C519" s="316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999</v>
      </c>
      <c r="B520" s="69" t="str">
        <f>VLOOKUP(A520,URS確認!$E:$F,2,FALSE)</f>
        <v>授信審議委員會會議紀錄維護</v>
      </c>
      <c r="C520" s="316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1011</v>
      </c>
      <c r="B521" s="69" t="str">
        <f>VLOOKUP(A521,URS確認!$E:$F,2,FALSE)</f>
        <v>覆審案件明細檔查詢</v>
      </c>
      <c r="C521" s="316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1011</v>
      </c>
      <c r="B522" s="69" t="str">
        <f>VLOOKUP(A522,URS確認!$E:$F,2,FALSE)</f>
        <v>覆審案件明細檔查詢</v>
      </c>
      <c r="C522" s="316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1011</v>
      </c>
      <c r="B523" s="69" t="str">
        <f>VLOOKUP(A523,URS確認!$E:$F,2,FALSE)</f>
        <v>覆審案件明細檔查詢</v>
      </c>
      <c r="C523" s="316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1013</v>
      </c>
      <c r="B524" s="69" t="str">
        <f>VLOOKUP(A524,URS確認!$E:$F,2,FALSE)</f>
        <v>覆審案件明細檔維護</v>
      </c>
      <c r="C524" s="316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1013</v>
      </c>
      <c r="B525" s="69" t="str">
        <f>VLOOKUP(A525,URS確認!$E:$F,2,FALSE)</f>
        <v>覆審案件明細檔維護</v>
      </c>
      <c r="C525" s="316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957</v>
      </c>
      <c r="B526" s="69" t="str">
        <f>VLOOKUP(A526,URS確認!$E:$F,2,FALSE)</f>
        <v>疑似洗錢樣態條件設定</v>
      </c>
      <c r="C526" s="316">
        <v>1</v>
      </c>
      <c r="D526" s="74" t="s">
        <v>2928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963</v>
      </c>
      <c r="B527" s="69" t="str">
        <f>VLOOKUP(A527,URS確認!$E:$F,2,FALSE)</f>
        <v>疑似洗錢樣態資料產生</v>
      </c>
      <c r="C527" s="316">
        <v>1</v>
      </c>
      <c r="D527" s="68" t="s">
        <v>2043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970</v>
      </c>
      <c r="B528" s="69" t="str">
        <f>VLOOKUP(A528,URS確認!$E:$F,2,FALSE)</f>
        <v>疑似洗錢交易合理性維護</v>
      </c>
      <c r="C528" s="316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970</v>
      </c>
      <c r="B529" s="69" t="str">
        <f>VLOOKUP(A529,URS確認!$E:$F,2,FALSE)</f>
        <v>疑似洗錢交易合理性維護</v>
      </c>
      <c r="C529" s="316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970</v>
      </c>
      <c r="B530" s="69" t="str">
        <f>VLOOKUP(A530,URS確認!$E:$F,2,FALSE)</f>
        <v>疑似洗錢交易合理性維護</v>
      </c>
      <c r="C530" s="316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970</v>
      </c>
      <c r="B531" s="69" t="str">
        <f>VLOOKUP(A531,URS確認!$E:$F,2,FALSE)</f>
        <v>疑似洗錢交易合理性維護</v>
      </c>
      <c r="C531" s="316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970</v>
      </c>
      <c r="B532" s="69" t="str">
        <f>VLOOKUP(A532,URS確認!$E:$F,2,FALSE)</f>
        <v>疑似洗錢交易合理性維護</v>
      </c>
      <c r="C532" s="316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970</v>
      </c>
      <c r="B533" s="69" t="str">
        <f>VLOOKUP(A533,URS確認!$E:$F,2,FALSE)</f>
        <v>疑似洗錢交易合理性維護</v>
      </c>
      <c r="C533" s="316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970</v>
      </c>
      <c r="B534" s="69" t="str">
        <f>VLOOKUP(A534,URS確認!$E:$F,2,FALSE)</f>
        <v>疑似洗錢交易合理性維護</v>
      </c>
      <c r="C534" s="316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975</v>
      </c>
      <c r="B535" s="69" t="str">
        <f>VLOOKUP(A535,URS確認!$E:$F,2,FALSE)</f>
        <v>疑似洗錢交易訪談記錄維護</v>
      </c>
      <c r="C535" s="316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975</v>
      </c>
      <c r="B536" s="69" t="str">
        <f>VLOOKUP(A536,URS確認!$E:$F,2,FALSE)</f>
        <v>疑似洗錢交易訪談記錄維護</v>
      </c>
      <c r="C536" s="316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971</v>
      </c>
      <c r="B537" s="69" t="str">
        <f>VLOOKUP(A537,URS確認!$E:$F,2,FALSE)</f>
        <v>疑似洗錢交易訪談記錄查詢</v>
      </c>
      <c r="C537" s="316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961</v>
      </c>
      <c r="B538" s="69" t="str">
        <f>VLOOKUP(A538,URS確認!$E:$F,2,FALSE)</f>
        <v>疑似洗錢資料變更查詢</v>
      </c>
      <c r="C538" s="316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961</v>
      </c>
      <c r="B539" s="69" t="str">
        <f>VLOOKUP(A539,URS確認!$E:$F,2,FALSE)</f>
        <v>疑似洗錢資料變更查詢</v>
      </c>
      <c r="C539" s="316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984</v>
      </c>
      <c r="B540" s="69" t="str">
        <f>VLOOKUP(A540,URS確認!$E:$F,2,FALSE)</f>
        <v>產生國稅局申報檢核檔</v>
      </c>
      <c r="C540" s="316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984</v>
      </c>
      <c r="B541" s="69" t="str">
        <f>VLOOKUP(A541,URS確認!$E:$F,2,FALSE)</f>
        <v>產生國稅局申報檢核檔</v>
      </c>
      <c r="C541" s="316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984</v>
      </c>
      <c r="B542" s="69" t="str">
        <f>VLOOKUP(A542,URS確認!$E:$F,2,FALSE)</f>
        <v>產生國稅局申報檢核檔</v>
      </c>
      <c r="C542" s="316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979</v>
      </c>
      <c r="B543" s="69" t="str">
        <f>VLOOKUP(A543,URS確認!$E:$F,2,FALSE)</f>
        <v>國稅局申報檔查詢</v>
      </c>
      <c r="C543" s="316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982</v>
      </c>
      <c r="B544" s="69" t="str">
        <f>VLOOKUP(A544,URS確認!$E:$F,2,FALSE)</f>
        <v>國稅局申報檔維護</v>
      </c>
      <c r="C544" s="316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986</v>
      </c>
      <c r="B545" s="69" t="str">
        <f>VLOOKUP(A545,URS確認!$E:$F,2,FALSE)</f>
        <v>產生國稅局申報媒體檔</v>
      </c>
      <c r="C545" s="316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986</v>
      </c>
      <c r="B546" s="69" t="str">
        <f>VLOOKUP(A546,URS確認!$E:$F,2,FALSE)</f>
        <v>產生國稅局申報媒體檔</v>
      </c>
      <c r="C546" s="316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951</v>
      </c>
      <c r="B547" s="69" t="str">
        <f>VLOOKUP(A547,URS確認!$E:$F,2,FALSE)</f>
        <v>產製公務人員報送資料</v>
      </c>
      <c r="C547" s="316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951</v>
      </c>
      <c r="B548" s="69" t="str">
        <f>VLOOKUP(A548,URS確認!$E:$F,2,FALSE)</f>
        <v>產製公務人員報送資料</v>
      </c>
      <c r="C548" s="316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2068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1418</v>
      </c>
      <c r="B560" s="69" t="s">
        <v>2075</v>
      </c>
      <c r="C560" s="316">
        <v>1</v>
      </c>
      <c r="D560" s="74" t="s">
        <v>2076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2077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1299</v>
      </c>
      <c r="B562" s="69" t="str">
        <f>VLOOKUP(A562,URS確認!$E:$F,2,FALSE)</f>
        <v>(574)更生款項統一收付結案通知資料</v>
      </c>
      <c r="C562" s="316">
        <v>1</v>
      </c>
      <c r="D562" s="68" t="s">
        <v>2078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2861</v>
      </c>
    </row>
    <row r="563" spans="1:16" x14ac:dyDescent="0.3">
      <c r="A563" s="316" t="s">
        <v>2079</v>
      </c>
      <c r="B563" s="69" t="s">
        <v>2080</v>
      </c>
      <c r="C563" s="316">
        <v>1</v>
      </c>
      <c r="D563" s="74" t="s">
        <v>2081</v>
      </c>
      <c r="E563" s="71">
        <v>44517</v>
      </c>
      <c r="F563" s="71">
        <v>44540</v>
      </c>
      <c r="I563" s="316" t="s">
        <v>146</v>
      </c>
      <c r="L563" s="316" t="s">
        <v>2861</v>
      </c>
    </row>
    <row r="564" spans="1:16" x14ac:dyDescent="0.3">
      <c r="A564" s="397" t="s">
        <v>2079</v>
      </c>
      <c r="B564" s="69" t="s">
        <v>2080</v>
      </c>
      <c r="C564" s="316">
        <v>2</v>
      </c>
      <c r="D564" s="74" t="s">
        <v>2082</v>
      </c>
      <c r="E564" s="71">
        <v>44517</v>
      </c>
      <c r="F564" s="71">
        <v>44540</v>
      </c>
      <c r="I564" s="316" t="s">
        <v>146</v>
      </c>
      <c r="L564" s="316" t="s">
        <v>2861</v>
      </c>
    </row>
    <row r="565" spans="1:16" x14ac:dyDescent="0.3">
      <c r="A565" s="397" t="s">
        <v>2079</v>
      </c>
      <c r="B565" s="69" t="s">
        <v>2080</v>
      </c>
      <c r="C565" s="316">
        <v>3</v>
      </c>
      <c r="D565" s="74" t="s">
        <v>2083</v>
      </c>
      <c r="E565" s="71">
        <v>44517</v>
      </c>
      <c r="F565" s="71">
        <v>44540</v>
      </c>
      <c r="I565" s="316" t="s">
        <v>146</v>
      </c>
      <c r="L565" s="316" t="s">
        <v>2861</v>
      </c>
    </row>
    <row r="566" spans="1:16" x14ac:dyDescent="0.3">
      <c r="A566" s="397" t="s">
        <v>2079</v>
      </c>
      <c r="B566" s="69" t="s">
        <v>2080</v>
      </c>
      <c r="C566" s="316">
        <v>4</v>
      </c>
      <c r="D566" s="74" t="s">
        <v>2084</v>
      </c>
      <c r="E566" s="71">
        <v>44517</v>
      </c>
      <c r="F566" s="71">
        <v>44540</v>
      </c>
      <c r="I566" s="316" t="s">
        <v>146</v>
      </c>
      <c r="L566" s="316" t="s">
        <v>2861</v>
      </c>
    </row>
    <row r="567" spans="1:16" ht="102" x14ac:dyDescent="0.3">
      <c r="A567" s="316" t="s">
        <v>2882</v>
      </c>
      <c r="B567" s="69" t="s">
        <v>2883</v>
      </c>
      <c r="D567" s="74" t="s">
        <v>3038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2895</v>
      </c>
      <c r="L567" s="316" t="s">
        <v>2861</v>
      </c>
    </row>
    <row r="568" spans="1:16" ht="51" x14ac:dyDescent="0.3">
      <c r="A568" s="488" t="s">
        <v>3035</v>
      </c>
      <c r="B568" s="69" t="s">
        <v>3036</v>
      </c>
      <c r="C568" s="488"/>
      <c r="D568" s="74" t="s">
        <v>3037</v>
      </c>
      <c r="E568" s="71">
        <v>44530</v>
      </c>
      <c r="F568" s="71">
        <v>44540</v>
      </c>
      <c r="G568" s="71">
        <v>44536</v>
      </c>
      <c r="H568" s="71">
        <v>44536</v>
      </c>
      <c r="I568" s="488" t="s">
        <v>2895</v>
      </c>
      <c r="J568" s="488"/>
      <c r="K568" s="488"/>
      <c r="L568" s="488" t="s">
        <v>2861</v>
      </c>
      <c r="M568" s="488"/>
      <c r="N568" s="488"/>
      <c r="O568" s="488"/>
      <c r="P568" s="488"/>
    </row>
    <row r="569" spans="1:16" ht="85" x14ac:dyDescent="0.3">
      <c r="A569" s="316" t="s">
        <v>2885</v>
      </c>
      <c r="B569" s="69" t="s">
        <v>2886</v>
      </c>
      <c r="D569" s="74" t="s">
        <v>2893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2895</v>
      </c>
      <c r="M569" s="316" t="s">
        <v>2898</v>
      </c>
    </row>
    <row r="570" spans="1:16" x14ac:dyDescent="0.3">
      <c r="A570" s="316" t="s">
        <v>2887</v>
      </c>
      <c r="B570" s="69" t="s">
        <v>2888</v>
      </c>
      <c r="D570" s="74" t="s">
        <v>2889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2895</v>
      </c>
      <c r="L570" s="316" t="s">
        <v>2861</v>
      </c>
    </row>
    <row r="571" spans="1:16" x14ac:dyDescent="0.3">
      <c r="A571" s="316" t="s">
        <v>2890</v>
      </c>
      <c r="B571" s="69" t="s">
        <v>2870</v>
      </c>
      <c r="D571" s="74" t="s">
        <v>2891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2895</v>
      </c>
      <c r="L571" s="316" t="s">
        <v>2861</v>
      </c>
    </row>
    <row r="572" spans="1:16" x14ac:dyDescent="0.3">
      <c r="A572" s="316" t="s">
        <v>2894</v>
      </c>
      <c r="B572" s="69" t="s">
        <v>2899</v>
      </c>
      <c r="D572" s="74" t="s">
        <v>2892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2895</v>
      </c>
      <c r="L572" s="316" t="s">
        <v>2861</v>
      </c>
    </row>
    <row r="573" spans="1:16" x14ac:dyDescent="0.3">
      <c r="A573" s="316" t="s">
        <v>2884</v>
      </c>
      <c r="B573" s="69" t="s">
        <v>2896</v>
      </c>
      <c r="D573" s="74" t="s">
        <v>2897</v>
      </c>
      <c r="E573" s="71">
        <v>44496</v>
      </c>
      <c r="F573" s="71">
        <v>44540</v>
      </c>
      <c r="I573" s="409" t="s">
        <v>2895</v>
      </c>
      <c r="L573" s="316" t="s">
        <v>2861</v>
      </c>
    </row>
    <row r="574" spans="1:16" x14ac:dyDescent="0.3">
      <c r="A574" s="410" t="s">
        <v>2900</v>
      </c>
      <c r="B574" s="69" t="s">
        <v>2901</v>
      </c>
      <c r="C574" s="410">
        <v>2</v>
      </c>
      <c r="D574" s="74" t="s">
        <v>2902</v>
      </c>
      <c r="E574" s="71">
        <v>44484</v>
      </c>
      <c r="F574" s="71">
        <v>44554</v>
      </c>
      <c r="H574" s="410"/>
      <c r="I574" s="410" t="s">
        <v>2903</v>
      </c>
      <c r="J574" s="410"/>
      <c r="K574" s="410"/>
      <c r="L574" s="410"/>
      <c r="M574" s="410"/>
      <c r="N574" s="410"/>
      <c r="O574" s="410"/>
      <c r="P574" s="410"/>
    </row>
    <row r="575" spans="1:16" x14ac:dyDescent="0.3">
      <c r="A575" s="410" t="s">
        <v>2904</v>
      </c>
      <c r="B575" s="69" t="s">
        <v>2905</v>
      </c>
      <c r="C575" s="410">
        <v>1</v>
      </c>
      <c r="D575" s="74" t="s">
        <v>2906</v>
      </c>
      <c r="E575" s="71">
        <v>44455</v>
      </c>
      <c r="F575" s="71">
        <v>44554</v>
      </c>
      <c r="H575" s="410"/>
      <c r="I575" s="410" t="s">
        <v>2903</v>
      </c>
      <c r="J575" s="410"/>
      <c r="K575" s="410"/>
      <c r="L575" s="410"/>
      <c r="M575" s="410"/>
      <c r="N575" s="410"/>
      <c r="O575" s="410"/>
      <c r="P575" s="410"/>
    </row>
    <row r="576" spans="1:16" ht="34" x14ac:dyDescent="0.3">
      <c r="A576" s="488" t="s">
        <v>3039</v>
      </c>
      <c r="B576" s="69" t="s">
        <v>3040</v>
      </c>
      <c r="C576" s="488"/>
      <c r="D576" s="74" t="s">
        <v>3043</v>
      </c>
      <c r="E576" s="71">
        <v>44525</v>
      </c>
      <c r="F576" s="71">
        <v>44529</v>
      </c>
      <c r="G576" s="71">
        <v>44529</v>
      </c>
      <c r="H576" s="71">
        <v>44529</v>
      </c>
      <c r="I576" s="488" t="s">
        <v>2895</v>
      </c>
      <c r="J576" s="488"/>
      <c r="K576" s="488"/>
      <c r="L576" s="488" t="s">
        <v>2861</v>
      </c>
      <c r="M576" s="488"/>
      <c r="N576" s="488"/>
      <c r="O576" s="488"/>
      <c r="P576" s="488"/>
    </row>
    <row r="577" spans="1:16" ht="68" x14ac:dyDescent="0.3">
      <c r="A577" s="488" t="s">
        <v>3041</v>
      </c>
      <c r="B577" s="69" t="s">
        <v>3042</v>
      </c>
      <c r="C577" s="488"/>
      <c r="D577" s="74" t="s">
        <v>3044</v>
      </c>
      <c r="E577" s="71">
        <v>44525</v>
      </c>
      <c r="F577" s="71">
        <v>44529</v>
      </c>
      <c r="G577" s="71">
        <v>44529</v>
      </c>
      <c r="H577" s="71">
        <v>44529</v>
      </c>
      <c r="I577" s="488" t="s">
        <v>2895</v>
      </c>
      <c r="J577" s="488"/>
      <c r="K577" s="488"/>
      <c r="L577" s="488" t="s">
        <v>2861</v>
      </c>
      <c r="M577" s="488"/>
      <c r="N577" s="488"/>
      <c r="O577" s="488"/>
      <c r="P577" s="488"/>
    </row>
    <row r="578" spans="1:16" x14ac:dyDescent="0.3">
      <c r="A578" s="132"/>
      <c r="B578" s="475"/>
      <c r="C578" s="132"/>
      <c r="D578" s="476"/>
      <c r="E578" s="132"/>
      <c r="F578" s="113"/>
      <c r="G578" s="113"/>
      <c r="H578" s="132"/>
      <c r="I578" s="132"/>
      <c r="J578" s="132"/>
      <c r="K578" s="132"/>
      <c r="L578" s="132"/>
      <c r="M578" s="132"/>
      <c r="N578" s="132"/>
      <c r="O578" s="132"/>
      <c r="P578" s="132"/>
    </row>
  </sheetData>
  <autoFilter ref="A1:Q575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2858</v>
      </c>
    </row>
    <row r="3" spans="1:7" x14ac:dyDescent="0.3">
      <c r="A3" s="294" t="s">
        <v>1029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4" t="s">
        <v>1034</v>
      </c>
      <c r="B4" t="str">
        <f t="shared" si="0"/>
        <v>連結</v>
      </c>
      <c r="C4" s="367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4" t="s">
        <v>1037</v>
      </c>
      <c r="B5" t="e">
        <f t="shared" si="0"/>
        <v>#VALUE!</v>
      </c>
      <c r="C5" s="367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4" t="s">
        <v>1039</v>
      </c>
      <c r="B6" t="e">
        <f t="shared" si="0"/>
        <v>#VALUE!</v>
      </c>
      <c r="C6" s="367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4" t="s">
        <v>1041</v>
      </c>
      <c r="B7" t="e">
        <f t="shared" si="0"/>
        <v>#VALUE!</v>
      </c>
      <c r="C7" s="367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4" t="s">
        <v>1049</v>
      </c>
      <c r="B8" t="e">
        <f t="shared" si="0"/>
        <v>#VALUE!</v>
      </c>
      <c r="C8" s="367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4" t="s">
        <v>1043</v>
      </c>
      <c r="B9" t="e">
        <f t="shared" si="0"/>
        <v>#VALUE!</v>
      </c>
      <c r="C9" s="367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4" t="s">
        <v>1045</v>
      </c>
      <c r="B10" t="e">
        <f t="shared" si="0"/>
        <v>#VALUE!</v>
      </c>
      <c r="C10" s="367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4" t="s">
        <v>1051</v>
      </c>
      <c r="B11" t="e">
        <f t="shared" si="0"/>
        <v>#VALUE!</v>
      </c>
      <c r="C11" s="367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4" t="s">
        <v>1055</v>
      </c>
      <c r="B12" t="str">
        <f t="shared" si="0"/>
        <v>連結</v>
      </c>
      <c r="C12" s="367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4" t="s">
        <v>1067</v>
      </c>
      <c r="B13" t="e">
        <f t="shared" si="0"/>
        <v>#VALUE!</v>
      </c>
      <c r="C13" s="367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4" t="s">
        <v>1071</v>
      </c>
      <c r="B14" t="e">
        <f t="shared" si="0"/>
        <v>#VALUE!</v>
      </c>
      <c r="C14" s="367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4" t="s">
        <v>1073</v>
      </c>
      <c r="B15" t="e">
        <f t="shared" si="0"/>
        <v>#VALUE!</v>
      </c>
      <c r="C15" s="367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4" t="s">
        <v>1059</v>
      </c>
      <c r="B16" t="e">
        <f t="shared" si="0"/>
        <v>#VALUE!</v>
      </c>
      <c r="C16" s="367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4" t="s">
        <v>1061</v>
      </c>
      <c r="B17" t="e">
        <f t="shared" si="0"/>
        <v>#VALUE!</v>
      </c>
      <c r="C17" s="367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4" t="s">
        <v>1063</v>
      </c>
      <c r="B18" t="e">
        <f t="shared" si="0"/>
        <v>#VALUE!</v>
      </c>
      <c r="C18" s="367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4" t="s">
        <v>1100</v>
      </c>
      <c r="B19" t="e">
        <f t="shared" si="0"/>
        <v>#VALUE!</v>
      </c>
      <c r="C19" s="367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4" t="s">
        <v>1466</v>
      </c>
      <c r="B21" t="e">
        <f t="shared" si="0"/>
        <v>#VALUE!</v>
      </c>
      <c r="C21" s="367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4" t="s">
        <v>1469</v>
      </c>
      <c r="B22" t="e">
        <f t="shared" si="0"/>
        <v>#VALUE!</v>
      </c>
      <c r="C22" s="367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4" t="s">
        <v>1564</v>
      </c>
      <c r="B23" t="e">
        <f t="shared" si="0"/>
        <v>#VALUE!</v>
      </c>
      <c r="C23" s="367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4" t="s">
        <v>1568</v>
      </c>
      <c r="B24" t="e">
        <f t="shared" si="0"/>
        <v>#VALUE!</v>
      </c>
      <c r="C24" s="367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4" t="s">
        <v>1440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4" t="s">
        <v>1620</v>
      </c>
      <c r="B36" t="e">
        <f t="shared" si="3"/>
        <v>#VALUE!</v>
      </c>
      <c r="C36" s="367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4" t="s">
        <v>1429</v>
      </c>
      <c r="B47" t="e">
        <f t="shared" si="3"/>
        <v>#VALUE!</v>
      </c>
      <c r="C47" s="367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4" t="s">
        <v>1451</v>
      </c>
      <c r="B59" t="e">
        <f t="shared" si="3"/>
        <v>#VALUE!</v>
      </c>
      <c r="C59" s="367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4" t="s">
        <v>1454</v>
      </c>
      <c r="B60" t="e">
        <f t="shared" si="3"/>
        <v>#VALUE!</v>
      </c>
      <c r="C60" s="367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4" t="s">
        <v>1459</v>
      </c>
      <c r="B62" t="e">
        <f t="shared" si="3"/>
        <v>#VALUE!</v>
      </c>
      <c r="C62" s="367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4" t="s">
        <v>1462</v>
      </c>
      <c r="B63" t="e">
        <f t="shared" si="3"/>
        <v>#VALUE!</v>
      </c>
      <c r="C63" s="367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4" t="s">
        <v>1464</v>
      </c>
      <c r="B64" t="e">
        <f t="shared" si="3"/>
        <v>#VALUE!</v>
      </c>
      <c r="C64" s="367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4" t="s">
        <v>1456</v>
      </c>
      <c r="B65" t="e">
        <f t="shared" si="3"/>
        <v>#VALUE!</v>
      </c>
      <c r="C65" s="367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1856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1857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1858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1863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1880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1881</v>
      </c>
    </row>
    <row r="92" spans="1:7" x14ac:dyDescent="0.3">
      <c r="A92" s="294" t="s">
        <v>1447</v>
      </c>
      <c r="B92" t="e">
        <f t="shared" si="6"/>
        <v>#VALUE!</v>
      </c>
      <c r="C92" s="367" t="str">
        <f t="shared" si="7"/>
        <v>L4210</v>
      </c>
      <c r="D92" t="s">
        <v>1885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1895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1898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1911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1916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1922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1923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1954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1956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1960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1965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1966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1967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1968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1973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1999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2004</v>
      </c>
    </row>
    <row r="109" spans="1:4" x14ac:dyDescent="0.3">
      <c r="A109" s="294" t="s">
        <v>1840</v>
      </c>
      <c r="B109" t="str">
        <f t="shared" si="9"/>
        <v>連結</v>
      </c>
      <c r="C109" s="367" t="str">
        <f t="shared" si="10"/>
        <v>L2017</v>
      </c>
      <c r="D109" t="s">
        <v>2008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2009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2012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2024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2025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2027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1144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975</v>
      </c>
    </row>
    <row r="147" spans="1:1" x14ac:dyDescent="0.3">
      <c r="A147" s="294" t="s">
        <v>717</v>
      </c>
    </row>
    <row r="148" spans="1:1" x14ac:dyDescent="0.3">
      <c r="A148" s="294" t="s">
        <v>1157</v>
      </c>
    </row>
    <row r="149" spans="1:1" x14ac:dyDescent="0.3">
      <c r="A149" s="294" t="s">
        <v>1169</v>
      </c>
    </row>
    <row r="150" spans="1:1" x14ac:dyDescent="0.3">
      <c r="A150" s="294" t="s">
        <v>1171</v>
      </c>
    </row>
    <row r="151" spans="1:1" x14ac:dyDescent="0.3">
      <c r="A151" s="294" t="s">
        <v>1217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1951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1494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995</v>
      </c>
    </row>
    <row r="190" spans="1:1" x14ac:dyDescent="0.3">
      <c r="A190" s="294" t="s">
        <v>999</v>
      </c>
    </row>
    <row r="191" spans="1:1" x14ac:dyDescent="0.3">
      <c r="A191" s="294" t="s">
        <v>1011</v>
      </c>
    </row>
    <row r="192" spans="1:1" x14ac:dyDescent="0.3">
      <c r="A192" s="294" t="s">
        <v>1013</v>
      </c>
    </row>
    <row r="193" spans="1:1" x14ac:dyDescent="0.3">
      <c r="A193" s="294" t="s">
        <v>957</v>
      </c>
    </row>
    <row r="194" spans="1:1" x14ac:dyDescent="0.3">
      <c r="A194" s="294" t="s">
        <v>963</v>
      </c>
    </row>
    <row r="195" spans="1:1" x14ac:dyDescent="0.3">
      <c r="A195" s="294" t="s">
        <v>970</v>
      </c>
    </row>
    <row r="196" spans="1:1" x14ac:dyDescent="0.3">
      <c r="A196" s="294" t="s">
        <v>971</v>
      </c>
    </row>
    <row r="197" spans="1:1" x14ac:dyDescent="0.3">
      <c r="A197" s="294" t="s">
        <v>961</v>
      </c>
    </row>
    <row r="198" spans="1:1" x14ac:dyDescent="0.3">
      <c r="A198" s="294" t="s">
        <v>984</v>
      </c>
    </row>
    <row r="199" spans="1:1" x14ac:dyDescent="0.3">
      <c r="A199" s="294" t="s">
        <v>979</v>
      </c>
    </row>
    <row r="200" spans="1:1" x14ac:dyDescent="0.3">
      <c r="A200" s="294" t="s">
        <v>982</v>
      </c>
    </row>
    <row r="201" spans="1:1" x14ac:dyDescent="0.3">
      <c r="A201" s="294" t="s">
        <v>986</v>
      </c>
    </row>
    <row r="202" spans="1:1" x14ac:dyDescent="0.3">
      <c r="A202" s="294" t="s">
        <v>951</v>
      </c>
    </row>
    <row r="203" spans="1:1" x14ac:dyDescent="0.3">
      <c r="A203" s="294" t="s">
        <v>992</v>
      </c>
    </row>
    <row r="204" spans="1:1" x14ac:dyDescent="0.3">
      <c r="A204" s="294" t="s">
        <v>1001</v>
      </c>
    </row>
    <row r="205" spans="1:1" x14ac:dyDescent="0.3">
      <c r="A205" s="294" t="s">
        <v>1005</v>
      </c>
    </row>
    <row r="206" spans="1:1" x14ac:dyDescent="0.3">
      <c r="A206" s="294" t="s">
        <v>1007</v>
      </c>
    </row>
    <row r="207" spans="1:1" x14ac:dyDescent="0.3">
      <c r="A207" s="294" t="s">
        <v>1418</v>
      </c>
    </row>
    <row r="208" spans="1:1" x14ac:dyDescent="0.3">
      <c r="A208" s="294" t="s">
        <v>818</v>
      </c>
    </row>
    <row r="209" spans="1:1" x14ac:dyDescent="0.3">
      <c r="A209" s="294" t="s">
        <v>1299</v>
      </c>
    </row>
    <row r="210" spans="1:1" x14ac:dyDescent="0.3">
      <c r="A210" s="294" t="s">
        <v>2859</v>
      </c>
    </row>
    <row r="211" spans="1:1" x14ac:dyDescent="0.3">
      <c r="A211" s="294" t="s">
        <v>1142</v>
      </c>
    </row>
    <row r="212" spans="1:1" x14ac:dyDescent="0.3">
      <c r="A212" s="294" t="s">
        <v>2166</v>
      </c>
    </row>
    <row r="213" spans="1:1" x14ac:dyDescent="0.3">
      <c r="A213" s="294" t="s">
        <v>1085</v>
      </c>
    </row>
    <row r="214" spans="1:1" x14ac:dyDescent="0.3">
      <c r="A214" s="294" t="s">
        <v>1092</v>
      </c>
    </row>
    <row r="215" spans="1:1" x14ac:dyDescent="0.3">
      <c r="A215" s="294" t="s">
        <v>186</v>
      </c>
    </row>
    <row r="216" spans="1:1" x14ac:dyDescent="0.3">
      <c r="A216" s="294" t="s">
        <v>1129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1125</v>
      </c>
    </row>
    <row r="221" spans="1:1" x14ac:dyDescent="0.3">
      <c r="A221" s="294" t="s">
        <v>170</v>
      </c>
    </row>
    <row r="222" spans="1:1" x14ac:dyDescent="0.3">
      <c r="A222" s="294" t="s">
        <v>2167</v>
      </c>
    </row>
    <row r="223" spans="1:1" x14ac:dyDescent="0.3">
      <c r="A223" s="294" t="s">
        <v>1425</v>
      </c>
    </row>
    <row r="224" spans="1:1" x14ac:dyDescent="0.3">
      <c r="A224" s="294" t="s">
        <v>1152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1487</v>
      </c>
    </row>
    <row r="234" spans="1:1" x14ac:dyDescent="0.3">
      <c r="A234" s="294" t="s">
        <v>1492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1123</v>
      </c>
    </row>
    <row r="238" spans="1:1" x14ac:dyDescent="0.3">
      <c r="A238" s="294" t="s">
        <v>883</v>
      </c>
    </row>
  </sheetData>
  <autoFilter ref="A1:G261" xr:uid="{00000000-0009-0000-0000-00000B000000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2910</v>
      </c>
    </row>
    <row r="2" spans="1:29" ht="17.5" thickBot="1" x14ac:dyDescent="0.35">
      <c r="A2" s="416" t="s">
        <v>661</v>
      </c>
      <c r="B2" s="418" t="s">
        <v>2907</v>
      </c>
      <c r="C2" s="418" t="s">
        <v>2908</v>
      </c>
      <c r="D2" s="418" t="s">
        <v>383</v>
      </c>
      <c r="E2" s="413" t="s">
        <v>383</v>
      </c>
      <c r="F2" s="413" t="s">
        <v>854</v>
      </c>
      <c r="G2" s="424" t="s">
        <v>2911</v>
      </c>
      <c r="I2" s="314" t="s">
        <v>2174</v>
      </c>
      <c r="L2" s="314" t="s">
        <v>2175</v>
      </c>
      <c r="O2" s="314" t="s">
        <v>1513</v>
      </c>
    </row>
    <row r="3" spans="1:29" x14ac:dyDescent="0.3">
      <c r="A3" s="416" t="s">
        <v>854</v>
      </c>
      <c r="B3" s="418"/>
      <c r="C3" s="423" t="s">
        <v>2913</v>
      </c>
      <c r="D3" s="418" t="s">
        <v>396</v>
      </c>
      <c r="E3" s="413" t="s">
        <v>661</v>
      </c>
      <c r="F3" s="413" t="s">
        <v>843</v>
      </c>
      <c r="G3" s="423" t="s">
        <v>2900</v>
      </c>
      <c r="I3" s="314" t="s">
        <v>2176</v>
      </c>
      <c r="L3" s="314" t="s">
        <v>2177</v>
      </c>
      <c r="O3" s="314" t="s">
        <v>2178</v>
      </c>
    </row>
    <row r="4" spans="1:29" x14ac:dyDescent="0.3">
      <c r="A4" s="416" t="s">
        <v>843</v>
      </c>
      <c r="B4" s="418"/>
      <c r="C4" s="418" t="s">
        <v>2909</v>
      </c>
      <c r="D4" s="418" t="s">
        <v>408</v>
      </c>
      <c r="E4" s="413" t="s">
        <v>454</v>
      </c>
      <c r="F4" s="413" t="s">
        <v>381</v>
      </c>
      <c r="G4" s="423" t="s">
        <v>2912</v>
      </c>
      <c r="I4" s="314" t="s">
        <v>2179</v>
      </c>
      <c r="L4" s="314" t="s">
        <v>2180</v>
      </c>
      <c r="O4" s="314" t="s">
        <v>2181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2904</v>
      </c>
      <c r="I5" s="314" t="s">
        <v>2182</v>
      </c>
      <c r="L5" s="314" t="s">
        <v>2183</v>
      </c>
      <c r="O5" s="314" t="s">
        <v>2184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2913</v>
      </c>
      <c r="I6" s="314" t="s">
        <v>2185</v>
      </c>
      <c r="L6" s="314" t="s">
        <v>2186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2187</v>
      </c>
      <c r="L7" s="314" t="s">
        <v>2188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2189</v>
      </c>
      <c r="L8" s="314" t="s">
        <v>2190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2191</v>
      </c>
      <c r="L9" s="314" t="s">
        <v>2192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2193</v>
      </c>
      <c r="L10" s="314" t="s">
        <v>2194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2195</v>
      </c>
      <c r="L11" s="314" t="s">
        <v>2196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2197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2907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2908</v>
      </c>
    </row>
    <row r="48" spans="1:5" x14ac:dyDescent="0.3">
      <c r="A48" s="418" t="s">
        <v>2909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8"/>
  <sheetViews>
    <sheetView zoomScale="85" zoomScaleNormal="85" workbookViewId="0">
      <pane ySplit="1" topLeftCell="A77" activePane="bottomLeft" state="frozen"/>
      <selection pane="bottomLeft" activeCell="G78" sqref="G78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2119</v>
      </c>
      <c r="D38" s="316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2120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2121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2122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2123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2124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2125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2126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2129</v>
      </c>
      <c r="D48" s="316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6">
        <v>4</v>
      </c>
      <c r="C49" s="74" t="s">
        <v>2130</v>
      </c>
      <c r="D49" s="316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6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6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2142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6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2147</v>
      </c>
      <c r="D66" s="316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2148</v>
      </c>
      <c r="D67" s="316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2153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2154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2155</v>
      </c>
      <c r="D74" s="316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6">
        <v>1</v>
      </c>
      <c r="C75" s="78" t="s">
        <v>2156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2157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2158</v>
      </c>
      <c r="D77" s="316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E000000}"/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2263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2264</v>
      </c>
      <c r="AG4" s="297" t="s">
        <v>2265</v>
      </c>
      <c r="AH4" s="297" t="s">
        <v>2266</v>
      </c>
      <c r="AI4" s="297" t="s">
        <v>2267</v>
      </c>
      <c r="AJ4" s="297" t="s">
        <v>2268</v>
      </c>
    </row>
    <row r="5" spans="1:36" ht="14.5" customHeight="1" x14ac:dyDescent="0.25">
      <c r="A5" s="287" t="s">
        <v>94</v>
      </c>
      <c r="B5" s="296" t="s">
        <v>2269</v>
      </c>
      <c r="C5" s="296" t="s">
        <v>2270</v>
      </c>
      <c r="D5" s="296" t="s">
        <v>2271</v>
      </c>
      <c r="E5" s="296" t="s">
        <v>2272</v>
      </c>
      <c r="F5" s="296" t="s">
        <v>2273</v>
      </c>
      <c r="G5" s="296" t="s">
        <v>2269</v>
      </c>
      <c r="H5" s="296" t="s">
        <v>2270</v>
      </c>
      <c r="I5" s="296" t="s">
        <v>2271</v>
      </c>
      <c r="J5" s="296" t="s">
        <v>2272</v>
      </c>
      <c r="K5" s="296" t="s">
        <v>2273</v>
      </c>
      <c r="L5" s="296" t="s">
        <v>2269</v>
      </c>
      <c r="M5" s="296" t="s">
        <v>2270</v>
      </c>
      <c r="N5" s="296" t="s">
        <v>2271</v>
      </c>
      <c r="O5" s="296" t="s">
        <v>2272</v>
      </c>
      <c r="P5" s="296" t="s">
        <v>2273</v>
      </c>
      <c r="Q5" s="296" t="s">
        <v>2269</v>
      </c>
      <c r="R5" s="296" t="s">
        <v>2270</v>
      </c>
      <c r="S5" s="296" t="s">
        <v>2271</v>
      </c>
      <c r="T5" s="296" t="s">
        <v>2272</v>
      </c>
      <c r="U5" s="296" t="s">
        <v>2273</v>
      </c>
      <c r="V5" s="296" t="s">
        <v>2269</v>
      </c>
      <c r="W5" s="296" t="s">
        <v>2270</v>
      </c>
      <c r="X5" s="296" t="s">
        <v>2271</v>
      </c>
      <c r="Y5" s="296" t="s">
        <v>2272</v>
      </c>
      <c r="Z5" s="296" t="s">
        <v>2273</v>
      </c>
      <c r="AA5" s="296" t="s">
        <v>2269</v>
      </c>
      <c r="AB5" s="296" t="s">
        <v>2270</v>
      </c>
      <c r="AC5" s="296" t="s">
        <v>2271</v>
      </c>
      <c r="AD5" s="296" t="s">
        <v>2272</v>
      </c>
      <c r="AE5" s="296" t="s">
        <v>2273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22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60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2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74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14</v>
      </c>
      <c r="Y10" s="404">
        <v>13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42</v>
      </c>
      <c r="AI10" s="404">
        <v>43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33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47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122</v>
      </c>
      <c r="Y12" s="404">
        <v>1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124</v>
      </c>
      <c r="AI12" s="404">
        <v>3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3025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25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79</v>
      </c>
      <c r="U16" s="404">
        <v>18</v>
      </c>
      <c r="V16" s="404">
        <v>220</v>
      </c>
      <c r="W16" s="404">
        <v>220</v>
      </c>
      <c r="X16" s="404">
        <v>169</v>
      </c>
      <c r="Y16" s="404">
        <v>38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414</v>
      </c>
      <c r="AI16" s="404">
        <v>274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2407</v>
      </c>
      <c r="B2" s="372" t="s">
        <v>2408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2407</v>
      </c>
      <c r="B17" s="377" t="s">
        <v>2269</v>
      </c>
      <c r="C17" s="377" t="s">
        <v>72</v>
      </c>
      <c r="D17" s="377" t="s">
        <v>2270</v>
      </c>
      <c r="E17" s="377" t="s">
        <v>2409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54" t="s">
        <v>2410</v>
      </c>
    </row>
    <row r="40" spans="1:37" ht="15.75" customHeight="1" x14ac:dyDescent="0.35">
      <c r="B40" s="295" t="s">
        <v>2411</v>
      </c>
      <c r="D40" s="295" t="s">
        <v>2412</v>
      </c>
      <c r="F40" s="295" t="s">
        <v>2413</v>
      </c>
      <c r="H40" s="295" t="s">
        <v>2414</v>
      </c>
      <c r="J40" s="295" t="s">
        <v>2415</v>
      </c>
      <c r="L40" s="295" t="s">
        <v>2416</v>
      </c>
      <c r="N40" s="295" t="s">
        <v>2417</v>
      </c>
      <c r="P40" s="295" t="s">
        <v>2418</v>
      </c>
      <c r="R40" s="295" t="s">
        <v>2419</v>
      </c>
      <c r="T40" s="295" t="s">
        <v>2420</v>
      </c>
      <c r="V40" s="295" t="s">
        <v>2421</v>
      </c>
      <c r="X40" s="295" t="s">
        <v>2422</v>
      </c>
      <c r="Z40" s="295" t="s">
        <v>2423</v>
      </c>
      <c r="AB40" s="295" t="s">
        <v>2424</v>
      </c>
      <c r="AD40" s="295" t="s">
        <v>2425</v>
      </c>
      <c r="AF40" s="295" t="s">
        <v>2426</v>
      </c>
      <c r="AH40" s="295" t="s">
        <v>2427</v>
      </c>
      <c r="AJ40" s="295" t="s">
        <v>2264</v>
      </c>
      <c r="AK40" s="295" t="s">
        <v>2265</v>
      </c>
    </row>
    <row r="41" spans="1:37" ht="15.75" customHeight="1" x14ac:dyDescent="0.35">
      <c r="A41" s="452" t="s">
        <v>30</v>
      </c>
      <c r="B41" s="295" t="s">
        <v>2269</v>
      </c>
      <c r="C41" s="295" t="s">
        <v>2270</v>
      </c>
      <c r="D41" s="295" t="s">
        <v>2269</v>
      </c>
      <c r="E41" s="295" t="s">
        <v>2270</v>
      </c>
      <c r="F41" s="295" t="s">
        <v>2269</v>
      </c>
      <c r="G41" s="295" t="s">
        <v>2270</v>
      </c>
      <c r="H41" s="295" t="s">
        <v>2269</v>
      </c>
      <c r="I41" s="295" t="s">
        <v>2270</v>
      </c>
      <c r="J41" s="295" t="s">
        <v>2269</v>
      </c>
      <c r="K41" s="295" t="s">
        <v>2270</v>
      </c>
      <c r="L41" s="295" t="s">
        <v>2269</v>
      </c>
      <c r="M41" s="295" t="s">
        <v>2270</v>
      </c>
      <c r="N41" s="295" t="s">
        <v>2269</v>
      </c>
      <c r="O41" s="295" t="s">
        <v>2270</v>
      </c>
      <c r="P41" s="295" t="s">
        <v>2269</v>
      </c>
      <c r="Q41" s="295" t="s">
        <v>2270</v>
      </c>
      <c r="R41" s="295" t="s">
        <v>2269</v>
      </c>
      <c r="S41" s="295" t="s">
        <v>2270</v>
      </c>
      <c r="T41" s="295" t="s">
        <v>2269</v>
      </c>
      <c r="U41" s="295" t="s">
        <v>2270</v>
      </c>
      <c r="V41" s="295" t="s">
        <v>2269</v>
      </c>
      <c r="W41" s="295" t="s">
        <v>2270</v>
      </c>
      <c r="X41" s="295" t="s">
        <v>2269</v>
      </c>
      <c r="Y41" s="295" t="s">
        <v>2270</v>
      </c>
      <c r="Z41" s="295" t="s">
        <v>2269</v>
      </c>
      <c r="AA41" s="295" t="s">
        <v>2270</v>
      </c>
      <c r="AB41" s="295" t="s">
        <v>2269</v>
      </c>
      <c r="AC41" s="295" t="s">
        <v>2270</v>
      </c>
      <c r="AD41" s="295" t="s">
        <v>2269</v>
      </c>
      <c r="AE41" s="295" t="s">
        <v>2270</v>
      </c>
      <c r="AF41" s="295" t="s">
        <v>2269</v>
      </c>
      <c r="AG41" s="295" t="s">
        <v>2270</v>
      </c>
      <c r="AH41" s="295" t="s">
        <v>2269</v>
      </c>
      <c r="AI41" s="295" t="s">
        <v>2270</v>
      </c>
    </row>
    <row r="42" spans="1:37" ht="15.75" customHeight="1" x14ac:dyDescent="0.35">
      <c r="A42" s="2" t="s">
        <v>98</v>
      </c>
      <c r="B42" s="453"/>
      <c r="C42" s="453"/>
      <c r="D42" s="453"/>
      <c r="E42" s="453"/>
      <c r="F42" s="453"/>
      <c r="G42" s="453"/>
      <c r="H42" s="453">
        <v>9</v>
      </c>
      <c r="I42" s="453">
        <v>9</v>
      </c>
      <c r="J42" s="453">
        <v>4</v>
      </c>
      <c r="K42" s="453">
        <v>4</v>
      </c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>
        <v>3</v>
      </c>
      <c r="AI42" s="453">
        <v>3</v>
      </c>
      <c r="AJ42" s="453">
        <v>16</v>
      </c>
      <c r="AK42" s="453">
        <v>16</v>
      </c>
    </row>
    <row r="43" spans="1:37" ht="15.75" customHeight="1" x14ac:dyDescent="0.35">
      <c r="A43" s="2" t="s">
        <v>99</v>
      </c>
      <c r="B43" s="453"/>
      <c r="C43" s="453"/>
      <c r="D43" s="453"/>
      <c r="E43" s="453"/>
      <c r="F43" s="453"/>
      <c r="G43" s="453"/>
      <c r="H43" s="453"/>
      <c r="I43" s="453"/>
      <c r="J43" s="453">
        <v>5</v>
      </c>
      <c r="K43" s="453">
        <v>5</v>
      </c>
      <c r="L43" s="453">
        <v>10</v>
      </c>
      <c r="M43" s="453">
        <v>10</v>
      </c>
      <c r="N43" s="453">
        <v>9</v>
      </c>
      <c r="O43" s="453">
        <v>9</v>
      </c>
      <c r="P43" s="453">
        <v>6</v>
      </c>
      <c r="Q43" s="453">
        <v>6</v>
      </c>
      <c r="R43" s="453">
        <v>4</v>
      </c>
      <c r="S43" s="453">
        <v>4</v>
      </c>
      <c r="T43" s="453">
        <v>4</v>
      </c>
      <c r="U43" s="453">
        <v>4</v>
      </c>
      <c r="V43" s="453">
        <v>4</v>
      </c>
      <c r="W43" s="453">
        <v>4</v>
      </c>
      <c r="X43" s="453"/>
      <c r="Y43" s="453"/>
      <c r="Z43" s="453"/>
      <c r="AA43" s="453"/>
      <c r="AB43" s="453"/>
      <c r="AC43" s="453"/>
      <c r="AD43" s="453">
        <v>4</v>
      </c>
      <c r="AE43" s="453">
        <v>4</v>
      </c>
      <c r="AF43" s="453"/>
      <c r="AG43" s="453"/>
      <c r="AH43" s="453">
        <v>32</v>
      </c>
      <c r="AI43" s="453">
        <v>32</v>
      </c>
      <c r="AJ43" s="453">
        <v>78</v>
      </c>
      <c r="AK43" s="453">
        <v>78</v>
      </c>
    </row>
    <row r="44" spans="1:37" ht="15.75" customHeight="1" x14ac:dyDescent="0.35">
      <c r="A44" s="2" t="s">
        <v>100</v>
      </c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3"/>
      <c r="P44" s="453"/>
      <c r="Q44" s="453"/>
      <c r="R44" s="453"/>
      <c r="S44" s="453"/>
      <c r="T44" s="453"/>
      <c r="U44" s="453"/>
      <c r="V44" s="453"/>
      <c r="W44" s="453"/>
      <c r="X44" s="453">
        <v>1</v>
      </c>
      <c r="Y44" s="453">
        <v>1</v>
      </c>
      <c r="Z44" s="453">
        <v>3</v>
      </c>
      <c r="AA44" s="453">
        <v>3</v>
      </c>
      <c r="AB44" s="453">
        <v>3</v>
      </c>
      <c r="AC44" s="453">
        <v>3</v>
      </c>
      <c r="AD44" s="453">
        <v>1</v>
      </c>
      <c r="AE44" s="453">
        <v>1</v>
      </c>
      <c r="AF44" s="453">
        <v>5</v>
      </c>
      <c r="AG44" s="453">
        <v>5</v>
      </c>
      <c r="AH44" s="453">
        <v>25</v>
      </c>
      <c r="AI44" s="453">
        <v>25</v>
      </c>
      <c r="AJ44" s="453">
        <v>38</v>
      </c>
      <c r="AK44" s="453">
        <v>38</v>
      </c>
    </row>
    <row r="45" spans="1:37" ht="15.75" customHeight="1" x14ac:dyDescent="0.35">
      <c r="A45" s="2" t="s">
        <v>101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3"/>
      <c r="X45" s="453">
        <v>3</v>
      </c>
      <c r="Y45" s="453">
        <v>3</v>
      </c>
      <c r="Z45" s="453"/>
      <c r="AA45" s="453"/>
      <c r="AB45" s="453"/>
      <c r="AC45" s="453"/>
      <c r="AD45" s="453"/>
      <c r="AE45" s="453"/>
      <c r="AF45" s="453"/>
      <c r="AG45" s="453"/>
      <c r="AH45" s="453">
        <v>72</v>
      </c>
      <c r="AI45" s="453">
        <v>72</v>
      </c>
      <c r="AJ45" s="453">
        <v>75</v>
      </c>
      <c r="AK45" s="453">
        <v>75</v>
      </c>
    </row>
    <row r="46" spans="1:37" ht="15.75" customHeight="1" x14ac:dyDescent="0.35">
      <c r="A46" s="2" t="s">
        <v>102</v>
      </c>
      <c r="B46" s="453">
        <v>5</v>
      </c>
      <c r="C46" s="453">
        <v>5</v>
      </c>
      <c r="D46" s="453">
        <v>5</v>
      </c>
      <c r="E46" s="453">
        <v>5</v>
      </c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/>
      <c r="U46" s="453"/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>
        <v>77</v>
      </c>
      <c r="AI46" s="453">
        <v>77</v>
      </c>
      <c r="AJ46" s="453">
        <v>87</v>
      </c>
      <c r="AK46" s="453">
        <v>87</v>
      </c>
    </row>
    <row r="47" spans="1:37" ht="15.75" customHeight="1" x14ac:dyDescent="0.35">
      <c r="A47" s="2" t="s">
        <v>103</v>
      </c>
      <c r="B47" s="453">
        <v>2</v>
      </c>
      <c r="C47" s="453">
        <v>2</v>
      </c>
      <c r="D47" s="453">
        <v>9</v>
      </c>
      <c r="E47" s="453">
        <v>9</v>
      </c>
      <c r="F47" s="453">
        <v>4</v>
      </c>
      <c r="G47" s="453">
        <v>4</v>
      </c>
      <c r="H47" s="453"/>
      <c r="I47" s="453"/>
      <c r="J47" s="453"/>
      <c r="K47" s="453"/>
      <c r="L47" s="453">
        <v>2</v>
      </c>
      <c r="M47" s="453">
        <v>2</v>
      </c>
      <c r="N47" s="453"/>
      <c r="O47" s="453"/>
      <c r="P47" s="453"/>
      <c r="Q47" s="453"/>
      <c r="R47" s="453"/>
      <c r="S47" s="453"/>
      <c r="T47" s="453"/>
      <c r="U47" s="453"/>
      <c r="V47" s="453"/>
      <c r="W47" s="453"/>
      <c r="X47" s="453"/>
      <c r="Y47" s="453"/>
      <c r="Z47" s="453">
        <v>1</v>
      </c>
      <c r="AA47" s="453">
        <v>1</v>
      </c>
      <c r="AB47" s="453"/>
      <c r="AC47" s="453"/>
      <c r="AD47" s="453">
        <v>2</v>
      </c>
      <c r="AE47" s="453">
        <v>2</v>
      </c>
      <c r="AF47" s="453"/>
      <c r="AG47" s="453"/>
      <c r="AH47" s="453">
        <v>68</v>
      </c>
      <c r="AI47" s="453">
        <v>68</v>
      </c>
      <c r="AJ47" s="453">
        <v>88</v>
      </c>
      <c r="AK47" s="453">
        <v>88</v>
      </c>
    </row>
    <row r="48" spans="1:37" ht="15.75" customHeight="1" x14ac:dyDescent="0.35">
      <c r="A48" s="2" t="s">
        <v>105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/>
      <c r="AA48" s="453"/>
      <c r="AB48" s="453"/>
      <c r="AC48" s="453"/>
      <c r="AD48" s="453"/>
      <c r="AE48" s="453"/>
      <c r="AF48" s="453"/>
      <c r="AG48" s="453"/>
      <c r="AH48" s="453">
        <v>134</v>
      </c>
      <c r="AI48" s="453">
        <v>134</v>
      </c>
      <c r="AJ48" s="453">
        <v>134</v>
      </c>
      <c r="AK48" s="453">
        <v>134</v>
      </c>
    </row>
    <row r="49" spans="1:37" ht="15.75" customHeight="1" x14ac:dyDescent="0.35">
      <c r="A49" s="2" t="s">
        <v>106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>
        <v>1</v>
      </c>
      <c r="Y49" s="453">
        <v>1</v>
      </c>
      <c r="Z49" s="453"/>
      <c r="AA49" s="453"/>
      <c r="AB49" s="453"/>
      <c r="AC49" s="453"/>
      <c r="AD49" s="453"/>
      <c r="AE49" s="453"/>
      <c r="AF49" s="453"/>
      <c r="AG49" s="453"/>
      <c r="AH49" s="453"/>
      <c r="AI49" s="453"/>
      <c r="AJ49" s="453">
        <v>1</v>
      </c>
      <c r="AK49" s="453">
        <v>1</v>
      </c>
    </row>
    <row r="50" spans="1:37" ht="15.75" customHeight="1" x14ac:dyDescent="0.35">
      <c r="A50" s="2" t="s">
        <v>58</v>
      </c>
      <c r="B50" s="453">
        <v>7</v>
      </c>
      <c r="C50" s="453">
        <v>7</v>
      </c>
      <c r="D50" s="453">
        <v>14</v>
      </c>
      <c r="E50" s="453">
        <v>14</v>
      </c>
      <c r="F50" s="453">
        <v>4</v>
      </c>
      <c r="G50" s="453">
        <v>4</v>
      </c>
      <c r="H50" s="453">
        <v>9</v>
      </c>
      <c r="I50" s="453">
        <v>9</v>
      </c>
      <c r="J50" s="453">
        <v>9</v>
      </c>
      <c r="K50" s="453">
        <v>9</v>
      </c>
      <c r="L50" s="453">
        <v>12</v>
      </c>
      <c r="M50" s="453">
        <v>12</v>
      </c>
      <c r="N50" s="453">
        <v>9</v>
      </c>
      <c r="O50" s="453">
        <v>9</v>
      </c>
      <c r="P50" s="453">
        <v>6</v>
      </c>
      <c r="Q50" s="453">
        <v>6</v>
      </c>
      <c r="R50" s="453">
        <v>4</v>
      </c>
      <c r="S50" s="453">
        <v>4</v>
      </c>
      <c r="T50" s="453">
        <v>4</v>
      </c>
      <c r="U50" s="453">
        <v>4</v>
      </c>
      <c r="V50" s="453">
        <v>4</v>
      </c>
      <c r="W50" s="453">
        <v>4</v>
      </c>
      <c r="X50" s="453">
        <v>5</v>
      </c>
      <c r="Y50" s="453">
        <v>5</v>
      </c>
      <c r="Z50" s="453">
        <v>4</v>
      </c>
      <c r="AA50" s="453">
        <v>4</v>
      </c>
      <c r="AB50" s="453">
        <v>3</v>
      </c>
      <c r="AC50" s="453">
        <v>3</v>
      </c>
      <c r="AD50" s="453">
        <v>7</v>
      </c>
      <c r="AE50" s="453">
        <v>7</v>
      </c>
      <c r="AF50" s="453">
        <v>5</v>
      </c>
      <c r="AG50" s="453">
        <v>5</v>
      </c>
      <c r="AH50" s="453">
        <v>411</v>
      </c>
      <c r="AI50" s="453">
        <v>411</v>
      </c>
      <c r="AJ50" s="453">
        <v>517</v>
      </c>
      <c r="AK50" s="453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452" t="s">
        <v>2428</v>
      </c>
      <c r="B3" s="452" t="s">
        <v>83</v>
      </c>
    </row>
    <row r="4" spans="1:16" x14ac:dyDescent="0.35">
      <c r="A4" s="452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 x14ac:dyDescent="0.35">
      <c r="A5" s="2" t="s">
        <v>143</v>
      </c>
      <c r="B5" s="453"/>
      <c r="C5" s="453"/>
      <c r="D5" s="453"/>
      <c r="E5" s="453">
        <v>1</v>
      </c>
      <c r="F5" s="453"/>
      <c r="G5" s="453"/>
      <c r="H5" s="453"/>
      <c r="I5" s="453"/>
      <c r="J5" s="453"/>
      <c r="K5" s="453"/>
      <c r="L5" s="453"/>
      <c r="M5" s="453">
        <v>1</v>
      </c>
      <c r="N5" s="453"/>
      <c r="O5" s="453"/>
      <c r="P5" s="453">
        <v>2</v>
      </c>
    </row>
    <row r="6" spans="1:16" x14ac:dyDescent="0.35">
      <c r="A6" s="2" t="s">
        <v>149</v>
      </c>
      <c r="B6" s="453"/>
      <c r="C6" s="453"/>
      <c r="D6" s="453"/>
      <c r="E6" s="453">
        <v>13</v>
      </c>
      <c r="F6" s="453"/>
      <c r="G6" s="453">
        <v>4</v>
      </c>
      <c r="H6" s="453"/>
      <c r="I6" s="453"/>
      <c r="J6" s="453"/>
      <c r="K6" s="453"/>
      <c r="L6" s="453"/>
      <c r="M6" s="453"/>
      <c r="N6" s="453"/>
      <c r="O6" s="453"/>
      <c r="P6" s="453">
        <v>17</v>
      </c>
    </row>
    <row r="7" spans="1:16" x14ac:dyDescent="0.35">
      <c r="A7" s="2" t="s">
        <v>156</v>
      </c>
      <c r="B7" s="453"/>
      <c r="C7" s="453"/>
      <c r="D7" s="453"/>
      <c r="E7" s="453">
        <v>10</v>
      </c>
      <c r="F7" s="453"/>
      <c r="G7" s="453"/>
      <c r="H7" s="453"/>
      <c r="I7" s="453"/>
      <c r="J7" s="453"/>
      <c r="K7" s="453"/>
      <c r="L7" s="453"/>
      <c r="M7" s="453"/>
      <c r="N7" s="453"/>
      <c r="O7" s="453"/>
      <c r="P7" s="453">
        <v>10</v>
      </c>
    </row>
    <row r="8" spans="1:16" x14ac:dyDescent="0.35">
      <c r="A8" s="2" t="s">
        <v>173</v>
      </c>
      <c r="B8" s="453"/>
      <c r="C8" s="453"/>
      <c r="D8" s="453"/>
      <c r="E8" s="453">
        <v>2</v>
      </c>
      <c r="F8" s="453"/>
      <c r="G8" s="453"/>
      <c r="H8" s="453"/>
      <c r="I8" s="453"/>
      <c r="J8" s="453"/>
      <c r="K8" s="453"/>
      <c r="L8" s="453"/>
      <c r="M8" s="453"/>
      <c r="N8" s="453"/>
      <c r="O8" s="453"/>
      <c r="P8" s="453">
        <v>2</v>
      </c>
    </row>
    <row r="9" spans="1:16" x14ac:dyDescent="0.35">
      <c r="A9" s="2" t="s">
        <v>184</v>
      </c>
      <c r="B9" s="453"/>
      <c r="C9" s="453"/>
      <c r="D9" s="453"/>
      <c r="E9" s="453"/>
      <c r="F9" s="453">
        <v>2</v>
      </c>
      <c r="G9" s="453"/>
      <c r="H9" s="453"/>
      <c r="I9" s="453"/>
      <c r="J9" s="453"/>
      <c r="K9" s="453"/>
      <c r="L9" s="453"/>
      <c r="M9" s="453"/>
      <c r="N9" s="453"/>
      <c r="O9" s="453"/>
      <c r="P9" s="453">
        <v>2</v>
      </c>
    </row>
    <row r="10" spans="1:16" x14ac:dyDescent="0.35">
      <c r="A10" s="2" t="s">
        <v>179</v>
      </c>
      <c r="B10" s="453"/>
      <c r="C10" s="453"/>
      <c r="D10" s="453"/>
      <c r="E10" s="453"/>
      <c r="F10" s="453">
        <v>2</v>
      </c>
      <c r="G10" s="453"/>
      <c r="H10" s="453"/>
      <c r="I10" s="453"/>
      <c r="J10" s="453"/>
      <c r="K10" s="453"/>
      <c r="L10" s="453"/>
      <c r="M10" s="453"/>
      <c r="N10" s="453"/>
      <c r="O10" s="453"/>
      <c r="P10" s="453">
        <v>2</v>
      </c>
    </row>
    <row r="11" spans="1:16" x14ac:dyDescent="0.35">
      <c r="A11" s="2" t="s">
        <v>175</v>
      </c>
      <c r="B11" s="453"/>
      <c r="C11" s="453"/>
      <c r="D11" s="453"/>
      <c r="E11" s="453"/>
      <c r="F11" s="453">
        <v>2</v>
      </c>
      <c r="G11" s="453"/>
      <c r="H11" s="453"/>
      <c r="I11" s="453"/>
      <c r="J11" s="453"/>
      <c r="K11" s="453"/>
      <c r="L11" s="453"/>
      <c r="M11" s="453"/>
      <c r="N11" s="453"/>
      <c r="O11" s="453"/>
      <c r="P11" s="453">
        <v>2</v>
      </c>
    </row>
    <row r="12" spans="1:16" x14ac:dyDescent="0.35">
      <c r="A12" s="2" t="s">
        <v>295</v>
      </c>
      <c r="B12" s="453"/>
      <c r="C12" s="453"/>
      <c r="D12" s="453"/>
      <c r="E12" s="453">
        <v>1</v>
      </c>
      <c r="F12" s="453"/>
      <c r="G12" s="453"/>
      <c r="H12" s="453"/>
      <c r="I12" s="453"/>
      <c r="J12" s="453"/>
      <c r="K12" s="453"/>
      <c r="L12" s="453"/>
      <c r="M12" s="453"/>
      <c r="N12" s="453"/>
      <c r="O12" s="453">
        <v>1</v>
      </c>
      <c r="P12" s="453">
        <v>2</v>
      </c>
    </row>
    <row r="13" spans="1:16" x14ac:dyDescent="0.35">
      <c r="A13" s="2" t="s">
        <v>338</v>
      </c>
      <c r="B13" s="453"/>
      <c r="C13" s="453"/>
      <c r="D13" s="453">
        <v>1</v>
      </c>
      <c r="E13" s="453"/>
      <c r="F13" s="453"/>
      <c r="G13" s="453"/>
      <c r="H13" s="453">
        <v>1</v>
      </c>
      <c r="I13" s="453"/>
      <c r="J13" s="453"/>
      <c r="K13" s="453">
        <v>4</v>
      </c>
      <c r="L13" s="453"/>
      <c r="M13" s="453"/>
      <c r="N13" s="453"/>
      <c r="O13" s="453"/>
      <c r="P13" s="453">
        <v>6</v>
      </c>
    </row>
    <row r="14" spans="1:16" x14ac:dyDescent="0.35">
      <c r="A14" s="2" t="s">
        <v>1039</v>
      </c>
      <c r="B14" s="453">
        <v>1</v>
      </c>
      <c r="C14" s="453"/>
      <c r="D14" s="453"/>
      <c r="E14" s="453"/>
      <c r="F14" s="453"/>
      <c r="G14" s="453"/>
      <c r="H14" s="453"/>
      <c r="I14" s="453"/>
      <c r="J14" s="453"/>
      <c r="K14" s="453"/>
      <c r="L14" s="453"/>
      <c r="M14" s="453"/>
      <c r="N14" s="453"/>
      <c r="O14" s="453"/>
      <c r="P14" s="453">
        <v>1</v>
      </c>
    </row>
    <row r="15" spans="1:16" x14ac:dyDescent="0.35">
      <c r="A15" s="2" t="s">
        <v>1051</v>
      </c>
      <c r="B15" s="453"/>
      <c r="C15" s="453">
        <v>3</v>
      </c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>
        <v>3</v>
      </c>
    </row>
    <row r="16" spans="1:16" x14ac:dyDescent="0.35">
      <c r="A16" s="2" t="s">
        <v>1043</v>
      </c>
      <c r="B16" s="453"/>
      <c r="C16" s="453">
        <v>2</v>
      </c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>
        <v>2</v>
      </c>
    </row>
    <row r="17" spans="1:16" x14ac:dyDescent="0.35">
      <c r="A17" s="2" t="s">
        <v>1041</v>
      </c>
      <c r="B17" s="453">
        <v>4</v>
      </c>
      <c r="C17" s="453"/>
      <c r="D17" s="453"/>
      <c r="E17" s="453"/>
      <c r="F17" s="453"/>
      <c r="G17" s="453"/>
      <c r="H17" s="453"/>
      <c r="I17" s="453"/>
      <c r="J17" s="453"/>
      <c r="K17" s="453"/>
      <c r="L17" s="453"/>
      <c r="M17" s="453"/>
      <c r="N17" s="453"/>
      <c r="O17" s="453"/>
      <c r="P17" s="453">
        <v>4</v>
      </c>
    </row>
    <row r="18" spans="1:16" x14ac:dyDescent="0.35">
      <c r="A18" s="2" t="s">
        <v>1037</v>
      </c>
      <c r="B18" s="453">
        <v>2</v>
      </c>
      <c r="C18" s="453"/>
      <c r="D18" s="453"/>
      <c r="E18" s="453"/>
      <c r="F18" s="453"/>
      <c r="G18" s="453"/>
      <c r="H18" s="453"/>
      <c r="I18" s="453"/>
      <c r="J18" s="453"/>
      <c r="K18" s="453"/>
      <c r="L18" s="453"/>
      <c r="M18" s="453"/>
      <c r="N18" s="453"/>
      <c r="O18" s="453"/>
      <c r="P18" s="453">
        <v>2</v>
      </c>
    </row>
    <row r="19" spans="1:16" x14ac:dyDescent="0.35">
      <c r="A19" s="2" t="s">
        <v>1049</v>
      </c>
      <c r="B19" s="453">
        <v>4</v>
      </c>
      <c r="C19" s="453"/>
      <c r="D19" s="453"/>
      <c r="E19" s="453"/>
      <c r="F19" s="453"/>
      <c r="G19" s="453"/>
      <c r="H19" s="453"/>
      <c r="I19" s="453"/>
      <c r="J19" s="453"/>
      <c r="K19" s="453"/>
      <c r="L19" s="453"/>
      <c r="M19" s="453"/>
      <c r="N19" s="453"/>
      <c r="O19" s="453"/>
      <c r="P19" s="453">
        <v>4</v>
      </c>
    </row>
    <row r="20" spans="1:16" x14ac:dyDescent="0.35">
      <c r="A20" s="2" t="s">
        <v>1045</v>
      </c>
      <c r="B20" s="453"/>
      <c r="C20" s="453">
        <v>1</v>
      </c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>
        <v>1</v>
      </c>
    </row>
    <row r="21" spans="1:16" x14ac:dyDescent="0.35">
      <c r="A21" s="2" t="s">
        <v>1055</v>
      </c>
      <c r="B21" s="453"/>
      <c r="C21" s="453">
        <v>1</v>
      </c>
      <c r="D21" s="453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3"/>
      <c r="P21" s="453">
        <v>1</v>
      </c>
    </row>
    <row r="22" spans="1:16" x14ac:dyDescent="0.35">
      <c r="A22" s="2" t="s">
        <v>1100</v>
      </c>
      <c r="B22" s="453"/>
      <c r="C22" s="453"/>
      <c r="D22" s="453">
        <v>2</v>
      </c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>
        <v>2</v>
      </c>
    </row>
    <row r="23" spans="1:16" x14ac:dyDescent="0.35">
      <c r="A23" s="2" t="s">
        <v>1466</v>
      </c>
      <c r="B23" s="453"/>
      <c r="C23" s="453"/>
      <c r="D23" s="453">
        <v>2</v>
      </c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>
        <v>2</v>
      </c>
    </row>
    <row r="24" spans="1:16" x14ac:dyDescent="0.35">
      <c r="A24" s="2" t="s">
        <v>1469</v>
      </c>
      <c r="B24" s="453"/>
      <c r="C24" s="453"/>
      <c r="D24" s="453">
        <v>2</v>
      </c>
      <c r="E24" s="453"/>
      <c r="F24" s="453"/>
      <c r="G24" s="453"/>
      <c r="H24" s="453"/>
      <c r="I24" s="453"/>
      <c r="J24" s="453"/>
      <c r="K24" s="453"/>
      <c r="L24" s="453"/>
      <c r="M24" s="453"/>
      <c r="N24" s="453"/>
      <c r="O24" s="453"/>
      <c r="P24" s="453">
        <v>2</v>
      </c>
    </row>
    <row r="25" spans="1:16" x14ac:dyDescent="0.35">
      <c r="A25" s="2" t="s">
        <v>1029</v>
      </c>
      <c r="B25" s="453">
        <v>3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>
        <v>3</v>
      </c>
    </row>
    <row r="26" spans="1:16" x14ac:dyDescent="0.35">
      <c r="A26" s="2" t="s">
        <v>1073</v>
      </c>
      <c r="B26" s="453"/>
      <c r="C26" s="453">
        <v>3</v>
      </c>
      <c r="D26" s="453"/>
      <c r="E26" s="453"/>
      <c r="F26" s="453"/>
      <c r="G26" s="453"/>
      <c r="H26" s="453"/>
      <c r="I26" s="453"/>
      <c r="J26" s="453"/>
      <c r="K26" s="453"/>
      <c r="L26" s="453"/>
      <c r="M26" s="453"/>
      <c r="N26" s="453"/>
      <c r="O26" s="453"/>
      <c r="P26" s="453">
        <v>3</v>
      </c>
    </row>
    <row r="27" spans="1:16" x14ac:dyDescent="0.35">
      <c r="A27" s="2" t="s">
        <v>1067</v>
      </c>
      <c r="B27" s="453"/>
      <c r="C27" s="453">
        <v>3</v>
      </c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>
        <v>3</v>
      </c>
    </row>
    <row r="28" spans="1:16" x14ac:dyDescent="0.35">
      <c r="A28" s="2" t="s">
        <v>1034</v>
      </c>
      <c r="B28" s="453">
        <v>1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>
        <v>1</v>
      </c>
    </row>
    <row r="29" spans="1:16" x14ac:dyDescent="0.35">
      <c r="A29" s="2" t="s">
        <v>1061</v>
      </c>
      <c r="B29" s="453"/>
      <c r="C29" s="453"/>
      <c r="D29" s="453">
        <v>4</v>
      </c>
      <c r="E29" s="453"/>
      <c r="F29" s="453"/>
      <c r="G29" s="453"/>
      <c r="H29" s="453"/>
      <c r="I29" s="453"/>
      <c r="J29" s="453"/>
      <c r="K29" s="453"/>
      <c r="L29" s="453"/>
      <c r="M29" s="453"/>
      <c r="N29" s="453"/>
      <c r="O29" s="453"/>
      <c r="P29" s="453">
        <v>4</v>
      </c>
    </row>
    <row r="30" spans="1:16" x14ac:dyDescent="0.35">
      <c r="A30" s="2" t="s">
        <v>1063</v>
      </c>
      <c r="B30" s="453"/>
      <c r="C30" s="453"/>
      <c r="D30" s="453">
        <v>1</v>
      </c>
      <c r="E30" s="453"/>
      <c r="F30" s="453"/>
      <c r="G30" s="453"/>
      <c r="H30" s="453"/>
      <c r="I30" s="453"/>
      <c r="J30" s="453"/>
      <c r="K30" s="453"/>
      <c r="L30" s="453"/>
      <c r="M30" s="453"/>
      <c r="N30" s="453"/>
      <c r="O30" s="453"/>
      <c r="P30" s="453">
        <v>1</v>
      </c>
    </row>
    <row r="31" spans="1:16" x14ac:dyDescent="0.35">
      <c r="A31" s="2" t="s">
        <v>1071</v>
      </c>
      <c r="B31" s="453"/>
      <c r="C31" s="453">
        <v>3</v>
      </c>
      <c r="D31" s="453"/>
      <c r="E31" s="453"/>
      <c r="F31" s="453"/>
      <c r="G31" s="453"/>
      <c r="H31" s="453"/>
      <c r="I31" s="453"/>
      <c r="J31" s="453"/>
      <c r="K31" s="453"/>
      <c r="L31" s="453"/>
      <c r="M31" s="453"/>
      <c r="N31" s="453"/>
      <c r="O31" s="453"/>
      <c r="P31" s="453">
        <v>3</v>
      </c>
    </row>
    <row r="32" spans="1:16" x14ac:dyDescent="0.35">
      <c r="A32" s="2" t="s">
        <v>1564</v>
      </c>
      <c r="B32" s="453"/>
      <c r="C32" s="453"/>
      <c r="D32" s="453">
        <v>1</v>
      </c>
      <c r="E32" s="453"/>
      <c r="F32" s="453"/>
      <c r="G32" s="453"/>
      <c r="H32" s="453"/>
      <c r="I32" s="453"/>
      <c r="J32" s="453"/>
      <c r="K32" s="453"/>
      <c r="L32" s="453"/>
      <c r="M32" s="453"/>
      <c r="N32" s="453"/>
      <c r="O32" s="453"/>
      <c r="P32" s="453">
        <v>1</v>
      </c>
    </row>
    <row r="33" spans="1:16" x14ac:dyDescent="0.35">
      <c r="A33" s="2" t="s">
        <v>1568</v>
      </c>
      <c r="B33" s="453"/>
      <c r="C33" s="453"/>
      <c r="D33" s="453">
        <v>1</v>
      </c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>
        <v>1</v>
      </c>
    </row>
    <row r="34" spans="1:16" x14ac:dyDescent="0.35">
      <c r="A34" s="2" t="s">
        <v>153</v>
      </c>
      <c r="B34" s="453"/>
      <c r="C34" s="453"/>
      <c r="D34" s="453"/>
      <c r="E34" s="453"/>
      <c r="F34" s="453"/>
      <c r="G34" s="453">
        <v>11</v>
      </c>
      <c r="H34" s="453"/>
      <c r="I34" s="453"/>
      <c r="J34" s="453"/>
      <c r="K34" s="453"/>
      <c r="L34" s="453"/>
      <c r="M34" s="453"/>
      <c r="N34" s="453"/>
      <c r="O34" s="453"/>
      <c r="P34" s="453">
        <v>11</v>
      </c>
    </row>
    <row r="35" spans="1:16" x14ac:dyDescent="0.35">
      <c r="A35" s="2" t="s">
        <v>160</v>
      </c>
      <c r="B35" s="453"/>
      <c r="C35" s="453"/>
      <c r="D35" s="453"/>
      <c r="E35" s="453"/>
      <c r="F35" s="453"/>
      <c r="G35" s="453">
        <v>7</v>
      </c>
      <c r="H35" s="453"/>
      <c r="I35" s="453"/>
      <c r="J35" s="453"/>
      <c r="K35" s="453"/>
      <c r="L35" s="453"/>
      <c r="M35" s="453"/>
      <c r="N35" s="453"/>
      <c r="O35" s="453"/>
      <c r="P35" s="453">
        <v>7</v>
      </c>
    </row>
    <row r="36" spans="1:16" x14ac:dyDescent="0.35">
      <c r="A36" s="2" t="s">
        <v>1440</v>
      </c>
      <c r="B36" s="453"/>
      <c r="C36" s="453"/>
      <c r="D36" s="453"/>
      <c r="E36" s="453"/>
      <c r="F36" s="453"/>
      <c r="G36" s="453">
        <v>3</v>
      </c>
      <c r="H36" s="453"/>
      <c r="I36" s="453"/>
      <c r="J36" s="453"/>
      <c r="K36" s="453"/>
      <c r="L36" s="453"/>
      <c r="M36" s="453"/>
      <c r="N36" s="453"/>
      <c r="O36" s="453"/>
      <c r="P36" s="453">
        <v>3</v>
      </c>
    </row>
    <row r="37" spans="1:16" x14ac:dyDescent="0.35">
      <c r="A37" s="2" t="s">
        <v>1620</v>
      </c>
      <c r="B37" s="453"/>
      <c r="C37" s="453"/>
      <c r="D37" s="453"/>
      <c r="E37" s="453"/>
      <c r="F37" s="453"/>
      <c r="G37" s="453">
        <v>5</v>
      </c>
      <c r="H37" s="453"/>
      <c r="I37" s="453"/>
      <c r="J37" s="453"/>
      <c r="K37" s="453"/>
      <c r="L37" s="453"/>
      <c r="M37" s="453"/>
      <c r="N37" s="453"/>
      <c r="O37" s="453"/>
      <c r="P37" s="453">
        <v>5</v>
      </c>
    </row>
    <row r="38" spans="1:16" x14ac:dyDescent="0.35">
      <c r="A38" s="2" t="s">
        <v>860</v>
      </c>
      <c r="B38" s="453"/>
      <c r="C38" s="453"/>
      <c r="D38" s="453"/>
      <c r="E38" s="453"/>
      <c r="F38" s="453"/>
      <c r="G38" s="453">
        <v>1</v>
      </c>
      <c r="H38" s="453"/>
      <c r="I38" s="453"/>
      <c r="J38" s="453"/>
      <c r="K38" s="453"/>
      <c r="L38" s="453"/>
      <c r="M38" s="453"/>
      <c r="N38" s="453"/>
      <c r="O38" s="453"/>
      <c r="P38" s="453">
        <v>1</v>
      </c>
    </row>
    <row r="39" spans="1:16" x14ac:dyDescent="0.35">
      <c r="A39" s="2" t="s">
        <v>209</v>
      </c>
      <c r="B39" s="453"/>
      <c r="C39" s="453"/>
      <c r="D39" s="453"/>
      <c r="E39" s="453"/>
      <c r="F39" s="453"/>
      <c r="G39" s="453">
        <v>5</v>
      </c>
      <c r="H39" s="453"/>
      <c r="I39" s="453"/>
      <c r="J39" s="453"/>
      <c r="K39" s="453"/>
      <c r="L39" s="453"/>
      <c r="M39" s="453"/>
      <c r="N39" s="453"/>
      <c r="O39" s="453"/>
      <c r="P39" s="453">
        <v>5</v>
      </c>
    </row>
    <row r="40" spans="1:16" x14ac:dyDescent="0.35">
      <c r="A40" s="2" t="s">
        <v>211</v>
      </c>
      <c r="B40" s="453"/>
      <c r="C40" s="453"/>
      <c r="D40" s="453"/>
      <c r="E40" s="453"/>
      <c r="F40" s="453"/>
      <c r="G40" s="453">
        <v>2</v>
      </c>
      <c r="H40" s="453"/>
      <c r="I40" s="453"/>
      <c r="J40" s="453"/>
      <c r="K40" s="453"/>
      <c r="L40" s="453"/>
      <c r="M40" s="453"/>
      <c r="N40" s="453"/>
      <c r="O40" s="453"/>
      <c r="P40" s="453">
        <v>2</v>
      </c>
    </row>
    <row r="41" spans="1:16" x14ac:dyDescent="0.35">
      <c r="A41" s="2" t="s">
        <v>215</v>
      </c>
      <c r="B41" s="453"/>
      <c r="C41" s="453"/>
      <c r="D41" s="453"/>
      <c r="E41" s="453"/>
      <c r="F41" s="453"/>
      <c r="G41" s="453">
        <v>6</v>
      </c>
      <c r="H41" s="453"/>
      <c r="I41" s="453"/>
      <c r="J41" s="453">
        <v>3</v>
      </c>
      <c r="K41" s="453"/>
      <c r="L41" s="453"/>
      <c r="M41" s="453"/>
      <c r="N41" s="453"/>
      <c r="O41" s="453"/>
      <c r="P41" s="453">
        <v>9</v>
      </c>
    </row>
    <row r="42" spans="1:16" x14ac:dyDescent="0.35">
      <c r="A42" s="2" t="s">
        <v>222</v>
      </c>
      <c r="B42" s="453"/>
      <c r="C42" s="453"/>
      <c r="D42" s="453"/>
      <c r="E42" s="453"/>
      <c r="F42" s="453"/>
      <c r="G42" s="453">
        <v>3</v>
      </c>
      <c r="H42" s="453"/>
      <c r="I42" s="453"/>
      <c r="J42" s="453"/>
      <c r="K42" s="453"/>
      <c r="L42" s="453"/>
      <c r="M42" s="453"/>
      <c r="N42" s="453"/>
      <c r="O42" s="453"/>
      <c r="P42" s="453">
        <v>3</v>
      </c>
    </row>
    <row r="43" spans="1:16" x14ac:dyDescent="0.35">
      <c r="A43" s="2" t="s">
        <v>217</v>
      </c>
      <c r="B43" s="453"/>
      <c r="C43" s="453"/>
      <c r="D43" s="453"/>
      <c r="E43" s="453"/>
      <c r="F43" s="453"/>
      <c r="G43" s="453">
        <v>11</v>
      </c>
      <c r="H43" s="453"/>
      <c r="I43" s="453"/>
      <c r="J43" s="453"/>
      <c r="K43" s="453"/>
      <c r="L43" s="453"/>
      <c r="M43" s="453"/>
      <c r="N43" s="453"/>
      <c r="O43" s="453"/>
      <c r="P43" s="453">
        <v>11</v>
      </c>
    </row>
    <row r="44" spans="1:16" x14ac:dyDescent="0.35">
      <c r="A44" s="2" t="s">
        <v>225</v>
      </c>
      <c r="B44" s="453"/>
      <c r="C44" s="453"/>
      <c r="D44" s="453"/>
      <c r="E44" s="453"/>
      <c r="F44" s="453"/>
      <c r="G44" s="453"/>
      <c r="H44" s="453">
        <v>1</v>
      </c>
      <c r="I44" s="453"/>
      <c r="J44" s="453"/>
      <c r="K44" s="453"/>
      <c r="L44" s="453"/>
      <c r="M44" s="453"/>
      <c r="N44" s="453"/>
      <c r="O44" s="453"/>
      <c r="P44" s="453">
        <v>1</v>
      </c>
    </row>
    <row r="45" spans="1:16" x14ac:dyDescent="0.35">
      <c r="A45" s="2" t="s">
        <v>228</v>
      </c>
      <c r="B45" s="453"/>
      <c r="C45" s="453"/>
      <c r="D45" s="453"/>
      <c r="E45" s="453"/>
      <c r="F45" s="453"/>
      <c r="G45" s="453"/>
      <c r="H45" s="453">
        <v>7</v>
      </c>
      <c r="I45" s="453"/>
      <c r="J45" s="453"/>
      <c r="K45" s="453"/>
      <c r="L45" s="453">
        <v>2</v>
      </c>
      <c r="M45" s="453"/>
      <c r="N45" s="453"/>
      <c r="O45" s="453"/>
      <c r="P45" s="453">
        <v>9</v>
      </c>
    </row>
    <row r="46" spans="1:16" x14ac:dyDescent="0.35">
      <c r="A46" s="2" t="s">
        <v>1429</v>
      </c>
      <c r="B46" s="453"/>
      <c r="C46" s="453"/>
      <c r="D46" s="453"/>
      <c r="E46" s="453"/>
      <c r="F46" s="453"/>
      <c r="G46" s="453"/>
      <c r="H46" s="453">
        <v>1</v>
      </c>
      <c r="I46" s="453"/>
      <c r="J46" s="453"/>
      <c r="K46" s="453"/>
      <c r="L46" s="453"/>
      <c r="M46" s="453"/>
      <c r="N46" s="453"/>
      <c r="O46" s="453"/>
      <c r="P46" s="453">
        <v>1</v>
      </c>
    </row>
    <row r="47" spans="1:16" x14ac:dyDescent="0.35">
      <c r="A47" s="2" t="s">
        <v>247</v>
      </c>
      <c r="B47" s="453"/>
      <c r="C47" s="453"/>
      <c r="D47" s="453"/>
      <c r="E47" s="453"/>
      <c r="F47" s="453"/>
      <c r="G47" s="453"/>
      <c r="H47" s="453">
        <v>3</v>
      </c>
      <c r="I47" s="453"/>
      <c r="J47" s="453"/>
      <c r="K47" s="453"/>
      <c r="L47" s="453"/>
      <c r="M47" s="453"/>
      <c r="N47" s="453"/>
      <c r="O47" s="453"/>
      <c r="P47" s="453">
        <v>3</v>
      </c>
    </row>
    <row r="48" spans="1:16" x14ac:dyDescent="0.35">
      <c r="A48" s="2" t="s">
        <v>249</v>
      </c>
      <c r="B48" s="453"/>
      <c r="C48" s="453"/>
      <c r="D48" s="453"/>
      <c r="E48" s="453"/>
      <c r="F48" s="453"/>
      <c r="G48" s="453"/>
      <c r="H48" s="453"/>
      <c r="I48" s="453">
        <v>2</v>
      </c>
      <c r="J48" s="453"/>
      <c r="K48" s="453"/>
      <c r="L48" s="453"/>
      <c r="M48" s="453"/>
      <c r="N48" s="453"/>
      <c r="O48" s="453"/>
      <c r="P48" s="453">
        <v>2</v>
      </c>
    </row>
    <row r="49" spans="1:16" x14ac:dyDescent="0.35">
      <c r="A49" s="2" t="s">
        <v>252</v>
      </c>
      <c r="B49" s="453"/>
      <c r="C49" s="453"/>
      <c r="D49" s="453"/>
      <c r="E49" s="453"/>
      <c r="F49" s="453"/>
      <c r="G49" s="453"/>
      <c r="H49" s="453"/>
      <c r="I49" s="453">
        <v>4</v>
      </c>
      <c r="J49" s="453"/>
      <c r="K49" s="453"/>
      <c r="L49" s="453"/>
      <c r="M49" s="453"/>
      <c r="N49" s="453"/>
      <c r="O49" s="453"/>
      <c r="P49" s="453">
        <v>4</v>
      </c>
    </row>
    <row r="50" spans="1:16" x14ac:dyDescent="0.35">
      <c r="A50" s="2" t="s">
        <v>234</v>
      </c>
      <c r="B50" s="453"/>
      <c r="C50" s="453"/>
      <c r="D50" s="453"/>
      <c r="E50" s="453"/>
      <c r="F50" s="453"/>
      <c r="G50" s="453"/>
      <c r="H50" s="453"/>
      <c r="I50" s="453">
        <v>3</v>
      </c>
      <c r="J50" s="453"/>
      <c r="K50" s="453"/>
      <c r="L50" s="453"/>
      <c r="M50" s="453"/>
      <c r="N50" s="453"/>
      <c r="O50" s="453"/>
      <c r="P50" s="453">
        <v>3</v>
      </c>
    </row>
    <row r="51" spans="1:16" x14ac:dyDescent="0.35">
      <c r="A51" s="2" t="s">
        <v>239</v>
      </c>
      <c r="B51" s="453"/>
      <c r="C51" s="453"/>
      <c r="D51" s="453"/>
      <c r="E51" s="453"/>
      <c r="F51" s="453"/>
      <c r="G51" s="453"/>
      <c r="H51" s="453"/>
      <c r="I51" s="453">
        <v>6</v>
      </c>
      <c r="J51" s="453"/>
      <c r="K51" s="453"/>
      <c r="L51" s="453"/>
      <c r="M51" s="453"/>
      <c r="N51" s="453"/>
      <c r="O51" s="453"/>
      <c r="P51" s="453">
        <v>6</v>
      </c>
    </row>
    <row r="52" spans="1:16" x14ac:dyDescent="0.35">
      <c r="A52" s="2" t="s">
        <v>241</v>
      </c>
      <c r="B52" s="453"/>
      <c r="C52" s="453"/>
      <c r="D52" s="453"/>
      <c r="E52" s="453"/>
      <c r="F52" s="453"/>
      <c r="G52" s="453"/>
      <c r="H52" s="453"/>
      <c r="I52" s="453">
        <v>2</v>
      </c>
      <c r="J52" s="453"/>
      <c r="K52" s="453"/>
      <c r="L52" s="453"/>
      <c r="M52" s="453"/>
      <c r="N52" s="453"/>
      <c r="O52" s="453"/>
      <c r="P52" s="453">
        <v>2</v>
      </c>
    </row>
    <row r="53" spans="1:16" x14ac:dyDescent="0.35">
      <c r="A53" s="2" t="s">
        <v>1059</v>
      </c>
      <c r="B53" s="453"/>
      <c r="C53" s="453"/>
      <c r="D53" s="453">
        <v>1</v>
      </c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>
        <v>1</v>
      </c>
    </row>
    <row r="54" spans="1:16" x14ac:dyDescent="0.35">
      <c r="A54" s="2" t="s">
        <v>862</v>
      </c>
      <c r="B54" s="453"/>
      <c r="C54" s="453"/>
      <c r="D54" s="453"/>
      <c r="E54" s="453"/>
      <c r="F54" s="453"/>
      <c r="G54" s="453">
        <v>1</v>
      </c>
      <c r="H54" s="453"/>
      <c r="I54" s="453"/>
      <c r="J54" s="453"/>
      <c r="K54" s="453"/>
      <c r="L54" s="453"/>
      <c r="M54" s="453"/>
      <c r="N54" s="453">
        <v>3</v>
      </c>
      <c r="O54" s="453"/>
      <c r="P54" s="453">
        <v>4</v>
      </c>
    </row>
    <row r="55" spans="1:16" x14ac:dyDescent="0.35">
      <c r="A55" s="2" t="s">
        <v>231</v>
      </c>
      <c r="B55" s="453"/>
      <c r="C55" s="453"/>
      <c r="D55" s="453"/>
      <c r="E55" s="453"/>
      <c r="F55" s="453"/>
      <c r="G55" s="453"/>
      <c r="H55" s="453">
        <v>1</v>
      </c>
      <c r="I55" s="453"/>
      <c r="J55" s="453"/>
      <c r="K55" s="453"/>
      <c r="L55" s="453"/>
      <c r="M55" s="453"/>
      <c r="N55" s="453"/>
      <c r="O55" s="453"/>
      <c r="P55" s="453">
        <v>1</v>
      </c>
    </row>
    <row r="56" spans="1:16" x14ac:dyDescent="0.35">
      <c r="A56" s="2" t="s">
        <v>58</v>
      </c>
      <c r="B56" s="453">
        <v>15</v>
      </c>
      <c r="C56" s="453">
        <v>16</v>
      </c>
      <c r="D56" s="453">
        <v>15</v>
      </c>
      <c r="E56" s="453">
        <v>27</v>
      </c>
      <c r="F56" s="453">
        <v>6</v>
      </c>
      <c r="G56" s="453">
        <v>59</v>
      </c>
      <c r="H56" s="453">
        <v>14</v>
      </c>
      <c r="I56" s="453">
        <v>17</v>
      </c>
      <c r="J56" s="453">
        <v>3</v>
      </c>
      <c r="K56" s="453">
        <v>4</v>
      </c>
      <c r="L56" s="453">
        <v>2</v>
      </c>
      <c r="M56" s="453">
        <v>1</v>
      </c>
      <c r="N56" s="453">
        <v>3</v>
      </c>
      <c r="O56" s="453">
        <v>1</v>
      </c>
      <c r="P56" s="453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B34" s="455" t="s">
        <v>2432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2229</v>
      </c>
      <c r="N35" s="53">
        <v>44421</v>
      </c>
      <c r="P35" s="53">
        <v>44419</v>
      </c>
      <c r="R35" s="295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2430</v>
      </c>
      <c r="BQ35" s="295" t="s">
        <v>2431</v>
      </c>
    </row>
    <row r="36" spans="1:69" x14ac:dyDescent="0.35">
      <c r="A36" s="456" t="s">
        <v>1501</v>
      </c>
      <c r="B36" s="295" t="s">
        <v>2433</v>
      </c>
      <c r="C36" s="295" t="s">
        <v>2434</v>
      </c>
      <c r="D36" s="295" t="s">
        <v>2433</v>
      </c>
      <c r="E36" s="295" t="s">
        <v>2434</v>
      </c>
      <c r="F36" s="295" t="s">
        <v>2433</v>
      </c>
      <c r="G36" s="295" t="s">
        <v>2434</v>
      </c>
      <c r="H36" s="295" t="s">
        <v>2433</v>
      </c>
      <c r="I36" s="295" t="s">
        <v>2434</v>
      </c>
      <c r="J36" s="295" t="s">
        <v>2433</v>
      </c>
      <c r="K36" s="295" t="s">
        <v>2434</v>
      </c>
      <c r="L36" s="295" t="s">
        <v>2433</v>
      </c>
      <c r="M36" s="295" t="s">
        <v>2434</v>
      </c>
      <c r="N36" s="295" t="s">
        <v>2433</v>
      </c>
      <c r="O36" s="295" t="s">
        <v>2434</v>
      </c>
      <c r="P36" s="295" t="s">
        <v>2433</v>
      </c>
      <c r="Q36" s="295" t="s">
        <v>2434</v>
      </c>
      <c r="R36" s="295" t="s">
        <v>2433</v>
      </c>
      <c r="S36" s="295" t="s">
        <v>2434</v>
      </c>
      <c r="T36" s="295" t="s">
        <v>2433</v>
      </c>
      <c r="U36" s="295" t="s">
        <v>2434</v>
      </c>
      <c r="V36" s="295" t="s">
        <v>2433</v>
      </c>
      <c r="W36" s="295" t="s">
        <v>2434</v>
      </c>
      <c r="X36" s="295" t="s">
        <v>2433</v>
      </c>
      <c r="Y36" s="295" t="s">
        <v>2434</v>
      </c>
      <c r="Z36" s="295" t="s">
        <v>2433</v>
      </c>
      <c r="AA36" s="295" t="s">
        <v>2434</v>
      </c>
      <c r="AB36" s="295" t="s">
        <v>2433</v>
      </c>
      <c r="AC36" s="295" t="s">
        <v>2434</v>
      </c>
      <c r="AD36" s="295" t="s">
        <v>2433</v>
      </c>
      <c r="AE36" s="295" t="s">
        <v>2434</v>
      </c>
      <c r="AF36" s="295" t="s">
        <v>2433</v>
      </c>
      <c r="AG36" s="295" t="s">
        <v>2434</v>
      </c>
      <c r="AH36" s="295" t="s">
        <v>2433</v>
      </c>
      <c r="AI36" s="295" t="s">
        <v>2434</v>
      </c>
      <c r="AJ36" s="295" t="s">
        <v>2433</v>
      </c>
      <c r="AK36" s="295" t="s">
        <v>2434</v>
      </c>
      <c r="AL36" s="295" t="s">
        <v>2433</v>
      </c>
      <c r="AM36" s="295" t="s">
        <v>2434</v>
      </c>
      <c r="AN36" s="295" t="s">
        <v>2433</v>
      </c>
      <c r="AO36" s="295" t="s">
        <v>2434</v>
      </c>
      <c r="AP36" s="295" t="s">
        <v>2433</v>
      </c>
      <c r="AQ36" s="295" t="s">
        <v>2434</v>
      </c>
      <c r="AR36" s="295" t="s">
        <v>2433</v>
      </c>
      <c r="AS36" s="295" t="s">
        <v>2434</v>
      </c>
      <c r="AT36" s="295" t="s">
        <v>2433</v>
      </c>
      <c r="AU36" s="295" t="s">
        <v>2434</v>
      </c>
      <c r="AV36" s="295" t="s">
        <v>2433</v>
      </c>
      <c r="AW36" s="295" t="s">
        <v>2434</v>
      </c>
      <c r="AX36" s="295" t="s">
        <v>2433</v>
      </c>
      <c r="AY36" s="295" t="s">
        <v>2434</v>
      </c>
      <c r="AZ36" s="295" t="s">
        <v>2433</v>
      </c>
      <c r="BA36" s="295" t="s">
        <v>2434</v>
      </c>
      <c r="BB36" s="295" t="s">
        <v>2433</v>
      </c>
      <c r="BC36" s="295" t="s">
        <v>2434</v>
      </c>
      <c r="BD36" s="295" t="s">
        <v>2433</v>
      </c>
      <c r="BE36" s="295" t="s">
        <v>2434</v>
      </c>
      <c r="BF36" s="295" t="s">
        <v>2433</v>
      </c>
      <c r="BG36" s="295" t="s">
        <v>2434</v>
      </c>
      <c r="BH36" s="295" t="s">
        <v>2433</v>
      </c>
      <c r="BI36" s="295" t="s">
        <v>2434</v>
      </c>
      <c r="BJ36" s="295" t="s">
        <v>2433</v>
      </c>
      <c r="BK36" s="295" t="s">
        <v>2434</v>
      </c>
      <c r="BL36" s="295" t="s">
        <v>2433</v>
      </c>
      <c r="BM36" s="295" t="s">
        <v>2434</v>
      </c>
      <c r="BN36" s="295" t="s">
        <v>2433</v>
      </c>
      <c r="BO36" s="295" t="s">
        <v>2434</v>
      </c>
    </row>
    <row r="37" spans="1:69" x14ac:dyDescent="0.35">
      <c r="A37" s="42">
        <v>44396</v>
      </c>
      <c r="B37" s="453"/>
      <c r="C37" s="453"/>
      <c r="D37" s="453"/>
      <c r="E37" s="453"/>
      <c r="F37" s="453"/>
      <c r="G37" s="453"/>
      <c r="H37" s="453"/>
      <c r="I37" s="453"/>
      <c r="J37" s="453"/>
      <c r="K37" s="453"/>
      <c r="L37" s="453"/>
      <c r="M37" s="453"/>
      <c r="N37" s="453"/>
      <c r="O37" s="453"/>
      <c r="P37" s="453"/>
      <c r="Q37" s="453"/>
      <c r="R37" s="453"/>
      <c r="S37" s="453"/>
      <c r="T37" s="453"/>
      <c r="U37" s="453"/>
      <c r="V37" s="453"/>
      <c r="W37" s="453"/>
      <c r="X37" s="453"/>
      <c r="Y37" s="453"/>
      <c r="Z37" s="453"/>
      <c r="AA37" s="453"/>
      <c r="AB37" s="453"/>
      <c r="AC37" s="453"/>
      <c r="AD37" s="453"/>
      <c r="AE37" s="453"/>
      <c r="AF37" s="453"/>
      <c r="AG37" s="453"/>
      <c r="AH37" s="453"/>
      <c r="AI37" s="453"/>
      <c r="AJ37" s="453"/>
      <c r="AK37" s="453"/>
      <c r="AL37" s="453"/>
      <c r="AM37" s="453"/>
      <c r="AN37" s="453"/>
      <c r="AO37" s="453"/>
      <c r="AP37" s="453"/>
      <c r="AQ37" s="453"/>
      <c r="AR37" s="453"/>
      <c r="AS37" s="453"/>
      <c r="AT37" s="453"/>
      <c r="AU37" s="453"/>
      <c r="AV37" s="453"/>
      <c r="AW37" s="453"/>
      <c r="AX37" s="453"/>
      <c r="AY37" s="453"/>
      <c r="AZ37" s="453"/>
      <c r="BA37" s="453"/>
      <c r="BB37" s="453"/>
      <c r="BC37" s="453"/>
      <c r="BD37" s="453"/>
      <c r="BE37" s="453"/>
      <c r="BF37" s="453"/>
      <c r="BG37" s="453"/>
      <c r="BH37" s="453"/>
      <c r="BI37" s="453"/>
      <c r="BJ37" s="453"/>
      <c r="BK37" s="453"/>
      <c r="BL37" s="453">
        <v>1</v>
      </c>
      <c r="BM37" s="453"/>
      <c r="BN37" s="453"/>
      <c r="BO37" s="453"/>
      <c r="BP37" s="453">
        <v>1</v>
      </c>
      <c r="BQ37" s="453"/>
    </row>
    <row r="38" spans="1:69" x14ac:dyDescent="0.35">
      <c r="A38" s="42">
        <v>44397</v>
      </c>
      <c r="B38" s="453">
        <v>2</v>
      </c>
      <c r="C38" s="453">
        <v>2</v>
      </c>
      <c r="D38" s="453"/>
      <c r="E38" s="453"/>
      <c r="F38" s="453"/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Y38" s="453"/>
      <c r="Z38" s="453"/>
      <c r="AA38" s="453"/>
      <c r="AB38" s="453"/>
      <c r="AC38" s="453"/>
      <c r="AD38" s="453"/>
      <c r="AE38" s="453"/>
      <c r="AF38" s="453"/>
      <c r="AG38" s="453"/>
      <c r="AH38" s="453"/>
      <c r="AI38" s="453"/>
      <c r="AJ38" s="453"/>
      <c r="AK38" s="453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  <c r="AW38" s="453"/>
      <c r="AX38" s="453"/>
      <c r="AY38" s="453"/>
      <c r="AZ38" s="453"/>
      <c r="BA38" s="453"/>
      <c r="BB38" s="453"/>
      <c r="BC38" s="453"/>
      <c r="BD38" s="453"/>
      <c r="BE38" s="453"/>
      <c r="BF38" s="453"/>
      <c r="BG38" s="453"/>
      <c r="BH38" s="453"/>
      <c r="BI38" s="453"/>
      <c r="BJ38" s="453"/>
      <c r="BK38" s="453"/>
      <c r="BL38" s="453"/>
      <c r="BM38" s="453"/>
      <c r="BN38" s="453"/>
      <c r="BO38" s="453"/>
      <c r="BP38" s="453">
        <v>2</v>
      </c>
      <c r="BQ38" s="453">
        <v>2</v>
      </c>
    </row>
    <row r="39" spans="1:69" x14ac:dyDescent="0.35">
      <c r="A39" s="42">
        <v>44398</v>
      </c>
      <c r="B39" s="453">
        <v>1</v>
      </c>
      <c r="C39" s="453">
        <v>1</v>
      </c>
      <c r="D39" s="453">
        <v>1</v>
      </c>
      <c r="E39" s="453"/>
      <c r="F39" s="453"/>
      <c r="G39" s="453"/>
      <c r="H39" s="453"/>
      <c r="I39" s="453"/>
      <c r="J39" s="453">
        <v>4</v>
      </c>
      <c r="K39" s="453">
        <v>4</v>
      </c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453"/>
      <c r="AJ39" s="453"/>
      <c r="AK39" s="453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453"/>
      <c r="AX39" s="453"/>
      <c r="AY39" s="453"/>
      <c r="AZ39" s="453"/>
      <c r="BA39" s="453"/>
      <c r="BB39" s="453"/>
      <c r="BC39" s="453"/>
      <c r="BD39" s="453"/>
      <c r="BE39" s="453"/>
      <c r="BF39" s="453"/>
      <c r="BG39" s="453"/>
      <c r="BH39" s="453"/>
      <c r="BI39" s="453"/>
      <c r="BJ39" s="453"/>
      <c r="BK39" s="453"/>
      <c r="BL39" s="453"/>
      <c r="BM39" s="453"/>
      <c r="BN39" s="453"/>
      <c r="BO39" s="453"/>
      <c r="BP39" s="453">
        <v>6</v>
      </c>
      <c r="BQ39" s="453">
        <v>5</v>
      </c>
    </row>
    <row r="40" spans="1:69" x14ac:dyDescent="0.35">
      <c r="A40" s="42">
        <v>44399</v>
      </c>
      <c r="B40" s="453">
        <v>2</v>
      </c>
      <c r="C40" s="453">
        <v>2</v>
      </c>
      <c r="D40" s="453"/>
      <c r="E40" s="453"/>
      <c r="F40" s="453">
        <v>1</v>
      </c>
      <c r="G40" s="453">
        <v>1</v>
      </c>
      <c r="H40" s="453"/>
      <c r="I40" s="453"/>
      <c r="J40" s="453"/>
      <c r="K40" s="453"/>
      <c r="L40" s="453"/>
      <c r="M40" s="453"/>
      <c r="N40" s="453">
        <v>1</v>
      </c>
      <c r="O40" s="453">
        <v>1</v>
      </c>
      <c r="P40" s="453"/>
      <c r="Q40" s="453"/>
      <c r="R40" s="453"/>
      <c r="S40" s="453"/>
      <c r="T40" s="453"/>
      <c r="U40" s="453"/>
      <c r="V40" s="453"/>
      <c r="W40" s="453"/>
      <c r="X40" s="453"/>
      <c r="Y40" s="453"/>
      <c r="Z40" s="453"/>
      <c r="AA40" s="453"/>
      <c r="AB40" s="453"/>
      <c r="AC40" s="453"/>
      <c r="AD40" s="453"/>
      <c r="AE40" s="453"/>
      <c r="AF40" s="453"/>
      <c r="AG40" s="453"/>
      <c r="AH40" s="453"/>
      <c r="AI40" s="453"/>
      <c r="AJ40" s="453"/>
      <c r="AK40" s="453"/>
      <c r="AL40" s="453"/>
      <c r="AM40" s="453"/>
      <c r="AN40" s="453"/>
      <c r="AO40" s="453"/>
      <c r="AP40" s="453"/>
      <c r="AQ40" s="453"/>
      <c r="AR40" s="453"/>
      <c r="AS40" s="453"/>
      <c r="AT40" s="453"/>
      <c r="AU40" s="453"/>
      <c r="AV40" s="453"/>
      <c r="AW40" s="453"/>
      <c r="AX40" s="453"/>
      <c r="AY40" s="453"/>
      <c r="AZ40" s="453"/>
      <c r="BA40" s="453"/>
      <c r="BB40" s="453"/>
      <c r="BC40" s="453"/>
      <c r="BD40" s="453"/>
      <c r="BE40" s="453"/>
      <c r="BF40" s="453"/>
      <c r="BG40" s="453"/>
      <c r="BH40" s="453"/>
      <c r="BI40" s="453"/>
      <c r="BJ40" s="453"/>
      <c r="BK40" s="453"/>
      <c r="BL40" s="453"/>
      <c r="BM40" s="453"/>
      <c r="BN40" s="453"/>
      <c r="BO40" s="453"/>
      <c r="BP40" s="453">
        <v>4</v>
      </c>
      <c r="BQ40" s="453">
        <v>4</v>
      </c>
    </row>
    <row r="41" spans="1:69" x14ac:dyDescent="0.35">
      <c r="A41" s="42">
        <v>44400</v>
      </c>
      <c r="B41" s="453">
        <v>1</v>
      </c>
      <c r="C41" s="453">
        <v>1</v>
      </c>
      <c r="D41" s="453"/>
      <c r="E41" s="453"/>
      <c r="F41" s="453"/>
      <c r="G41" s="453"/>
      <c r="H41" s="453">
        <v>1</v>
      </c>
      <c r="I41" s="453">
        <v>1</v>
      </c>
      <c r="J41" s="453"/>
      <c r="K41" s="453"/>
      <c r="L41" s="453"/>
      <c r="M41" s="453"/>
      <c r="N41" s="453"/>
      <c r="O41" s="453"/>
      <c r="P41" s="453"/>
      <c r="Q41" s="453"/>
      <c r="R41" s="453"/>
      <c r="S41" s="453"/>
      <c r="T41" s="453"/>
      <c r="U41" s="453"/>
      <c r="V41" s="453"/>
      <c r="W41" s="453"/>
      <c r="X41" s="453"/>
      <c r="Y41" s="453"/>
      <c r="Z41" s="453"/>
      <c r="AA41" s="453"/>
      <c r="AB41" s="453"/>
      <c r="AC41" s="453"/>
      <c r="AD41" s="453"/>
      <c r="AE41" s="453"/>
      <c r="AF41" s="453"/>
      <c r="AG41" s="453"/>
      <c r="AH41" s="453"/>
      <c r="AI41" s="453"/>
      <c r="AJ41" s="453"/>
      <c r="AK41" s="453"/>
      <c r="AL41" s="453"/>
      <c r="AM41" s="453"/>
      <c r="AN41" s="453"/>
      <c r="AO41" s="453"/>
      <c r="AP41" s="453"/>
      <c r="AQ41" s="453"/>
      <c r="AR41" s="453"/>
      <c r="AS41" s="453"/>
      <c r="AT41" s="453"/>
      <c r="AU41" s="453"/>
      <c r="AV41" s="453"/>
      <c r="AW41" s="453"/>
      <c r="AX41" s="453"/>
      <c r="AY41" s="453"/>
      <c r="AZ41" s="453"/>
      <c r="BA41" s="453"/>
      <c r="BB41" s="453"/>
      <c r="BC41" s="453"/>
      <c r="BD41" s="453"/>
      <c r="BE41" s="453"/>
      <c r="BF41" s="453"/>
      <c r="BG41" s="453"/>
      <c r="BH41" s="453"/>
      <c r="BI41" s="453"/>
      <c r="BJ41" s="453"/>
      <c r="BK41" s="453"/>
      <c r="BL41" s="453"/>
      <c r="BM41" s="453"/>
      <c r="BN41" s="453"/>
      <c r="BO41" s="453"/>
      <c r="BP41" s="453">
        <v>2</v>
      </c>
      <c r="BQ41" s="453">
        <v>2</v>
      </c>
    </row>
    <row r="42" spans="1:69" x14ac:dyDescent="0.35">
      <c r="A42" s="2" t="s">
        <v>107</v>
      </c>
      <c r="B42" s="453"/>
      <c r="C42" s="453"/>
      <c r="D42" s="453"/>
      <c r="E42" s="453"/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/>
      <c r="AI42" s="453"/>
      <c r="AJ42" s="453"/>
      <c r="AK42" s="453"/>
      <c r="AL42" s="453"/>
      <c r="AM42" s="453"/>
      <c r="AN42" s="453"/>
      <c r="AO42" s="453"/>
      <c r="AP42" s="453">
        <v>2</v>
      </c>
      <c r="AQ42" s="453"/>
      <c r="AR42" s="453"/>
      <c r="AS42" s="453"/>
      <c r="AT42" s="453"/>
      <c r="AU42" s="453"/>
      <c r="AV42" s="453"/>
      <c r="AW42" s="453"/>
      <c r="AX42" s="453"/>
      <c r="AY42" s="453"/>
      <c r="AZ42" s="453"/>
      <c r="BA42" s="453"/>
      <c r="BB42" s="453"/>
      <c r="BC42" s="453"/>
      <c r="BD42" s="453"/>
      <c r="BE42" s="453"/>
      <c r="BF42" s="453"/>
      <c r="BG42" s="453"/>
      <c r="BH42" s="453"/>
      <c r="BI42" s="453"/>
      <c r="BJ42" s="453"/>
      <c r="BK42" s="453"/>
      <c r="BL42" s="453"/>
      <c r="BM42" s="453"/>
      <c r="BN42" s="453">
        <v>1</v>
      </c>
      <c r="BO42" s="453"/>
      <c r="BP42" s="453">
        <v>3</v>
      </c>
      <c r="BQ42" s="453"/>
    </row>
    <row r="43" spans="1:69" x14ac:dyDescent="0.35">
      <c r="A43" s="42">
        <v>44403</v>
      </c>
      <c r="B43" s="453"/>
      <c r="C43" s="453"/>
      <c r="D43" s="453">
        <v>2</v>
      </c>
      <c r="E43" s="453"/>
      <c r="F43" s="453"/>
      <c r="G43" s="453"/>
      <c r="H43" s="453">
        <v>1</v>
      </c>
      <c r="I43" s="453">
        <v>1</v>
      </c>
      <c r="J43" s="453">
        <v>6</v>
      </c>
      <c r="K43" s="453">
        <v>6</v>
      </c>
      <c r="L43" s="453"/>
      <c r="M43" s="453"/>
      <c r="N43" s="453"/>
      <c r="O43" s="453"/>
      <c r="P43" s="453"/>
      <c r="Q43" s="453"/>
      <c r="R43" s="453"/>
      <c r="S43" s="453"/>
      <c r="T43" s="453"/>
      <c r="U43" s="453"/>
      <c r="V43" s="453"/>
      <c r="W43" s="453"/>
      <c r="X43" s="453"/>
      <c r="Y43" s="453"/>
      <c r="Z43" s="453"/>
      <c r="AA43" s="453"/>
      <c r="AB43" s="453"/>
      <c r="AC43" s="453"/>
      <c r="AD43" s="453"/>
      <c r="AE43" s="453"/>
      <c r="AF43" s="453"/>
      <c r="AG43" s="453"/>
      <c r="AH43" s="453"/>
      <c r="AI43" s="453"/>
      <c r="AJ43" s="453"/>
      <c r="AK43" s="453"/>
      <c r="AL43" s="453"/>
      <c r="AM43" s="453"/>
      <c r="AN43" s="453"/>
      <c r="AO43" s="453"/>
      <c r="AP43" s="453"/>
      <c r="AQ43" s="453"/>
      <c r="AR43" s="453"/>
      <c r="AS43" s="453"/>
      <c r="AT43" s="453"/>
      <c r="AU43" s="453"/>
      <c r="AV43" s="453"/>
      <c r="AW43" s="453"/>
      <c r="AX43" s="453"/>
      <c r="AY43" s="453"/>
      <c r="AZ43" s="453"/>
      <c r="BA43" s="453"/>
      <c r="BB43" s="453"/>
      <c r="BC43" s="453"/>
      <c r="BD43" s="453"/>
      <c r="BE43" s="453"/>
      <c r="BF43" s="453"/>
      <c r="BG43" s="453"/>
      <c r="BH43" s="453"/>
      <c r="BI43" s="453"/>
      <c r="BJ43" s="453"/>
      <c r="BK43" s="453"/>
      <c r="BL43" s="453"/>
      <c r="BM43" s="453"/>
      <c r="BN43" s="453"/>
      <c r="BO43" s="453"/>
      <c r="BP43" s="453">
        <v>9</v>
      </c>
      <c r="BQ43" s="453">
        <v>7</v>
      </c>
    </row>
    <row r="44" spans="1:69" x14ac:dyDescent="0.35">
      <c r="A44" s="42">
        <v>44404</v>
      </c>
      <c r="B44" s="453"/>
      <c r="C44" s="453"/>
      <c r="D44" s="453">
        <v>1</v>
      </c>
      <c r="E44" s="453"/>
      <c r="F44" s="453"/>
      <c r="G44" s="453"/>
      <c r="H44" s="453"/>
      <c r="I44" s="453"/>
      <c r="J44" s="453"/>
      <c r="K44" s="453"/>
      <c r="L44" s="453">
        <v>1</v>
      </c>
      <c r="M44" s="453"/>
      <c r="N44" s="453">
        <v>2</v>
      </c>
      <c r="O44" s="453">
        <v>2</v>
      </c>
      <c r="P44" s="453"/>
      <c r="Q44" s="453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3"/>
      <c r="AF44" s="453"/>
      <c r="AG44" s="453"/>
      <c r="AH44" s="453"/>
      <c r="AI44" s="453"/>
      <c r="AJ44" s="453"/>
      <c r="AK44" s="453"/>
      <c r="AL44" s="453"/>
      <c r="AM44" s="453"/>
      <c r="AN44" s="453"/>
      <c r="AO44" s="453"/>
      <c r="AP44" s="453"/>
      <c r="AQ44" s="453"/>
      <c r="AR44" s="453"/>
      <c r="AS44" s="453"/>
      <c r="AT44" s="453"/>
      <c r="AU44" s="453"/>
      <c r="AV44" s="453"/>
      <c r="AW44" s="453"/>
      <c r="AX44" s="453"/>
      <c r="AY44" s="453"/>
      <c r="AZ44" s="453"/>
      <c r="BA44" s="453"/>
      <c r="BB44" s="453"/>
      <c r="BC44" s="453"/>
      <c r="BD44" s="453"/>
      <c r="BE44" s="453"/>
      <c r="BF44" s="453"/>
      <c r="BG44" s="453"/>
      <c r="BH44" s="453"/>
      <c r="BI44" s="453"/>
      <c r="BJ44" s="453"/>
      <c r="BK44" s="453"/>
      <c r="BL44" s="453"/>
      <c r="BM44" s="453"/>
      <c r="BN44" s="453"/>
      <c r="BO44" s="453"/>
      <c r="BP44" s="453">
        <v>4</v>
      </c>
      <c r="BQ44" s="453">
        <v>2</v>
      </c>
    </row>
    <row r="45" spans="1:69" x14ac:dyDescent="0.35">
      <c r="A45" s="42">
        <v>44405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>
        <v>6</v>
      </c>
      <c r="Q45" s="453">
        <v>5</v>
      </c>
      <c r="R45" s="453"/>
      <c r="S45" s="453"/>
      <c r="T45" s="453"/>
      <c r="U45" s="453"/>
      <c r="V45" s="453"/>
      <c r="W45" s="453"/>
      <c r="X45" s="453"/>
      <c r="Y45" s="453"/>
      <c r="Z45" s="453"/>
      <c r="AA45" s="453"/>
      <c r="AB45" s="453"/>
      <c r="AC45" s="453"/>
      <c r="AD45" s="453"/>
      <c r="AE45" s="453"/>
      <c r="AF45" s="453"/>
      <c r="AG45" s="453"/>
      <c r="AH45" s="453"/>
      <c r="AI45" s="453"/>
      <c r="AJ45" s="453"/>
      <c r="AK45" s="453"/>
      <c r="AL45" s="453"/>
      <c r="AM45" s="453"/>
      <c r="AN45" s="453"/>
      <c r="AO45" s="453"/>
      <c r="AP45" s="453"/>
      <c r="AQ45" s="453"/>
      <c r="AR45" s="453"/>
      <c r="AS45" s="453"/>
      <c r="AT45" s="453"/>
      <c r="AU45" s="453"/>
      <c r="AV45" s="453"/>
      <c r="AW45" s="453"/>
      <c r="AX45" s="453"/>
      <c r="AY45" s="453"/>
      <c r="AZ45" s="453"/>
      <c r="BA45" s="453"/>
      <c r="BB45" s="453"/>
      <c r="BC45" s="453"/>
      <c r="BD45" s="453"/>
      <c r="BE45" s="453"/>
      <c r="BF45" s="453"/>
      <c r="BG45" s="453"/>
      <c r="BH45" s="453"/>
      <c r="BI45" s="453"/>
      <c r="BJ45" s="453"/>
      <c r="BK45" s="453"/>
      <c r="BL45" s="453"/>
      <c r="BM45" s="453"/>
      <c r="BN45" s="453"/>
      <c r="BO45" s="453"/>
      <c r="BP45" s="453">
        <v>6</v>
      </c>
      <c r="BQ45" s="453">
        <v>5</v>
      </c>
    </row>
    <row r="46" spans="1:69" x14ac:dyDescent="0.35">
      <c r="A46" s="42">
        <v>44431</v>
      </c>
      <c r="B46" s="453"/>
      <c r="C46" s="453"/>
      <c r="D46" s="453"/>
      <c r="E46" s="453"/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>
        <v>2</v>
      </c>
      <c r="U46" s="453">
        <v>2</v>
      </c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/>
      <c r="AI46" s="453"/>
      <c r="AJ46" s="453"/>
      <c r="AK46" s="453"/>
      <c r="AL46" s="453"/>
      <c r="AM46" s="453"/>
      <c r="AN46" s="453"/>
      <c r="AO46" s="453"/>
      <c r="AP46" s="453"/>
      <c r="AQ46" s="453"/>
      <c r="AR46" s="453"/>
      <c r="AS46" s="453"/>
      <c r="AT46" s="453"/>
      <c r="AU46" s="453"/>
      <c r="AV46" s="453"/>
      <c r="AW46" s="453"/>
      <c r="AX46" s="453"/>
      <c r="AY46" s="453"/>
      <c r="AZ46" s="453"/>
      <c r="BA46" s="453"/>
      <c r="BB46" s="453"/>
      <c r="BC46" s="453"/>
      <c r="BD46" s="453"/>
      <c r="BE46" s="453"/>
      <c r="BF46" s="453"/>
      <c r="BG46" s="453"/>
      <c r="BH46" s="453"/>
      <c r="BI46" s="453"/>
      <c r="BJ46" s="453"/>
      <c r="BK46" s="453"/>
      <c r="BL46" s="453"/>
      <c r="BM46" s="453"/>
      <c r="BN46" s="453"/>
      <c r="BO46" s="453"/>
      <c r="BP46" s="453">
        <v>2</v>
      </c>
      <c r="BQ46" s="453">
        <v>2</v>
      </c>
    </row>
    <row r="47" spans="1:69" x14ac:dyDescent="0.35">
      <c r="A47" s="42">
        <v>44432</v>
      </c>
      <c r="B47" s="453"/>
      <c r="C47" s="453"/>
      <c r="D47" s="453">
        <v>1</v>
      </c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>
        <v>1</v>
      </c>
      <c r="U47" s="453"/>
      <c r="V47" s="453">
        <v>1</v>
      </c>
      <c r="W47" s="453">
        <v>1</v>
      </c>
      <c r="X47" s="453">
        <v>3</v>
      </c>
      <c r="Y47" s="453">
        <v>2</v>
      </c>
      <c r="Z47" s="453"/>
      <c r="AA47" s="453"/>
      <c r="AB47" s="453"/>
      <c r="AC47" s="453"/>
      <c r="AD47" s="453"/>
      <c r="AE47" s="453"/>
      <c r="AF47" s="453"/>
      <c r="AG47" s="453"/>
      <c r="AH47" s="453"/>
      <c r="AI47" s="453"/>
      <c r="AJ47" s="453"/>
      <c r="AK47" s="453"/>
      <c r="AL47" s="453"/>
      <c r="AM47" s="453"/>
      <c r="AN47" s="453"/>
      <c r="AO47" s="453"/>
      <c r="AP47" s="453"/>
      <c r="AQ47" s="453"/>
      <c r="AR47" s="453"/>
      <c r="AS47" s="453"/>
      <c r="AT47" s="453"/>
      <c r="AU47" s="453"/>
      <c r="AV47" s="453"/>
      <c r="AW47" s="453"/>
      <c r="AX47" s="453"/>
      <c r="AY47" s="453"/>
      <c r="AZ47" s="453"/>
      <c r="BA47" s="453"/>
      <c r="BB47" s="453"/>
      <c r="BC47" s="453"/>
      <c r="BD47" s="453"/>
      <c r="BE47" s="453"/>
      <c r="BF47" s="453"/>
      <c r="BG47" s="453"/>
      <c r="BH47" s="453"/>
      <c r="BI47" s="453"/>
      <c r="BJ47" s="453"/>
      <c r="BK47" s="453"/>
      <c r="BL47" s="453"/>
      <c r="BM47" s="453"/>
      <c r="BN47" s="453"/>
      <c r="BO47" s="453"/>
      <c r="BP47" s="453">
        <v>6</v>
      </c>
      <c r="BQ47" s="453">
        <v>3</v>
      </c>
    </row>
    <row r="48" spans="1:69" x14ac:dyDescent="0.35">
      <c r="A48" s="42">
        <v>44433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>
        <v>1</v>
      </c>
      <c r="AA48" s="453"/>
      <c r="AB48" s="453">
        <v>1</v>
      </c>
      <c r="AC48" s="453"/>
      <c r="AD48" s="453"/>
      <c r="AE48" s="453"/>
      <c r="AF48" s="453"/>
      <c r="AG48" s="453"/>
      <c r="AH48" s="453"/>
      <c r="AI48" s="453"/>
      <c r="AJ48" s="453"/>
      <c r="AK48" s="453"/>
      <c r="AL48" s="453"/>
      <c r="AM48" s="453"/>
      <c r="AN48" s="453"/>
      <c r="AO48" s="453"/>
      <c r="AP48" s="453"/>
      <c r="AQ48" s="453"/>
      <c r="AR48" s="453"/>
      <c r="AS48" s="453"/>
      <c r="AT48" s="453"/>
      <c r="AU48" s="453"/>
      <c r="AV48" s="453"/>
      <c r="AW48" s="453"/>
      <c r="AX48" s="453"/>
      <c r="AY48" s="453"/>
      <c r="AZ48" s="453"/>
      <c r="BA48" s="453"/>
      <c r="BB48" s="453"/>
      <c r="BC48" s="453"/>
      <c r="BD48" s="453"/>
      <c r="BE48" s="453"/>
      <c r="BF48" s="453"/>
      <c r="BG48" s="453"/>
      <c r="BH48" s="453"/>
      <c r="BI48" s="453"/>
      <c r="BJ48" s="453"/>
      <c r="BK48" s="453"/>
      <c r="BL48" s="453"/>
      <c r="BM48" s="453"/>
      <c r="BN48" s="453"/>
      <c r="BO48" s="453"/>
      <c r="BP48" s="453">
        <v>2</v>
      </c>
      <c r="BQ48" s="453"/>
    </row>
    <row r="49" spans="1:69" x14ac:dyDescent="0.35">
      <c r="A49" s="42">
        <v>44438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53">
        <v>3</v>
      </c>
      <c r="AA49" s="453">
        <v>2</v>
      </c>
      <c r="AB49" s="453">
        <v>1</v>
      </c>
      <c r="AC49" s="453"/>
      <c r="AD49" s="453"/>
      <c r="AE49" s="453"/>
      <c r="AF49" s="453"/>
      <c r="AG49" s="453"/>
      <c r="AH49" s="453"/>
      <c r="AI49" s="453"/>
      <c r="AJ49" s="453"/>
      <c r="AK49" s="453"/>
      <c r="AL49" s="453"/>
      <c r="AM49" s="453"/>
      <c r="AN49" s="453"/>
      <c r="AO49" s="453"/>
      <c r="AP49" s="453"/>
      <c r="AQ49" s="453"/>
      <c r="AR49" s="453"/>
      <c r="AS49" s="453"/>
      <c r="AT49" s="453"/>
      <c r="AU49" s="453"/>
      <c r="AV49" s="453"/>
      <c r="AW49" s="453"/>
      <c r="AX49" s="453"/>
      <c r="AY49" s="453"/>
      <c r="AZ49" s="453"/>
      <c r="BA49" s="453"/>
      <c r="BB49" s="453"/>
      <c r="BC49" s="453"/>
      <c r="BD49" s="453"/>
      <c r="BE49" s="453"/>
      <c r="BF49" s="453"/>
      <c r="BG49" s="453"/>
      <c r="BH49" s="453"/>
      <c r="BI49" s="453"/>
      <c r="BJ49" s="453"/>
      <c r="BK49" s="453"/>
      <c r="BL49" s="453"/>
      <c r="BM49" s="453"/>
      <c r="BN49" s="453"/>
      <c r="BO49" s="453"/>
      <c r="BP49" s="453">
        <v>4</v>
      </c>
      <c r="BQ49" s="453">
        <v>2</v>
      </c>
    </row>
    <row r="50" spans="1:69" x14ac:dyDescent="0.35">
      <c r="A50" s="42">
        <v>44439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53"/>
      <c r="L50" s="453"/>
      <c r="M50" s="453"/>
      <c r="N50" s="453"/>
      <c r="O50" s="453"/>
      <c r="P50" s="453"/>
      <c r="Q50" s="453"/>
      <c r="R50" s="453"/>
      <c r="S50" s="453"/>
      <c r="T50" s="453"/>
      <c r="U50" s="453"/>
      <c r="V50" s="453"/>
      <c r="W50" s="453"/>
      <c r="X50" s="453"/>
      <c r="Y50" s="453"/>
      <c r="Z50" s="453">
        <v>1</v>
      </c>
      <c r="AA50" s="453">
        <v>1</v>
      </c>
      <c r="AB50" s="453">
        <v>1</v>
      </c>
      <c r="AC50" s="453">
        <v>1</v>
      </c>
      <c r="AD50" s="453"/>
      <c r="AE50" s="453"/>
      <c r="AF50" s="453"/>
      <c r="AG50" s="453"/>
      <c r="AH50" s="453"/>
      <c r="AI50" s="453"/>
      <c r="AJ50" s="453"/>
      <c r="AK50" s="453"/>
      <c r="AL50" s="453"/>
      <c r="AM50" s="453"/>
      <c r="AN50" s="453"/>
      <c r="AO50" s="453"/>
      <c r="AP50" s="453"/>
      <c r="AQ50" s="453"/>
      <c r="AR50" s="453"/>
      <c r="AS50" s="453"/>
      <c r="AT50" s="453"/>
      <c r="AU50" s="453"/>
      <c r="AV50" s="453"/>
      <c r="AW50" s="453"/>
      <c r="AX50" s="453"/>
      <c r="AY50" s="453"/>
      <c r="AZ50" s="453"/>
      <c r="BA50" s="453"/>
      <c r="BB50" s="453"/>
      <c r="BC50" s="453"/>
      <c r="BD50" s="453"/>
      <c r="BE50" s="453"/>
      <c r="BF50" s="453"/>
      <c r="BG50" s="453"/>
      <c r="BH50" s="453"/>
      <c r="BI50" s="453"/>
      <c r="BJ50" s="453"/>
      <c r="BK50" s="453"/>
      <c r="BL50" s="453"/>
      <c r="BM50" s="453"/>
      <c r="BN50" s="453"/>
      <c r="BO50" s="453"/>
      <c r="BP50" s="453">
        <v>2</v>
      </c>
      <c r="BQ50" s="453">
        <v>2</v>
      </c>
    </row>
    <row r="51" spans="1:69" x14ac:dyDescent="0.35">
      <c r="A51" s="42">
        <v>44452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3"/>
      <c r="AA51" s="453"/>
      <c r="AB51" s="453">
        <v>2</v>
      </c>
      <c r="AC51" s="453"/>
      <c r="AD51" s="453"/>
      <c r="AE51" s="453"/>
      <c r="AF51" s="453"/>
      <c r="AG51" s="453"/>
      <c r="AH51" s="453"/>
      <c r="AI51" s="453"/>
      <c r="AJ51" s="453"/>
      <c r="AK51" s="453"/>
      <c r="AL51" s="453"/>
      <c r="AM51" s="453"/>
      <c r="AN51" s="453"/>
      <c r="AO51" s="453"/>
      <c r="AP51" s="453"/>
      <c r="AQ51" s="453"/>
      <c r="AR51" s="453"/>
      <c r="AS51" s="453"/>
      <c r="AT51" s="453"/>
      <c r="AU51" s="453"/>
      <c r="AV51" s="453"/>
      <c r="AW51" s="453"/>
      <c r="AX51" s="453"/>
      <c r="AY51" s="453"/>
      <c r="AZ51" s="453"/>
      <c r="BA51" s="453"/>
      <c r="BB51" s="453"/>
      <c r="BC51" s="453"/>
      <c r="BD51" s="453"/>
      <c r="BE51" s="453"/>
      <c r="BF51" s="453"/>
      <c r="BG51" s="453"/>
      <c r="BH51" s="453"/>
      <c r="BI51" s="453"/>
      <c r="BJ51" s="453"/>
      <c r="BK51" s="453"/>
      <c r="BL51" s="453"/>
      <c r="BM51" s="453"/>
      <c r="BN51" s="453"/>
      <c r="BO51" s="453"/>
      <c r="BP51" s="453">
        <v>2</v>
      </c>
      <c r="BQ51" s="453"/>
    </row>
    <row r="52" spans="1:69" x14ac:dyDescent="0.35">
      <c r="A52" s="42">
        <v>44455</v>
      </c>
      <c r="B52" s="453"/>
      <c r="C52" s="453"/>
      <c r="D52" s="453"/>
      <c r="E52" s="453"/>
      <c r="F52" s="453"/>
      <c r="G52" s="453"/>
      <c r="H52" s="453"/>
      <c r="I52" s="453"/>
      <c r="J52" s="453"/>
      <c r="K52" s="453"/>
      <c r="L52" s="453"/>
      <c r="M52" s="453"/>
      <c r="N52" s="453"/>
      <c r="O52" s="453"/>
      <c r="P52" s="453"/>
      <c r="Q52" s="453"/>
      <c r="R52" s="453"/>
      <c r="S52" s="453"/>
      <c r="T52" s="453"/>
      <c r="U52" s="453"/>
      <c r="V52" s="453"/>
      <c r="W52" s="453"/>
      <c r="X52" s="453"/>
      <c r="Y52" s="453"/>
      <c r="Z52" s="453"/>
      <c r="AA52" s="453"/>
      <c r="AB52" s="453"/>
      <c r="AC52" s="453"/>
      <c r="AD52" s="453">
        <v>3</v>
      </c>
      <c r="AE52" s="453">
        <v>2</v>
      </c>
      <c r="AF52" s="453">
        <v>1</v>
      </c>
      <c r="AG52" s="453"/>
      <c r="AH52" s="453"/>
      <c r="AI52" s="453"/>
      <c r="AJ52" s="453"/>
      <c r="AK52" s="453"/>
      <c r="AL52" s="453"/>
      <c r="AM52" s="453"/>
      <c r="AN52" s="453"/>
      <c r="AO52" s="453"/>
      <c r="AP52" s="453"/>
      <c r="AQ52" s="453"/>
      <c r="AR52" s="453"/>
      <c r="AS52" s="453"/>
      <c r="AT52" s="453"/>
      <c r="AU52" s="453"/>
      <c r="AV52" s="453"/>
      <c r="AW52" s="453"/>
      <c r="AX52" s="453"/>
      <c r="AY52" s="453"/>
      <c r="AZ52" s="453"/>
      <c r="BA52" s="453"/>
      <c r="BB52" s="453"/>
      <c r="BC52" s="453"/>
      <c r="BD52" s="453"/>
      <c r="BE52" s="453"/>
      <c r="BF52" s="453"/>
      <c r="BG52" s="453"/>
      <c r="BH52" s="453"/>
      <c r="BI52" s="453"/>
      <c r="BJ52" s="453"/>
      <c r="BK52" s="453"/>
      <c r="BL52" s="453"/>
      <c r="BM52" s="453"/>
      <c r="BN52" s="453"/>
      <c r="BO52" s="453"/>
      <c r="BP52" s="453">
        <v>4</v>
      </c>
      <c r="BQ52" s="453">
        <v>2</v>
      </c>
    </row>
    <row r="53" spans="1:69" x14ac:dyDescent="0.35">
      <c r="A53" s="42">
        <v>44462</v>
      </c>
      <c r="B53" s="453"/>
      <c r="C53" s="453"/>
      <c r="D53" s="453"/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53"/>
      <c r="AA53" s="453"/>
      <c r="AB53" s="453"/>
      <c r="AC53" s="453"/>
      <c r="AD53" s="453"/>
      <c r="AE53" s="453"/>
      <c r="AF53" s="453"/>
      <c r="AG53" s="453"/>
      <c r="AH53" s="453">
        <v>1</v>
      </c>
      <c r="AI53" s="453">
        <v>1</v>
      </c>
      <c r="AJ53" s="453"/>
      <c r="AK53" s="453"/>
      <c r="AL53" s="453"/>
      <c r="AM53" s="453"/>
      <c r="AN53" s="453"/>
      <c r="AO53" s="453"/>
      <c r="AP53" s="453"/>
      <c r="AQ53" s="453"/>
      <c r="AR53" s="453"/>
      <c r="AS53" s="453"/>
      <c r="AT53" s="453"/>
      <c r="AU53" s="453"/>
      <c r="AV53" s="453"/>
      <c r="AW53" s="453"/>
      <c r="AX53" s="453"/>
      <c r="AY53" s="453"/>
      <c r="AZ53" s="453"/>
      <c r="BA53" s="453"/>
      <c r="BB53" s="453"/>
      <c r="BC53" s="453"/>
      <c r="BD53" s="453"/>
      <c r="BE53" s="453"/>
      <c r="BF53" s="453"/>
      <c r="BG53" s="453"/>
      <c r="BH53" s="453"/>
      <c r="BI53" s="453"/>
      <c r="BJ53" s="453"/>
      <c r="BK53" s="453"/>
      <c r="BL53" s="453"/>
      <c r="BM53" s="453"/>
      <c r="BN53" s="453"/>
      <c r="BO53" s="453"/>
      <c r="BP53" s="453">
        <v>1</v>
      </c>
      <c r="BQ53" s="453">
        <v>1</v>
      </c>
    </row>
    <row r="54" spans="1:69" x14ac:dyDescent="0.35">
      <c r="A54" s="42">
        <v>44463</v>
      </c>
      <c r="B54" s="453"/>
      <c r="C54" s="453"/>
      <c r="D54" s="453"/>
      <c r="E54" s="453"/>
      <c r="F54" s="453"/>
      <c r="G54" s="453"/>
      <c r="H54" s="453"/>
      <c r="I54" s="453"/>
      <c r="J54" s="453"/>
      <c r="K54" s="453"/>
      <c r="L54" s="453"/>
      <c r="M54" s="453"/>
      <c r="N54" s="453"/>
      <c r="O54" s="453"/>
      <c r="P54" s="453"/>
      <c r="Q54" s="453"/>
      <c r="R54" s="453"/>
      <c r="S54" s="453"/>
      <c r="T54" s="453"/>
      <c r="U54" s="453"/>
      <c r="V54" s="453"/>
      <c r="W54" s="453"/>
      <c r="X54" s="453"/>
      <c r="Y54" s="453"/>
      <c r="Z54" s="453"/>
      <c r="AA54" s="453"/>
      <c r="AB54" s="453">
        <v>2</v>
      </c>
      <c r="AC54" s="453">
        <v>2</v>
      </c>
      <c r="AD54" s="453"/>
      <c r="AE54" s="453"/>
      <c r="AF54" s="453"/>
      <c r="AG54" s="453"/>
      <c r="AH54" s="453"/>
      <c r="AI54" s="453"/>
      <c r="AJ54" s="453"/>
      <c r="AK54" s="453"/>
      <c r="AL54" s="453"/>
      <c r="AM54" s="453"/>
      <c r="AN54" s="453"/>
      <c r="AO54" s="453"/>
      <c r="AP54" s="453"/>
      <c r="AQ54" s="453"/>
      <c r="AR54" s="453"/>
      <c r="AS54" s="453"/>
      <c r="AT54" s="453"/>
      <c r="AU54" s="453"/>
      <c r="AV54" s="453"/>
      <c r="AW54" s="453"/>
      <c r="AX54" s="453"/>
      <c r="AY54" s="453"/>
      <c r="AZ54" s="453"/>
      <c r="BA54" s="453"/>
      <c r="BB54" s="453"/>
      <c r="BC54" s="453"/>
      <c r="BD54" s="453"/>
      <c r="BE54" s="453"/>
      <c r="BF54" s="453"/>
      <c r="BG54" s="453"/>
      <c r="BH54" s="453"/>
      <c r="BI54" s="453"/>
      <c r="BJ54" s="453"/>
      <c r="BK54" s="453"/>
      <c r="BL54" s="453"/>
      <c r="BM54" s="453"/>
      <c r="BN54" s="453"/>
      <c r="BO54" s="453"/>
      <c r="BP54" s="453">
        <v>2</v>
      </c>
      <c r="BQ54" s="453">
        <v>2</v>
      </c>
    </row>
    <row r="55" spans="1:69" x14ac:dyDescent="0.35">
      <c r="A55" s="42">
        <v>44467</v>
      </c>
      <c r="B55" s="453"/>
      <c r="C55" s="453"/>
      <c r="D55" s="453"/>
      <c r="E55" s="453"/>
      <c r="F55" s="453"/>
      <c r="G55" s="453"/>
      <c r="H55" s="453"/>
      <c r="I55" s="453"/>
      <c r="J55" s="453"/>
      <c r="K55" s="453"/>
      <c r="L55" s="453"/>
      <c r="M55" s="453"/>
      <c r="N55" s="453"/>
      <c r="O55" s="453"/>
      <c r="P55" s="453"/>
      <c r="Q55" s="453"/>
      <c r="R55" s="453"/>
      <c r="S55" s="453"/>
      <c r="T55" s="453"/>
      <c r="U55" s="453"/>
      <c r="V55" s="453"/>
      <c r="W55" s="453"/>
      <c r="X55" s="453"/>
      <c r="Y55" s="453"/>
      <c r="Z55" s="453"/>
      <c r="AA55" s="453"/>
      <c r="AB55" s="453"/>
      <c r="AC55" s="453"/>
      <c r="AD55" s="453"/>
      <c r="AE55" s="453"/>
      <c r="AF55" s="453"/>
      <c r="AG55" s="453"/>
      <c r="AH55" s="453"/>
      <c r="AI55" s="453"/>
      <c r="AJ55" s="453">
        <v>1</v>
      </c>
      <c r="AK55" s="453"/>
      <c r="AL55" s="453"/>
      <c r="AM55" s="453"/>
      <c r="AN55" s="453"/>
      <c r="AO55" s="453"/>
      <c r="AP55" s="453"/>
      <c r="AQ55" s="453"/>
      <c r="AR55" s="453"/>
      <c r="AS55" s="453"/>
      <c r="AT55" s="453"/>
      <c r="AU55" s="453"/>
      <c r="AV55" s="453"/>
      <c r="AW55" s="453"/>
      <c r="AX55" s="453"/>
      <c r="AY55" s="453"/>
      <c r="AZ55" s="453"/>
      <c r="BA55" s="453"/>
      <c r="BB55" s="453"/>
      <c r="BC55" s="453"/>
      <c r="BD55" s="453"/>
      <c r="BE55" s="453"/>
      <c r="BF55" s="453"/>
      <c r="BG55" s="453"/>
      <c r="BH55" s="453"/>
      <c r="BI55" s="453"/>
      <c r="BJ55" s="453"/>
      <c r="BK55" s="453"/>
      <c r="BL55" s="453"/>
      <c r="BM55" s="453"/>
      <c r="BN55" s="453"/>
      <c r="BO55" s="453"/>
      <c r="BP55" s="453">
        <v>1</v>
      </c>
      <c r="BQ55" s="453"/>
    </row>
    <row r="56" spans="1:69" x14ac:dyDescent="0.35">
      <c r="A56" s="42">
        <v>44468</v>
      </c>
      <c r="B56" s="453"/>
      <c r="C56" s="453"/>
      <c r="D56" s="453"/>
      <c r="E56" s="453"/>
      <c r="F56" s="453"/>
      <c r="G56" s="453"/>
      <c r="H56" s="453"/>
      <c r="I56" s="453"/>
      <c r="J56" s="453"/>
      <c r="K56" s="453"/>
      <c r="L56" s="453"/>
      <c r="M56" s="453"/>
      <c r="N56" s="453"/>
      <c r="O56" s="453"/>
      <c r="P56" s="453"/>
      <c r="Q56" s="453"/>
      <c r="R56" s="453"/>
      <c r="S56" s="453"/>
      <c r="T56" s="453"/>
      <c r="U56" s="453"/>
      <c r="V56" s="453"/>
      <c r="W56" s="453"/>
      <c r="X56" s="453"/>
      <c r="Y56" s="453"/>
      <c r="Z56" s="453"/>
      <c r="AA56" s="453"/>
      <c r="AB56" s="453"/>
      <c r="AC56" s="453"/>
      <c r="AD56" s="453"/>
      <c r="AE56" s="453"/>
      <c r="AF56" s="453"/>
      <c r="AG56" s="453"/>
      <c r="AH56" s="453"/>
      <c r="AI56" s="453"/>
      <c r="AJ56" s="453"/>
      <c r="AK56" s="453"/>
      <c r="AL56" s="453">
        <v>1</v>
      </c>
      <c r="AM56" s="453"/>
      <c r="AN56" s="453"/>
      <c r="AO56" s="453"/>
      <c r="AP56" s="453"/>
      <c r="AQ56" s="453"/>
      <c r="AR56" s="453"/>
      <c r="AS56" s="453"/>
      <c r="AT56" s="453"/>
      <c r="AU56" s="453"/>
      <c r="AV56" s="453"/>
      <c r="AW56" s="453"/>
      <c r="AX56" s="453"/>
      <c r="AY56" s="453"/>
      <c r="AZ56" s="453"/>
      <c r="BA56" s="453"/>
      <c r="BB56" s="453"/>
      <c r="BC56" s="453"/>
      <c r="BD56" s="453"/>
      <c r="BE56" s="453"/>
      <c r="BF56" s="453"/>
      <c r="BG56" s="453"/>
      <c r="BH56" s="453"/>
      <c r="BI56" s="453"/>
      <c r="BJ56" s="453"/>
      <c r="BK56" s="453"/>
      <c r="BL56" s="453"/>
      <c r="BM56" s="453"/>
      <c r="BN56" s="453"/>
      <c r="BO56" s="453"/>
      <c r="BP56" s="453">
        <v>1</v>
      </c>
      <c r="BQ56" s="453"/>
    </row>
    <row r="57" spans="1:69" x14ac:dyDescent="0.35">
      <c r="A57" s="42">
        <v>44481</v>
      </c>
      <c r="B57" s="453"/>
      <c r="C57" s="453"/>
      <c r="D57" s="453"/>
      <c r="E57" s="453"/>
      <c r="F57" s="453"/>
      <c r="G57" s="453"/>
      <c r="H57" s="453"/>
      <c r="I57" s="453"/>
      <c r="J57" s="453"/>
      <c r="K57" s="453"/>
      <c r="L57" s="453"/>
      <c r="M57" s="453"/>
      <c r="N57" s="453"/>
      <c r="O57" s="453"/>
      <c r="P57" s="453"/>
      <c r="Q57" s="453"/>
      <c r="R57" s="453"/>
      <c r="S57" s="453"/>
      <c r="T57" s="453"/>
      <c r="U57" s="453"/>
      <c r="V57" s="453"/>
      <c r="W57" s="453"/>
      <c r="X57" s="453"/>
      <c r="Y57" s="453"/>
      <c r="Z57" s="453"/>
      <c r="AA57" s="453"/>
      <c r="AB57" s="453"/>
      <c r="AC57" s="453"/>
      <c r="AD57" s="453"/>
      <c r="AE57" s="453"/>
      <c r="AF57" s="453"/>
      <c r="AG57" s="453"/>
      <c r="AH57" s="453"/>
      <c r="AI57" s="453"/>
      <c r="AJ57" s="453"/>
      <c r="AK57" s="453"/>
      <c r="AL57" s="453"/>
      <c r="AM57" s="453"/>
      <c r="AN57" s="453">
        <v>1</v>
      </c>
      <c r="AO57" s="453">
        <v>1</v>
      </c>
      <c r="AP57" s="453"/>
      <c r="AQ57" s="453"/>
      <c r="AR57" s="453"/>
      <c r="AS57" s="453"/>
      <c r="AT57" s="453"/>
      <c r="AU57" s="453"/>
      <c r="AV57" s="453"/>
      <c r="AW57" s="453"/>
      <c r="AX57" s="453"/>
      <c r="AY57" s="453"/>
      <c r="AZ57" s="453"/>
      <c r="BA57" s="453"/>
      <c r="BB57" s="453"/>
      <c r="BC57" s="453"/>
      <c r="BD57" s="453"/>
      <c r="BE57" s="453"/>
      <c r="BF57" s="453"/>
      <c r="BG57" s="453"/>
      <c r="BH57" s="453"/>
      <c r="BI57" s="453"/>
      <c r="BJ57" s="453"/>
      <c r="BK57" s="453"/>
      <c r="BL57" s="453"/>
      <c r="BM57" s="453"/>
      <c r="BN57" s="453"/>
      <c r="BO57" s="453"/>
      <c r="BP57" s="453">
        <v>1</v>
      </c>
      <c r="BQ57" s="453">
        <v>1</v>
      </c>
    </row>
    <row r="58" spans="1:69" x14ac:dyDescent="0.35">
      <c r="A58" s="42">
        <v>44484</v>
      </c>
      <c r="B58" s="453"/>
      <c r="C58" s="453"/>
      <c r="D58" s="453"/>
      <c r="E58" s="453"/>
      <c r="F58" s="453"/>
      <c r="G58" s="453"/>
      <c r="H58" s="453"/>
      <c r="I58" s="453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53"/>
      <c r="AA58" s="453"/>
      <c r="AB58" s="453"/>
      <c r="AC58" s="453"/>
      <c r="AD58" s="453"/>
      <c r="AE58" s="453"/>
      <c r="AF58" s="453"/>
      <c r="AG58" s="453"/>
      <c r="AH58" s="453"/>
      <c r="AI58" s="453"/>
      <c r="AJ58" s="453"/>
      <c r="AK58" s="453"/>
      <c r="AL58" s="453"/>
      <c r="AM58" s="453"/>
      <c r="AN58" s="453"/>
      <c r="AO58" s="453"/>
      <c r="AP58" s="453">
        <v>1</v>
      </c>
      <c r="AQ58" s="453"/>
      <c r="AR58" s="453"/>
      <c r="AS58" s="453"/>
      <c r="AT58" s="453"/>
      <c r="AU58" s="453"/>
      <c r="AV58" s="453"/>
      <c r="AW58" s="453"/>
      <c r="AX58" s="453"/>
      <c r="AY58" s="453"/>
      <c r="AZ58" s="453"/>
      <c r="BA58" s="453"/>
      <c r="BB58" s="453"/>
      <c r="BC58" s="453"/>
      <c r="BD58" s="453"/>
      <c r="BE58" s="453"/>
      <c r="BF58" s="453"/>
      <c r="BG58" s="453"/>
      <c r="BH58" s="453"/>
      <c r="BI58" s="453"/>
      <c r="BJ58" s="453"/>
      <c r="BK58" s="453"/>
      <c r="BL58" s="453"/>
      <c r="BM58" s="453"/>
      <c r="BN58" s="453"/>
      <c r="BO58" s="453"/>
      <c r="BP58" s="453">
        <v>1</v>
      </c>
      <c r="BQ58" s="453"/>
    </row>
    <row r="59" spans="1:69" x14ac:dyDescent="0.35">
      <c r="A59" s="42">
        <v>44487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53"/>
      <c r="AA59" s="453"/>
      <c r="AB59" s="453"/>
      <c r="AC59" s="453"/>
      <c r="AD59" s="453"/>
      <c r="AE59" s="453"/>
      <c r="AF59" s="453"/>
      <c r="AG59" s="453"/>
      <c r="AH59" s="453"/>
      <c r="AI59" s="453"/>
      <c r="AJ59" s="453"/>
      <c r="AK59" s="453"/>
      <c r="AL59" s="453"/>
      <c r="AM59" s="453"/>
      <c r="AN59" s="453">
        <v>1</v>
      </c>
      <c r="AO59" s="453">
        <v>1</v>
      </c>
      <c r="AP59" s="453"/>
      <c r="AQ59" s="453"/>
      <c r="AR59" s="453"/>
      <c r="AS59" s="453"/>
      <c r="AT59" s="453"/>
      <c r="AU59" s="453"/>
      <c r="AV59" s="453"/>
      <c r="AW59" s="453"/>
      <c r="AX59" s="453"/>
      <c r="AY59" s="453"/>
      <c r="AZ59" s="453"/>
      <c r="BA59" s="453"/>
      <c r="BB59" s="453"/>
      <c r="BC59" s="453"/>
      <c r="BD59" s="453"/>
      <c r="BE59" s="453"/>
      <c r="BF59" s="453"/>
      <c r="BG59" s="453"/>
      <c r="BH59" s="453"/>
      <c r="BI59" s="453"/>
      <c r="BJ59" s="453"/>
      <c r="BK59" s="453"/>
      <c r="BL59" s="453"/>
      <c r="BM59" s="453"/>
      <c r="BN59" s="453"/>
      <c r="BO59" s="453"/>
      <c r="BP59" s="453">
        <v>1</v>
      </c>
      <c r="BQ59" s="453">
        <v>1</v>
      </c>
    </row>
    <row r="60" spans="1:69" x14ac:dyDescent="0.35">
      <c r="A60" s="42">
        <v>44488</v>
      </c>
      <c r="B60" s="453"/>
      <c r="C60" s="453"/>
      <c r="D60" s="453"/>
      <c r="E60" s="453"/>
      <c r="F60" s="453"/>
      <c r="G60" s="453"/>
      <c r="H60" s="453"/>
      <c r="I60" s="453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>
        <v>4</v>
      </c>
      <c r="AS60" s="453">
        <v>4</v>
      </c>
      <c r="AT60" s="453">
        <v>1</v>
      </c>
      <c r="AU60" s="453"/>
      <c r="AV60" s="453">
        <v>1</v>
      </c>
      <c r="AW60" s="453">
        <v>1</v>
      </c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>
        <v>6</v>
      </c>
      <c r="BQ60" s="453">
        <v>5</v>
      </c>
    </row>
    <row r="61" spans="1:69" x14ac:dyDescent="0.35">
      <c r="A61" s="42">
        <v>44490</v>
      </c>
      <c r="B61" s="453"/>
      <c r="C61" s="453"/>
      <c r="D61" s="453"/>
      <c r="E61" s="453"/>
      <c r="F61" s="453"/>
      <c r="G61" s="453"/>
      <c r="H61" s="453"/>
      <c r="I61" s="453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53"/>
      <c r="AA61" s="453"/>
      <c r="AB61" s="453"/>
      <c r="AC61" s="453"/>
      <c r="AD61" s="453"/>
      <c r="AE61" s="453"/>
      <c r="AF61" s="453"/>
      <c r="AG61" s="453"/>
      <c r="AH61" s="453"/>
      <c r="AI61" s="453"/>
      <c r="AJ61" s="453"/>
      <c r="AK61" s="453"/>
      <c r="AL61" s="453"/>
      <c r="AM61" s="453"/>
      <c r="AN61" s="453"/>
      <c r="AO61" s="453"/>
      <c r="AP61" s="453">
        <v>1</v>
      </c>
      <c r="AQ61" s="453"/>
      <c r="AR61" s="453"/>
      <c r="AS61" s="453"/>
      <c r="AT61" s="453"/>
      <c r="AU61" s="453"/>
      <c r="AV61" s="453"/>
      <c r="AW61" s="453"/>
      <c r="AX61" s="453"/>
      <c r="AY61" s="453"/>
      <c r="AZ61" s="453"/>
      <c r="BA61" s="453"/>
      <c r="BB61" s="453"/>
      <c r="BC61" s="453"/>
      <c r="BD61" s="453"/>
      <c r="BE61" s="453"/>
      <c r="BF61" s="453"/>
      <c r="BG61" s="453"/>
      <c r="BH61" s="453"/>
      <c r="BI61" s="453"/>
      <c r="BJ61" s="453"/>
      <c r="BK61" s="453"/>
      <c r="BL61" s="453"/>
      <c r="BM61" s="453"/>
      <c r="BN61" s="453"/>
      <c r="BO61" s="453"/>
      <c r="BP61" s="453">
        <v>1</v>
      </c>
      <c r="BQ61" s="453"/>
    </row>
    <row r="62" spans="1:69" x14ac:dyDescent="0.35">
      <c r="A62" s="42">
        <v>44496</v>
      </c>
      <c r="B62" s="453"/>
      <c r="C62" s="453"/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>
        <v>1</v>
      </c>
      <c r="AY62" s="453">
        <v>1</v>
      </c>
      <c r="AZ62" s="453"/>
      <c r="BA62" s="453"/>
      <c r="BB62" s="453"/>
      <c r="BC62" s="453"/>
      <c r="BD62" s="453"/>
      <c r="BE62" s="453"/>
      <c r="BF62" s="453"/>
      <c r="BG62" s="453"/>
      <c r="BH62" s="453"/>
      <c r="BI62" s="453"/>
      <c r="BJ62" s="453"/>
      <c r="BK62" s="453"/>
      <c r="BL62" s="453"/>
      <c r="BM62" s="453"/>
      <c r="BN62" s="453">
        <v>1</v>
      </c>
      <c r="BO62" s="453"/>
      <c r="BP62" s="453">
        <v>2</v>
      </c>
      <c r="BQ62" s="453">
        <v>1</v>
      </c>
    </row>
    <row r="63" spans="1:69" x14ac:dyDescent="0.35">
      <c r="A63" s="42">
        <v>44491</v>
      </c>
      <c r="B63" s="453"/>
      <c r="C63" s="453"/>
      <c r="D63" s="453"/>
      <c r="E63" s="453"/>
      <c r="F63" s="453"/>
      <c r="G63" s="453"/>
      <c r="H63" s="453"/>
      <c r="I63" s="453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53"/>
      <c r="AA63" s="453"/>
      <c r="AB63" s="453"/>
      <c r="AC63" s="453"/>
      <c r="AD63" s="453"/>
      <c r="AE63" s="453"/>
      <c r="AF63" s="453"/>
      <c r="AG63" s="453"/>
      <c r="AH63" s="453"/>
      <c r="AI63" s="453"/>
      <c r="AJ63" s="453"/>
      <c r="AK63" s="453"/>
      <c r="AL63" s="453"/>
      <c r="AM63" s="453"/>
      <c r="AN63" s="453"/>
      <c r="AO63" s="453"/>
      <c r="AP63" s="453">
        <v>1</v>
      </c>
      <c r="AQ63" s="453"/>
      <c r="AR63" s="453"/>
      <c r="AS63" s="453"/>
      <c r="AT63" s="453"/>
      <c r="AU63" s="453"/>
      <c r="AV63" s="453"/>
      <c r="AW63" s="453"/>
      <c r="AX63" s="453"/>
      <c r="AY63" s="453"/>
      <c r="AZ63" s="453">
        <v>1</v>
      </c>
      <c r="BA63" s="453"/>
      <c r="BB63" s="453"/>
      <c r="BC63" s="453"/>
      <c r="BD63" s="453"/>
      <c r="BE63" s="453"/>
      <c r="BF63" s="453"/>
      <c r="BG63" s="453"/>
      <c r="BH63" s="453"/>
      <c r="BI63" s="453"/>
      <c r="BJ63" s="453"/>
      <c r="BK63" s="453"/>
      <c r="BL63" s="453"/>
      <c r="BM63" s="453"/>
      <c r="BN63" s="453"/>
      <c r="BO63" s="453"/>
      <c r="BP63" s="453">
        <v>2</v>
      </c>
      <c r="BQ63" s="453"/>
    </row>
    <row r="64" spans="1:69" x14ac:dyDescent="0.35">
      <c r="A64" s="42">
        <v>44494</v>
      </c>
      <c r="B64" s="453"/>
      <c r="C64" s="453"/>
      <c r="D64" s="453"/>
      <c r="E64" s="453"/>
      <c r="F64" s="453"/>
      <c r="G64" s="453"/>
      <c r="H64" s="453"/>
      <c r="I64" s="453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53"/>
      <c r="AA64" s="453"/>
      <c r="AB64" s="453"/>
      <c r="AC64" s="453"/>
      <c r="AD64" s="453"/>
      <c r="AE64" s="453"/>
      <c r="AF64" s="453"/>
      <c r="AG64" s="453"/>
      <c r="AH64" s="453"/>
      <c r="AI64" s="453"/>
      <c r="AJ64" s="453"/>
      <c r="AK64" s="453"/>
      <c r="AL64" s="453"/>
      <c r="AM64" s="453"/>
      <c r="AN64" s="453"/>
      <c r="AO64" s="453"/>
      <c r="AP64" s="453">
        <v>1</v>
      </c>
      <c r="AQ64" s="453"/>
      <c r="AR64" s="453"/>
      <c r="AS64" s="453"/>
      <c r="AT64" s="453"/>
      <c r="AU64" s="453"/>
      <c r="AV64" s="453"/>
      <c r="AW64" s="453"/>
      <c r="AX64" s="453"/>
      <c r="AY64" s="453"/>
      <c r="AZ64" s="453"/>
      <c r="BA64" s="453"/>
      <c r="BB64" s="453">
        <v>1</v>
      </c>
      <c r="BC64" s="453"/>
      <c r="BD64" s="453">
        <v>1</v>
      </c>
      <c r="BE64" s="453"/>
      <c r="BF64" s="453"/>
      <c r="BG64" s="453"/>
      <c r="BH64" s="453"/>
      <c r="BI64" s="453"/>
      <c r="BJ64" s="453"/>
      <c r="BK64" s="453"/>
      <c r="BL64" s="453"/>
      <c r="BM64" s="453"/>
      <c r="BN64" s="453"/>
      <c r="BO64" s="453"/>
      <c r="BP64" s="453">
        <v>3</v>
      </c>
      <c r="BQ64" s="453"/>
    </row>
    <row r="65" spans="1:69" x14ac:dyDescent="0.35">
      <c r="A65" s="42">
        <v>44503</v>
      </c>
      <c r="B65" s="453"/>
      <c r="C65" s="453"/>
      <c r="D65" s="453"/>
      <c r="E65" s="453"/>
      <c r="F65" s="453"/>
      <c r="G65" s="453"/>
      <c r="H65" s="453"/>
      <c r="I65" s="453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53"/>
      <c r="AA65" s="453"/>
      <c r="AB65" s="453"/>
      <c r="AC65" s="453"/>
      <c r="AD65" s="453"/>
      <c r="AE65" s="453"/>
      <c r="AF65" s="453"/>
      <c r="AG65" s="453"/>
      <c r="AH65" s="453"/>
      <c r="AI65" s="453"/>
      <c r="AJ65" s="453"/>
      <c r="AK65" s="453"/>
      <c r="AL65" s="453"/>
      <c r="AM65" s="453"/>
      <c r="AN65" s="453"/>
      <c r="AO65" s="453"/>
      <c r="AP65" s="453"/>
      <c r="AQ65" s="453"/>
      <c r="AR65" s="453"/>
      <c r="AS65" s="453"/>
      <c r="AT65" s="453"/>
      <c r="AU65" s="453"/>
      <c r="AV65" s="453"/>
      <c r="AW65" s="453"/>
      <c r="AX65" s="453"/>
      <c r="AY65" s="453"/>
      <c r="AZ65" s="453"/>
      <c r="BA65" s="453"/>
      <c r="BB65" s="453"/>
      <c r="BC65" s="453"/>
      <c r="BD65" s="453"/>
      <c r="BE65" s="453"/>
      <c r="BF65" s="453">
        <v>2</v>
      </c>
      <c r="BG65" s="453"/>
      <c r="BH65" s="453"/>
      <c r="BI65" s="453"/>
      <c r="BJ65" s="453"/>
      <c r="BK65" s="453"/>
      <c r="BL65" s="453"/>
      <c r="BM65" s="453"/>
      <c r="BN65" s="453"/>
      <c r="BO65" s="453"/>
      <c r="BP65" s="453">
        <v>2</v>
      </c>
      <c r="BQ65" s="453"/>
    </row>
    <row r="66" spans="1:69" x14ac:dyDescent="0.35">
      <c r="A66" s="42">
        <v>44504</v>
      </c>
      <c r="B66" s="453"/>
      <c r="C66" s="453"/>
      <c r="D66" s="453"/>
      <c r="E66" s="453"/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53"/>
      <c r="AA66" s="453"/>
      <c r="AB66" s="453"/>
      <c r="AC66" s="453"/>
      <c r="AD66" s="453"/>
      <c r="AE66" s="453"/>
      <c r="AF66" s="453"/>
      <c r="AG66" s="453"/>
      <c r="AH66" s="453"/>
      <c r="AI66" s="453"/>
      <c r="AJ66" s="453"/>
      <c r="AK66" s="453"/>
      <c r="AL66" s="453"/>
      <c r="AM66" s="453"/>
      <c r="AN66" s="453"/>
      <c r="AO66" s="453"/>
      <c r="AP66" s="453"/>
      <c r="AQ66" s="453"/>
      <c r="AR66" s="453"/>
      <c r="AS66" s="453"/>
      <c r="AT66" s="453"/>
      <c r="AU66" s="453"/>
      <c r="AV66" s="453"/>
      <c r="AW66" s="453"/>
      <c r="AX66" s="453"/>
      <c r="AY66" s="453"/>
      <c r="AZ66" s="453"/>
      <c r="BA66" s="453"/>
      <c r="BB66" s="453"/>
      <c r="BC66" s="453"/>
      <c r="BD66" s="453"/>
      <c r="BE66" s="453"/>
      <c r="BF66" s="453"/>
      <c r="BG66" s="453"/>
      <c r="BH66" s="453">
        <v>1</v>
      </c>
      <c r="BI66" s="453"/>
      <c r="BJ66" s="453">
        <v>1</v>
      </c>
      <c r="BK66" s="453"/>
      <c r="BL66" s="453"/>
      <c r="BM66" s="453"/>
      <c r="BN66" s="453"/>
      <c r="BO66" s="453"/>
      <c r="BP66" s="453">
        <v>2</v>
      </c>
      <c r="BQ66" s="453"/>
    </row>
    <row r="67" spans="1:69" x14ac:dyDescent="0.35">
      <c r="A67" s="42">
        <v>44517</v>
      </c>
      <c r="B67" s="453"/>
      <c r="C67" s="453"/>
      <c r="D67" s="453"/>
      <c r="E67" s="453"/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53"/>
      <c r="AA67" s="453"/>
      <c r="AB67" s="453"/>
      <c r="AC67" s="453"/>
      <c r="AD67" s="453"/>
      <c r="AE67" s="453"/>
      <c r="AF67" s="453"/>
      <c r="AG67" s="453"/>
      <c r="AH67" s="453"/>
      <c r="AI67" s="453"/>
      <c r="AJ67" s="453"/>
      <c r="AK67" s="453"/>
      <c r="AL67" s="453"/>
      <c r="AM67" s="453"/>
      <c r="AN67" s="453"/>
      <c r="AO67" s="453"/>
      <c r="AP67" s="453"/>
      <c r="AQ67" s="453"/>
      <c r="AR67" s="453"/>
      <c r="AS67" s="453"/>
      <c r="AT67" s="453"/>
      <c r="AU67" s="453"/>
      <c r="AV67" s="453"/>
      <c r="AW67" s="453"/>
      <c r="AX67" s="453"/>
      <c r="AY67" s="453"/>
      <c r="AZ67" s="453"/>
      <c r="BA67" s="453"/>
      <c r="BB67" s="453"/>
      <c r="BC67" s="453"/>
      <c r="BD67" s="453"/>
      <c r="BE67" s="453"/>
      <c r="BF67" s="453"/>
      <c r="BG67" s="453"/>
      <c r="BH67" s="453"/>
      <c r="BI67" s="453"/>
      <c r="BJ67" s="453"/>
      <c r="BK67" s="453"/>
      <c r="BL67" s="453"/>
      <c r="BM67" s="453"/>
      <c r="BN67" s="453">
        <v>1</v>
      </c>
      <c r="BO67" s="453"/>
      <c r="BP67" s="453">
        <v>1</v>
      </c>
      <c r="BQ67" s="453"/>
    </row>
    <row r="68" spans="1:69" x14ac:dyDescent="0.35">
      <c r="A68" s="42" t="s">
        <v>58</v>
      </c>
      <c r="B68" s="453">
        <v>6</v>
      </c>
      <c r="C68" s="453">
        <v>6</v>
      </c>
      <c r="D68" s="453">
        <v>5</v>
      </c>
      <c r="E68" s="453"/>
      <c r="F68" s="453">
        <v>1</v>
      </c>
      <c r="G68" s="453">
        <v>1</v>
      </c>
      <c r="H68" s="453">
        <v>2</v>
      </c>
      <c r="I68" s="453">
        <v>2</v>
      </c>
      <c r="J68" s="453">
        <v>10</v>
      </c>
      <c r="K68" s="453">
        <v>10</v>
      </c>
      <c r="L68" s="453">
        <v>1</v>
      </c>
      <c r="M68" s="453"/>
      <c r="N68" s="453">
        <v>3</v>
      </c>
      <c r="O68" s="453">
        <v>3</v>
      </c>
      <c r="P68" s="453">
        <v>6</v>
      </c>
      <c r="Q68" s="453">
        <v>5</v>
      </c>
      <c r="R68" s="453"/>
      <c r="S68" s="453"/>
      <c r="T68" s="453">
        <v>3</v>
      </c>
      <c r="U68" s="453">
        <v>2</v>
      </c>
      <c r="V68" s="453">
        <v>1</v>
      </c>
      <c r="W68" s="453">
        <v>1</v>
      </c>
      <c r="X68" s="453">
        <v>3</v>
      </c>
      <c r="Y68" s="453">
        <v>2</v>
      </c>
      <c r="Z68" s="453">
        <v>5</v>
      </c>
      <c r="AA68" s="453">
        <v>3</v>
      </c>
      <c r="AB68" s="453">
        <v>7</v>
      </c>
      <c r="AC68" s="453">
        <v>3</v>
      </c>
      <c r="AD68" s="453">
        <v>3</v>
      </c>
      <c r="AE68" s="453">
        <v>2</v>
      </c>
      <c r="AF68" s="453">
        <v>1</v>
      </c>
      <c r="AG68" s="453"/>
      <c r="AH68" s="453">
        <v>1</v>
      </c>
      <c r="AI68" s="453">
        <v>1</v>
      </c>
      <c r="AJ68" s="453">
        <v>1</v>
      </c>
      <c r="AK68" s="453"/>
      <c r="AL68" s="453">
        <v>1</v>
      </c>
      <c r="AM68" s="453"/>
      <c r="AN68" s="453">
        <v>2</v>
      </c>
      <c r="AO68" s="453">
        <v>2</v>
      </c>
      <c r="AP68" s="453">
        <v>6</v>
      </c>
      <c r="AQ68" s="453"/>
      <c r="AR68" s="453">
        <v>4</v>
      </c>
      <c r="AS68" s="453">
        <v>4</v>
      </c>
      <c r="AT68" s="453">
        <v>1</v>
      </c>
      <c r="AU68" s="453"/>
      <c r="AV68" s="453">
        <v>1</v>
      </c>
      <c r="AW68" s="453">
        <v>1</v>
      </c>
      <c r="AX68" s="453">
        <v>1</v>
      </c>
      <c r="AY68" s="453">
        <v>1</v>
      </c>
      <c r="AZ68" s="453">
        <v>1</v>
      </c>
      <c r="BA68" s="453"/>
      <c r="BB68" s="453">
        <v>1</v>
      </c>
      <c r="BC68" s="453"/>
      <c r="BD68" s="453">
        <v>1</v>
      </c>
      <c r="BE68" s="453"/>
      <c r="BF68" s="453">
        <v>2</v>
      </c>
      <c r="BG68" s="453"/>
      <c r="BH68" s="453">
        <v>1</v>
      </c>
      <c r="BI68" s="453"/>
      <c r="BJ68" s="453">
        <v>1</v>
      </c>
      <c r="BK68" s="453"/>
      <c r="BL68" s="453">
        <v>1</v>
      </c>
      <c r="BM68" s="453"/>
      <c r="BN68" s="453">
        <v>3</v>
      </c>
      <c r="BO68" s="453"/>
      <c r="BP68" s="453">
        <v>86</v>
      </c>
      <c r="BQ68" s="453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1505</v>
      </c>
      <c r="B1" s="382"/>
      <c r="C1" s="382"/>
      <c r="D1" s="382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1" t="s">
        <v>2511</v>
      </c>
      <c r="B2" s="318" t="s">
        <v>58</v>
      </c>
      <c r="C2" s="318" t="s">
        <v>2213</v>
      </c>
      <c r="D2" s="318" t="s">
        <v>2409</v>
      </c>
      <c r="E2" s="295" t="s">
        <v>2512</v>
      </c>
      <c r="F2" s="295" t="s">
        <v>2513</v>
      </c>
      <c r="G2" s="295" t="s">
        <v>2514</v>
      </c>
      <c r="H2" s="295" t="s">
        <v>2515</v>
      </c>
      <c r="I2" s="295" t="s">
        <v>2516</v>
      </c>
      <c r="J2" s="295" t="s">
        <v>2517</v>
      </c>
      <c r="K2" s="295" t="s">
        <v>2518</v>
      </c>
      <c r="L2" s="295" t="s">
        <v>2519</v>
      </c>
      <c r="M2" s="295" t="s">
        <v>2520</v>
      </c>
      <c r="N2" s="295" t="s">
        <v>2521</v>
      </c>
      <c r="O2" s="295" t="s">
        <v>2522</v>
      </c>
      <c r="P2" s="295" t="s">
        <v>2523</v>
      </c>
      <c r="Q2" s="295" t="s">
        <v>2524</v>
      </c>
      <c r="R2" s="295" t="s">
        <v>2525</v>
      </c>
      <c r="S2" s="295" t="s">
        <v>2526</v>
      </c>
      <c r="T2" s="295" t="s">
        <v>2527</v>
      </c>
      <c r="U2" s="295" t="s">
        <v>2528</v>
      </c>
      <c r="V2" s="295" t="s">
        <v>2529</v>
      </c>
      <c r="W2" s="295" t="s">
        <v>2409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2530</v>
      </c>
      <c r="O26" s="312"/>
      <c r="P26" s="313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2576</v>
      </c>
      <c r="B1" s="316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6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6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6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6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6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6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6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6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6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6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6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6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6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6" t="s">
        <v>1451</v>
      </c>
      <c r="G20" t="s">
        <v>654</v>
      </c>
    </row>
    <row r="21" spans="2:10" ht="16.5" customHeight="1" x14ac:dyDescent="0.3">
      <c r="B21" s="316" t="s">
        <v>1454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1459</v>
      </c>
      <c r="G23" t="s">
        <v>693</v>
      </c>
    </row>
    <row r="24" spans="2:10" ht="16.5" customHeight="1" x14ac:dyDescent="0.3">
      <c r="B24" s="316" t="s">
        <v>1462</v>
      </c>
      <c r="G24" t="s">
        <v>668</v>
      </c>
    </row>
    <row r="25" spans="2:10" ht="16.5" customHeight="1" x14ac:dyDescent="0.3">
      <c r="B25" s="316" t="s">
        <v>1464</v>
      </c>
      <c r="G25" t="s">
        <v>697</v>
      </c>
    </row>
    <row r="26" spans="2:10" ht="16.5" customHeight="1" x14ac:dyDescent="0.3">
      <c r="B26" s="316" t="s">
        <v>1456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2811</v>
      </c>
      <c r="G1" s="386" t="s">
        <v>73</v>
      </c>
      <c r="H1" s="387" t="s">
        <v>74</v>
      </c>
      <c r="I1" s="388" t="s">
        <v>2812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2813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2811</v>
      </c>
      <c r="G46" s="386" t="s">
        <v>73</v>
      </c>
      <c r="H46" s="387" t="s">
        <v>74</v>
      </c>
      <c r="I46" s="388" t="s">
        <v>2812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2811</v>
      </c>
      <c r="G59" s="386" t="s">
        <v>73</v>
      </c>
      <c r="H59" s="387" t="s">
        <v>74</v>
      </c>
      <c r="I59" s="388" t="s">
        <v>2812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</vt:lpstr>
      <vt:lpstr>URS確認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2021-12-07T08:10:21Z</dcterms:modified>
</cp:coreProperties>
</file>