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0E071AB9-D219-4084-A115-BDB8B75ED048}" xr6:coauthVersionLast="47" xr6:coauthVersionMax="47" xr10:uidLastSave="{00000000-0000-0000-0000-000000000000}"/>
  <bookViews>
    <workbookView xWindow="-108" yWindow="-108" windowWidth="23256" windowHeight="13176" tabRatio="665" activeTab="13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待辦事項!$A$1:$H$93</definedName>
    <definedName name="_xlnm._FilterDatabase" localSheetId="11" hidden="1">討論項目!$A$1:$P$632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5" r:id="rId42"/>
    <pivotCache cacheId="16" r:id="rId43"/>
    <pivotCache cacheId="17" r:id="rId44"/>
    <pivotCache cacheId="18" r:id="rId45"/>
    <pivotCache cacheId="19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3" i="7" l="1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560" i="7"/>
  <c r="AX546" i="5"/>
  <c r="AX544" i="5"/>
  <c r="AX543" i="5"/>
  <c r="AX541" i="5"/>
  <c r="AX540" i="5"/>
  <c r="AX539" i="5"/>
  <c r="AX411" i="5"/>
  <c r="AX410" i="5"/>
  <c r="AX409" i="5"/>
  <c r="AX406" i="5"/>
  <c r="AX405" i="5"/>
  <c r="AX404" i="5"/>
  <c r="AX403" i="5"/>
  <c r="AX402" i="5"/>
  <c r="AX401" i="5"/>
  <c r="AX400" i="5"/>
  <c r="AX399" i="5"/>
  <c r="AX398" i="5"/>
  <c r="AX397" i="5"/>
  <c r="AX396" i="5"/>
  <c r="AX395" i="5"/>
  <c r="AX394" i="5"/>
  <c r="AX393" i="5"/>
  <c r="AX377" i="5"/>
  <c r="AX376" i="5"/>
  <c r="AX375" i="5"/>
  <c r="AX374" i="5"/>
  <c r="AX373" i="5"/>
  <c r="AX372" i="5"/>
  <c r="AX371" i="5"/>
  <c r="AX370" i="5"/>
  <c r="AX369" i="5"/>
  <c r="AX368" i="5"/>
  <c r="AX367" i="5"/>
  <c r="AX366" i="5"/>
  <c r="AX365" i="5"/>
  <c r="AX364" i="5"/>
  <c r="AX363" i="5"/>
  <c r="AX362" i="5"/>
  <c r="AX361" i="5"/>
  <c r="AX360" i="5"/>
  <c r="AX359" i="5"/>
  <c r="AX358" i="5"/>
  <c r="AX357" i="5"/>
  <c r="AX356" i="5"/>
  <c r="AX355" i="5"/>
  <c r="AX354" i="5"/>
  <c r="AX353" i="5"/>
  <c r="AX350" i="5"/>
  <c r="AX349" i="5"/>
  <c r="AX342" i="5"/>
  <c r="AX341" i="5"/>
  <c r="AX340" i="5"/>
  <c r="AX339" i="5"/>
  <c r="AX316" i="5"/>
  <c r="AX315" i="5"/>
  <c r="AX299" i="5"/>
  <c r="AX297" i="5"/>
  <c r="AX296" i="5"/>
  <c r="AX295" i="5"/>
  <c r="AX294" i="5"/>
  <c r="AX293" i="5"/>
  <c r="AX292" i="5"/>
  <c r="AX290" i="5"/>
  <c r="AX288" i="5"/>
  <c r="AX287" i="5"/>
  <c r="AX286" i="5"/>
  <c r="AX285" i="5"/>
  <c r="AX284" i="5"/>
  <c r="AX283" i="5"/>
  <c r="AX282" i="5"/>
  <c r="AX281" i="5"/>
  <c r="AX280" i="5"/>
  <c r="AX279" i="5"/>
  <c r="AX277" i="5"/>
  <c r="AX276" i="5"/>
  <c r="AX275" i="5"/>
  <c r="AX274" i="5"/>
  <c r="AX266" i="5"/>
  <c r="AX265" i="5"/>
  <c r="AX264" i="5"/>
  <c r="AX263" i="5"/>
  <c r="AX262" i="5"/>
  <c r="AX261" i="5"/>
  <c r="AX260" i="5"/>
  <c r="AX259" i="5"/>
  <c r="AX253" i="5"/>
  <c r="AX251" i="5"/>
  <c r="AX249" i="5"/>
  <c r="AX248" i="5"/>
  <c r="AX247" i="5"/>
  <c r="AX246" i="5"/>
  <c r="AX245" i="5"/>
  <c r="AX244" i="5"/>
  <c r="AX243" i="5"/>
  <c r="AX242" i="5"/>
  <c r="AX241" i="5"/>
  <c r="AX240" i="5"/>
  <c r="AX239" i="5"/>
  <c r="AX222" i="5"/>
  <c r="AX217" i="5"/>
  <c r="AX216" i="5"/>
  <c r="AX215" i="5"/>
  <c r="AX214" i="5"/>
  <c r="AX205" i="5"/>
  <c r="AX204" i="5"/>
  <c r="AX203" i="5"/>
  <c r="AX202" i="5"/>
  <c r="AX201" i="5"/>
  <c r="AX198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29" i="5"/>
  <c r="AX128" i="5"/>
  <c r="AX127" i="5"/>
  <c r="AX126" i="5"/>
  <c r="AX125" i="5"/>
  <c r="AX124" i="5"/>
  <c r="AX123" i="5"/>
  <c r="AX122" i="5"/>
  <c r="AX121" i="5"/>
  <c r="AX120" i="5"/>
  <c r="AX118" i="5"/>
  <c r="AX117" i="5"/>
  <c r="AX116" i="5"/>
  <c r="AX115" i="5"/>
  <c r="AX114" i="5"/>
  <c r="AX113" i="5"/>
  <c r="AX109" i="5"/>
  <c r="AX108" i="5"/>
  <c r="AX107" i="5"/>
  <c r="AX106" i="5"/>
  <c r="AX105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3" i="5"/>
  <c r="AX82" i="5"/>
  <c r="AX81" i="5"/>
  <c r="AX80" i="5"/>
  <c r="AX79" i="5"/>
  <c r="AX78" i="5"/>
  <c r="AX75" i="5"/>
  <c r="AX74" i="5"/>
  <c r="AX73" i="5"/>
  <c r="AX72" i="5"/>
  <c r="AX71" i="5"/>
  <c r="AX70" i="5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1" i="5"/>
  <c r="AX50" i="5"/>
  <c r="AX49" i="5"/>
  <c r="AX48" i="5"/>
  <c r="AX47" i="5"/>
  <c r="AX46" i="5"/>
  <c r="AX45" i="5"/>
  <c r="AX44" i="5"/>
  <c r="AX43" i="5"/>
  <c r="AX42" i="5"/>
  <c r="AX41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35" i="5"/>
  <c r="AX36" i="5"/>
  <c r="AX37" i="5"/>
  <c r="AX38" i="5"/>
  <c r="AX39" i="5"/>
  <c r="AX40" i="5"/>
  <c r="AX52" i="5"/>
  <c r="AX53" i="5"/>
  <c r="AX76" i="5"/>
  <c r="AX77" i="5"/>
  <c r="AX84" i="5"/>
  <c r="AX103" i="5"/>
  <c r="AX104" i="5"/>
  <c r="AX110" i="5"/>
  <c r="AX111" i="5"/>
  <c r="AX112" i="5"/>
  <c r="AX11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91" i="5"/>
  <c r="AX192" i="5"/>
  <c r="AX193" i="5"/>
  <c r="AX194" i="5"/>
  <c r="AX195" i="5"/>
  <c r="AX196" i="5"/>
  <c r="AX197" i="5"/>
  <c r="AX199" i="5"/>
  <c r="AX200" i="5"/>
  <c r="AX206" i="5"/>
  <c r="AX207" i="5"/>
  <c r="AX208" i="5"/>
  <c r="AX209" i="5"/>
  <c r="AX210" i="5"/>
  <c r="AX211" i="5"/>
  <c r="AX212" i="5"/>
  <c r="AX213" i="5"/>
  <c r="AX218" i="5"/>
  <c r="AX219" i="5"/>
  <c r="AX220" i="5"/>
  <c r="AX221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50" i="5"/>
  <c r="AX252" i="5"/>
  <c r="AX254" i="5"/>
  <c r="AX255" i="5"/>
  <c r="AX256" i="5"/>
  <c r="AX257" i="5"/>
  <c r="AX258" i="5"/>
  <c r="AX267" i="5"/>
  <c r="AX268" i="5"/>
  <c r="AX269" i="5"/>
  <c r="AX270" i="5"/>
  <c r="AX271" i="5"/>
  <c r="AX272" i="5"/>
  <c r="AX273" i="5"/>
  <c r="AX278" i="5"/>
  <c r="AX289" i="5"/>
  <c r="AX291" i="5"/>
  <c r="AX298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43" i="5"/>
  <c r="AX344" i="5"/>
  <c r="AX345" i="5"/>
  <c r="AX346" i="5"/>
  <c r="AX347" i="5"/>
  <c r="AX348" i="5"/>
  <c r="AX351" i="5"/>
  <c r="AX352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407" i="5"/>
  <c r="AX408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42" i="5"/>
  <c r="AX545" i="5"/>
  <c r="AX547" i="5"/>
  <c r="AX548" i="5"/>
  <c r="AX549" i="5"/>
  <c r="AX550" i="5"/>
  <c r="AX2" i="5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BFF8E956-7DFB-4A80-B5EC-D34288C51E42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  <comment ref="AB1" authorId="0" shapeId="0" xr:uid="{B3F8D42D-4BB7-40BB-84DB-5A149263B726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紅：若User要求再說明
</t>
        </r>
      </text>
    </comment>
  </commentList>
</comments>
</file>

<file path=xl/sharedStrings.xml><?xml version="1.0" encoding="utf-8"?>
<sst xmlns="http://schemas.openxmlformats.org/spreadsheetml/2006/main" count="15442" uniqueCount="3281">
  <si>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</si>
  <si>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</si>
  <si>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</si>
  <si>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</si>
  <si>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</si>
  <si>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</si>
  <si>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</si>
  <si>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</si>
  <si>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</si>
  <si>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</si>
  <si>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</si>
  <si>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</si>
  <si>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</si>
  <si>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</si>
  <si>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</si>
  <si>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</si>
  <si>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</si>
  <si>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</si>
  <si>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</si>
  <si>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</si>
  <si>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</si>
  <si>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</si>
  <si>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</si>
  <si>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</si>
  <si>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</si>
  <si>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</si>
  <si>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</si>
  <si>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</si>
  <si>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</si>
  <si>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</si>
  <si>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</si>
  <si>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</si>
  <si>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</si>
  <si>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</si>
  <si>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</si>
  <si>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</si>
  <si>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</si>
  <si>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</si>
  <si>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</si>
  <si>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</si>
  <si>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</si>
  <si>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</si>
  <si>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</si>
  <si>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</si>
  <si>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</si>
  <si>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</si>
  <si>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</si>
  <si>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</si>
  <si>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</si>
  <si>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</si>
  <si>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</si>
  <si>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</si>
  <si>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</si>
  <si>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</si>
  <si>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</si>
  <si>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</si>
  <si>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</si>
  <si>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</si>
  <si>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</si>
  <si>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</si>
  <si>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</si>
  <si>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</si>
  <si>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</si>
  <si>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</si>
  <si>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</si>
  <si>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</si>
  <si>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</si>
  <si>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</si>
  <si>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</si>
  <si>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</si>
  <si>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</si>
  <si>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</si>
  <si>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</si>
  <si>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</si>
  <si>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</si>
  <si>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</si>
  <si>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</si>
  <si>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</si>
  <si>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</si>
  <si>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</si>
  <si>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</si>
  <si>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</si>
  <si>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</si>
  <si>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</si>
  <si>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</si>
  <si>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</si>
  <si>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</si>
  <si>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</si>
  <si>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</si>
  <si>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</si>
  <si>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</si>
  <si>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</si>
  <si>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</si>
  <si>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</si>
  <si>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</si>
  <si>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</si>
  <si>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</si>
  <si>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</si>
  <si>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</si>
  <si>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</si>
  <si>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</si>
  <si>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</si>
  <si>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</si>
  <si>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</si>
  <si>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</si>
  <si>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</si>
  <si>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</si>
  <si>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</si>
  <si>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</si>
  <si>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</si>
  <si>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</si>
  <si>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</si>
  <si>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</si>
  <si>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</si>
  <si>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</si>
  <si>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</si>
  <si>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</si>
  <si>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</si>
  <si>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</si>
  <si>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</si>
  <si>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</si>
  <si>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</si>
  <si>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</si>
  <si>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</si>
  <si>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</si>
  <si>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</si>
  <si>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</si>
  <si>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</si>
  <si>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</si>
  <si>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</si>
  <si>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</si>
  <si>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</si>
  <si>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</si>
  <si>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</si>
  <si>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</si>
  <si>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</si>
  <si>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</si>
  <si>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</si>
  <si>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</si>
  <si>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</si>
  <si>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</si>
  <si>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</si>
  <si>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</si>
  <si>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</si>
  <si>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</si>
  <si>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</si>
  <si>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</si>
  <si>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</si>
  <si>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</si>
  <si>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</si>
  <si>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</si>
  <si>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</si>
  <si>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</si>
  <si>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</si>
  <si>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</si>
  <si>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</si>
  <si>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</si>
  <si>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</si>
  <si>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</si>
  <si>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</si>
  <si>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</si>
  <si>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</si>
  <si>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</si>
  <si>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</si>
  <si>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</si>
  <si>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</si>
  <si>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</si>
  <si>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</si>
  <si>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</si>
  <si>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</si>
  <si>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</si>
  <si>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</si>
  <si>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</si>
  <si>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</si>
  <si>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</si>
  <si>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</si>
  <si>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</si>
  <si>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</si>
  <si>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</si>
  <si>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</si>
  <si>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</si>
  <si>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</si>
  <si>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</si>
  <si>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</si>
  <si>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</si>
  <si>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</si>
  <si>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</si>
  <si>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</si>
  <si>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</si>
  <si>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</si>
  <si>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</si>
  <si>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</si>
  <si>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</si>
  <si>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</si>
  <si>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</si>
  <si>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</si>
  <si>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</si>
  <si>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</si>
  <si>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</si>
  <si>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</si>
  <si>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</si>
  <si>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</si>
  <si>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</si>
  <si>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</si>
  <si>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</si>
  <si>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</si>
  <si>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</si>
  <si>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</si>
  <si>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</si>
  <si>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</si>
  <si>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</si>
  <si>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</si>
  <si>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</si>
  <si>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</si>
  <si>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</si>
  <si>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</si>
  <si>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</si>
  <si>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</si>
  <si>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</si>
  <si>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</si>
  <si>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</si>
  <si>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</si>
  <si>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</si>
  <si>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</si>
  <si>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</si>
  <si>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</si>
  <si>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</si>
  <si>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</si>
  <si>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</si>
  <si>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</si>
  <si>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</si>
  <si>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</si>
  <si>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</si>
  <si>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</si>
  <si>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</si>
  <si>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</si>
  <si>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</si>
  <si>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</si>
  <si>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</si>
  <si>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</si>
  <si>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</si>
  <si>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</si>
  <si>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</si>
  <si>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</si>
  <si>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</si>
  <si>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</si>
  <si>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</si>
  <si>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</si>
  <si>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</si>
  <si>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</si>
  <si>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</si>
  <si>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</si>
  <si>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</si>
  <si>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</si>
  <si>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</si>
  <si>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</si>
  <si>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</si>
  <si>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</si>
  <si>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</si>
  <si>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</si>
  <si>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</si>
  <si>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</si>
  <si>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</si>
  <si>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</si>
  <si>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</si>
  <si>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</si>
  <si>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</si>
  <si>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</si>
  <si>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</si>
  <si>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</si>
  <si>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</si>
  <si>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</si>
  <si>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</si>
  <si>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</si>
  <si>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</si>
  <si>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</si>
  <si>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</si>
  <si>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</si>
  <si>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</si>
  <si>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</si>
  <si>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</si>
  <si>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</si>
  <si>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</si>
  <si>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</si>
  <si>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</si>
  <si>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</si>
  <si>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</si>
  <si>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</si>
  <si>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</si>
  <si>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</si>
  <si>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</si>
  <si>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</si>
  <si>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</si>
  <si>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</si>
  <si>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</si>
  <si>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</si>
  <si>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</si>
  <si>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</si>
  <si>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</si>
  <si>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</si>
  <si>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</si>
  <si>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</si>
  <si>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</si>
  <si>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</si>
  <si>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</si>
  <si>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</si>
  <si>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</si>
  <si>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</si>
  <si>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</si>
  <si>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</si>
  <si>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</si>
  <si>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</si>
  <si>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</si>
  <si>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</si>
  <si>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</si>
  <si>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</si>
  <si>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</si>
  <si>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</si>
  <si>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</si>
  <si>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</si>
  <si>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</si>
  <si>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</si>
  <si>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</si>
  <si>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</si>
  <si>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</si>
  <si>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</si>
  <si>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</si>
  <si>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</si>
  <si>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</si>
  <si>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</si>
  <si>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</si>
  <si>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</si>
  <si>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</si>
  <si>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</si>
  <si>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</si>
  <si>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</si>
  <si>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</si>
  <si>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</si>
  <si>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</si>
  <si>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</si>
  <si>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</si>
  <si>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</si>
  <si>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</si>
  <si>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</si>
  <si>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</si>
  <si>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</si>
  <si>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</si>
  <si>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</si>
  <si>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</si>
  <si>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</si>
  <si>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</si>
  <si>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</si>
  <si>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</si>
  <si>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</si>
  <si>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</si>
  <si>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</si>
  <si>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</si>
  <si>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</si>
  <si>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</si>
  <si>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</si>
  <si>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</si>
  <si>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</si>
  <si>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</si>
  <si>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</si>
  <si>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</si>
  <si>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</si>
  <si>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</si>
  <si>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</si>
  <si>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</si>
  <si>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</si>
  <si>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</si>
  <si>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</si>
  <si>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</si>
  <si>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</si>
  <si>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</si>
  <si>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</si>
  <si>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</si>
  <si>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</si>
  <si>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</si>
  <si>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</si>
  <si>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</si>
  <si>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</si>
  <si>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</si>
  <si>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</si>
  <si>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</si>
  <si>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</si>
  <si>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</si>
  <si>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</si>
  <si>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</si>
  <si>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</si>
  <si>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</si>
  <si>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</si>
  <si>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</si>
  <si>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</si>
  <si>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</si>
  <si>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</si>
  <si>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</si>
  <si>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</si>
  <si>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</si>
  <si>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</si>
  <si>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</si>
  <si>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</si>
  <si>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</si>
  <si>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</si>
  <si>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</si>
  <si>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</si>
  <si>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</si>
  <si>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</si>
  <si>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</si>
  <si>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</si>
  <si>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</si>
  <si>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</si>
  <si>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</si>
  <si>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</si>
  <si>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</si>
  <si>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</si>
  <si>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</si>
  <si>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</si>
  <si>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</si>
  <si>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</si>
  <si>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</si>
  <si>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</si>
  <si>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</si>
  <si>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</si>
  <si>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</si>
  <si>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</si>
  <si>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</si>
  <si>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</si>
  <si>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</si>
  <si>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</si>
  <si>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</si>
  <si>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</si>
  <si>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</si>
  <si>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</si>
  <si>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</si>
  <si>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</si>
  <si>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</si>
  <si>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</si>
  <si>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</si>
  <si>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</si>
  <si>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</si>
  <si>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</si>
  <si>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</si>
  <si>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</si>
  <si>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</si>
  <si>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</si>
  <si>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</si>
  <si>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</si>
  <si>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</si>
  <si>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</si>
  <si>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</si>
  <si>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</si>
  <si>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</si>
  <si>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</si>
  <si>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</si>
  <si>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</si>
  <si>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</si>
  <si>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</si>
  <si>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</si>
  <si>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</si>
  <si>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</si>
  <si>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</si>
  <si>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</si>
  <si>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</si>
  <si>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</si>
  <si>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</si>
  <si>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</si>
  <si>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</si>
  <si>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</si>
  <si>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</si>
  <si>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</si>
  <si>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</si>
  <si>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</si>
  <si>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</si>
  <si>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</si>
  <si>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</si>
  <si>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</si>
  <si>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</si>
  <si>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</si>
  <si>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</si>
  <si>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</si>
  <si>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</si>
  <si>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</si>
  <si>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</si>
  <si>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</si>
  <si>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</si>
  <si>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</si>
  <si>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</si>
  <si>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</si>
  <si>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</si>
  <si>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</si>
  <si>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</si>
  <si>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</si>
  <si>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</si>
  <si>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</si>
  <si>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</si>
  <si>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</si>
  <si>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</si>
  <si>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</si>
  <si>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</si>
  <si>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</si>
  <si>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</si>
  <si>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</si>
  <si>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</si>
  <si>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</si>
  <si>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</si>
  <si>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</si>
  <si>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</si>
  <si>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</si>
  <si>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</si>
  <si>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</si>
  <si>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</si>
  <si>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</si>
  <si>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</si>
  <si>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</si>
  <si>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</si>
  <si>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</si>
  <si>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</si>
  <si>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</si>
  <si>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</si>
  <si>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</si>
  <si>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</si>
  <si>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</si>
  <si>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</si>
  <si>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</si>
  <si>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</si>
  <si>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</si>
  <si>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</si>
  <si>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</si>
  <si>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</si>
  <si>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</si>
  <si>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</si>
  <si>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</si>
  <si>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</si>
  <si>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</si>
  <si>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</si>
  <si>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</si>
  <si>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</si>
  <si>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</si>
  <si>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</si>
  <si>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</si>
  <si>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</si>
  <si>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</si>
  <si>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</si>
  <si>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</si>
  <si>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</si>
  <si>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</si>
  <si>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</si>
  <si>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</si>
  <si>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</si>
  <si>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</si>
  <si>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</si>
  <si>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</si>
  <si>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</si>
  <si>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</si>
  <si>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</si>
  <si>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</si>
  <si>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</si>
  <si>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</si>
  <si>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</si>
  <si>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</si>
  <si>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</si>
  <si>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</si>
  <si>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</si>
  <si>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</si>
  <si>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</si>
  <si>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</si>
  <si>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</si>
  <si>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</si>
  <si>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</si>
  <si>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</si>
  <si>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</si>
  <si>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</si>
  <si>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</si>
  <si>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</si>
  <si>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</si>
  <si>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</si>
  <si>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</si>
  <si>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</si>
  <si>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</si>
  <si>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</si>
  <si>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</si>
  <si>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</si>
  <si>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</si>
  <si>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</si>
  <si>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</si>
  <si>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</si>
  <si>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</si>
  <si>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</si>
  <si>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</si>
  <si>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</si>
  <si>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</si>
  <si>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</si>
  <si>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</si>
  <si>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</si>
  <si>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</si>
  <si>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</si>
  <si>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</si>
  <si>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</si>
  <si>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</si>
  <si>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</si>
  <si>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</si>
  <si>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</si>
  <si>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</si>
  <si>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</si>
  <si>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</si>
  <si>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</si>
  <si>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</si>
  <si>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</si>
  <si>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</si>
  <si>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</si>
  <si>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</si>
  <si>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</si>
  <si>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</si>
  <si>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</si>
  <si>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</si>
  <si>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</si>
  <si>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</si>
  <si>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</si>
  <si>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</si>
  <si>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</si>
  <si>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</si>
  <si>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</si>
  <si>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</si>
  <si>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</si>
  <si>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</si>
  <si>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</si>
  <si>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</si>
  <si>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</si>
  <si>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</si>
  <si>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</si>
  <si>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</si>
  <si>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</si>
  <si>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</si>
  <si>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</si>
  <si>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</si>
  <si>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</si>
  <si>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</si>
  <si>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</si>
  <si>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</si>
  <si>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</si>
  <si>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</si>
  <si>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</si>
  <si>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</si>
  <si>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</si>
  <si>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</si>
  <si>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</si>
  <si>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</si>
  <si>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</si>
  <si>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</si>
  <si>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</si>
  <si>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</si>
  <si>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</si>
  <si>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</si>
  <si>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</si>
  <si>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</si>
  <si>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</si>
  <si>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</si>
  <si>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</si>
  <si>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</si>
  <si>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</si>
  <si>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</si>
  <si>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</si>
  <si>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</si>
  <si>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</si>
  <si>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</si>
  <si>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</si>
  <si>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</si>
  <si>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</si>
  <si>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</si>
  <si>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</si>
  <si>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</si>
  <si>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</si>
  <si>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</si>
  <si>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</si>
  <si>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</si>
  <si>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</si>
  <si>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</si>
  <si>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</si>
  <si>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</si>
  <si>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</si>
  <si>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</si>
  <si>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</si>
  <si>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</si>
  <si>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</si>
  <si>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</si>
  <si>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</si>
  <si>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</si>
  <si>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</si>
  <si>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</si>
  <si>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</si>
  <si>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</si>
  <si>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</si>
  <si>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</si>
  <si>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</si>
  <si>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</si>
  <si>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</si>
  <si>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</si>
  <si>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</si>
  <si>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</si>
  <si>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</si>
  <si>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</si>
  <si>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</si>
  <si>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</si>
  <si>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</si>
  <si>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</si>
  <si>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</si>
  <si>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</si>
  <si>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</si>
  <si>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</si>
  <si>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</si>
  <si>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</si>
  <si>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</si>
  <si>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</si>
  <si>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</si>
  <si>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</si>
  <si>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</si>
  <si>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</si>
  <si>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</si>
  <si>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</si>
  <si>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</si>
  <si>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</si>
  <si>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</si>
  <si>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</si>
  <si>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</si>
  <si>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</si>
  <si>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</si>
  <si>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</si>
  <si>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</si>
  <si>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</si>
  <si>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</si>
  <si>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</si>
  <si>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</si>
  <si>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</si>
  <si>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</si>
  <si>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</si>
  <si>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</si>
  <si>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</si>
  <si>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</si>
  <si>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</si>
  <si>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</si>
  <si>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</si>
  <si>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</si>
  <si>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</si>
  <si>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</si>
  <si>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</si>
  <si>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</si>
  <si>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</si>
  <si>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</si>
  <si>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</si>
  <si>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</si>
  <si>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</si>
  <si>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</si>
  <si>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</si>
  <si>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</si>
  <si>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</si>
  <si>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</si>
  <si>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</si>
  <si>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</si>
  <si>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</si>
  <si>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</si>
  <si>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</si>
  <si>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</si>
  <si>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</si>
  <si>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</si>
  <si>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</si>
  <si>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</si>
  <si>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</si>
  <si>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</si>
  <si>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</si>
  <si>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</si>
  <si>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</si>
  <si>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</si>
  <si>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</si>
  <si>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</si>
  <si>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</si>
  <si>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</si>
  <si>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</si>
  <si>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</si>
  <si>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</si>
  <si>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</si>
  <si>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</si>
  <si>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</si>
  <si>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</si>
  <si>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</si>
  <si>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</si>
  <si>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</si>
  <si>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</si>
  <si>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</si>
  <si>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</si>
  <si>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</si>
  <si>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</si>
  <si>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</si>
  <si>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</si>
  <si>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</si>
  <si>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</si>
  <si>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</si>
  <si>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</si>
  <si>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</si>
  <si>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</si>
  <si>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</si>
  <si>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</si>
  <si>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</si>
  <si>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</si>
  <si>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</si>
  <si>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</si>
  <si>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</si>
  <si>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</si>
  <si>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</si>
  <si>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</si>
  <si>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</si>
  <si>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</si>
  <si>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</si>
  <si>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</si>
  <si>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</si>
  <si>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</si>
  <si>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</si>
  <si>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</si>
  <si>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</si>
  <si>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</si>
  <si>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</si>
  <si>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</si>
  <si>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</si>
  <si>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</si>
  <si>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</si>
  <si>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</si>
  <si>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</si>
  <si>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</si>
  <si>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</si>
  <si>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</si>
  <si>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</si>
  <si>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</si>
  <si>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</si>
  <si>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</si>
  <si>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</si>
  <si>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</si>
  <si>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</si>
  <si>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</si>
  <si>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</si>
  <si>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</si>
  <si>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</si>
  <si>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</si>
  <si>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</si>
  <si>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</si>
  <si>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</si>
  <si>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</si>
  <si>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</si>
  <si>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</si>
  <si>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</si>
  <si>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</si>
  <si>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</si>
  <si>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</si>
  <si>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</si>
  <si>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</si>
  <si>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</si>
  <si>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</si>
  <si>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</si>
  <si>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</si>
  <si>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</si>
  <si>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</si>
  <si>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</si>
  <si>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</si>
  <si>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</si>
  <si>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</si>
  <si>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</si>
  <si>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</si>
  <si>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</si>
  <si>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</si>
  <si>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</si>
  <si>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</si>
  <si>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</si>
  <si>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</si>
  <si>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</si>
  <si>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</si>
  <si>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</si>
  <si>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</si>
  <si>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</si>
  <si>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</si>
  <si>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</si>
  <si>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</si>
  <si>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</si>
  <si>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</si>
  <si>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</si>
  <si>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</si>
  <si>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</si>
  <si>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</si>
  <si>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</si>
  <si>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</si>
  <si>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</si>
  <si>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</si>
  <si>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</si>
  <si>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</si>
  <si>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</si>
  <si>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</si>
  <si>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</si>
  <si>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</si>
  <si>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</si>
  <si>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</si>
  <si>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</si>
  <si>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</si>
  <si>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</si>
  <si>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</si>
  <si>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</si>
  <si>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</si>
  <si>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</si>
  <si>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</si>
  <si>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</si>
  <si>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</si>
  <si>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</si>
  <si>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</si>
  <si>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</si>
  <si>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</si>
  <si>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</si>
  <si>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</si>
  <si>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</si>
  <si>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</si>
  <si>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</si>
  <si>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</si>
  <si>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</si>
  <si>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</si>
  <si>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</si>
  <si>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</si>
  <si>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</si>
  <si>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</si>
  <si>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</si>
  <si>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</si>
  <si>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</si>
  <si>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</si>
  <si>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</si>
  <si>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</si>
  <si>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</si>
  <si>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</si>
  <si>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</si>
  <si>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</si>
  <si>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</si>
  <si>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</si>
  <si>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</si>
  <si>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</si>
  <si>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</si>
  <si>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</si>
  <si>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</si>
  <si>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</si>
  <si>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</si>
  <si>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</si>
  <si>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</si>
  <si>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</si>
  <si>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</si>
  <si>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</si>
  <si>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</si>
  <si>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</si>
  <si>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</si>
  <si>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</si>
  <si>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</si>
  <si>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</si>
  <si>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</si>
  <si>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</si>
  <si>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</si>
  <si>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</si>
  <si>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</si>
  <si>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</si>
  <si>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</si>
  <si>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</si>
  <si>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</si>
  <si>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</si>
  <si>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</si>
  <si>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</si>
  <si>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</si>
  <si>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</si>
  <si>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</si>
  <si>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</si>
  <si>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</si>
  <si>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</si>
  <si>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</si>
  <si>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</si>
  <si>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</si>
  <si>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</si>
  <si>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</si>
  <si>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</si>
  <si>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</si>
  <si>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</si>
  <si>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</si>
  <si>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</si>
  <si>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</si>
  <si>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</si>
  <si>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</si>
  <si>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</si>
  <si>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</si>
  <si>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</si>
  <si>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</si>
  <si>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</si>
  <si>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</si>
  <si>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</si>
  <si>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</si>
  <si>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</si>
  <si>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</si>
  <si>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</si>
  <si>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</si>
  <si>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</si>
  <si>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</si>
  <si>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</si>
  <si>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</si>
  <si>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</si>
  <si>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</si>
  <si>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</si>
  <si>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</si>
  <si>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</si>
  <si>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</si>
  <si>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</si>
  <si>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</si>
  <si>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</si>
  <si>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</si>
  <si>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</si>
  <si>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</si>
  <si>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</si>
  <si>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</si>
  <si>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</si>
  <si>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</si>
  <si>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</si>
  <si>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</si>
  <si>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</si>
  <si>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</si>
  <si>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</si>
  <si>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</si>
  <si>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</si>
  <si>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</si>
  <si>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</si>
  <si>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</si>
  <si>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</si>
  <si>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</si>
  <si>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</si>
  <si>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</si>
  <si>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</si>
  <si>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</si>
  <si>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</si>
  <si>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</si>
  <si>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</si>
  <si>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</si>
  <si>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</si>
  <si>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</si>
  <si>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</si>
  <si>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</si>
  <si>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</si>
  <si>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</si>
  <si>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</si>
  <si>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</si>
  <si>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</si>
  <si>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</si>
  <si>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</si>
  <si>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</si>
  <si>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</si>
  <si>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</si>
  <si>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</si>
  <si>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</si>
  <si>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</si>
  <si>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</si>
  <si>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</si>
  <si>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</si>
  <si>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</si>
  <si>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</si>
  <si>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</si>
  <si>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</si>
  <si>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</si>
  <si>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</si>
  <si>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</si>
  <si>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</si>
  <si>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</si>
  <si>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</si>
  <si>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</si>
  <si>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</si>
  <si>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</si>
  <si>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</si>
  <si>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</si>
  <si>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</si>
  <si>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</si>
  <si>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</si>
  <si>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</si>
  <si>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</si>
  <si>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</si>
  <si>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</si>
  <si>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</si>
  <si>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</si>
  <si>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</si>
  <si>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</si>
  <si>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</si>
  <si>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</si>
  <si>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</si>
  <si>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</si>
  <si>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</si>
  <si>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</si>
  <si>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</si>
  <si>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</si>
  <si>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</si>
  <si>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</si>
  <si>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</si>
  <si>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</si>
  <si>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</si>
  <si>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</si>
  <si>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</si>
  <si>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</si>
  <si>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</si>
  <si>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</si>
  <si>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</si>
  <si>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</si>
  <si>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</si>
  <si>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</si>
  <si>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</si>
  <si>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</si>
  <si>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</si>
  <si>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</si>
  <si>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</si>
  <si>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</si>
  <si>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</si>
  <si>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</si>
  <si>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</si>
  <si>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</si>
  <si>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</si>
  <si>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</si>
  <si>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</si>
  <si>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</si>
  <si>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</si>
  <si>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</si>
  <si>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</si>
  <si>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</si>
  <si>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</si>
  <si>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</si>
  <si>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</si>
  <si>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</si>
  <si>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</si>
  <si>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</si>
  <si>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</si>
  <si>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</si>
  <si>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</si>
  <si>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</si>
  <si>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</si>
  <si>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</si>
  <si>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</si>
  <si>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</si>
  <si>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</si>
  <si>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</si>
  <si>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</si>
  <si>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</si>
  <si>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</si>
  <si>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</si>
  <si>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</si>
  <si>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</si>
  <si>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</si>
  <si>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</si>
  <si>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</si>
  <si>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</si>
  <si>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</si>
  <si>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</si>
  <si>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</si>
  <si>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</si>
  <si>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</si>
  <si>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</si>
  <si>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</si>
  <si>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</si>
  <si>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</si>
  <si>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</si>
  <si>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</si>
  <si>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</si>
  <si>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</si>
  <si>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</si>
  <si>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</si>
  <si>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</si>
  <si>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</si>
  <si>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</si>
  <si>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</si>
  <si>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</si>
  <si>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</si>
  <si>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</si>
  <si>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</si>
  <si>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</si>
  <si>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</si>
  <si>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</si>
  <si>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</si>
  <si>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</si>
  <si>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</si>
  <si>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</si>
  <si>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</si>
  <si>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</si>
  <si>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</si>
  <si>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</si>
  <si>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</si>
  <si>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</si>
  <si>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</si>
  <si>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</si>
  <si>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</si>
  <si>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</si>
  <si>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</si>
  <si>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</si>
  <si>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</si>
  <si>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</si>
  <si>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</si>
  <si>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</si>
  <si>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</si>
  <si>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</si>
  <si>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</si>
  <si>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</si>
  <si>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</si>
  <si>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</si>
  <si>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</si>
  <si>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</si>
  <si>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</si>
  <si>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</si>
  <si>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</si>
  <si>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</si>
  <si>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</si>
  <si>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</si>
  <si>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</si>
  <si>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</si>
  <si>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</si>
  <si>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</si>
  <si>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</si>
  <si>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</si>
  <si>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</si>
  <si>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</si>
  <si>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</si>
  <si>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</si>
  <si>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</si>
  <si>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</si>
  <si>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</si>
  <si>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</si>
  <si>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</si>
  <si>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</si>
  <si>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</si>
  <si>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</si>
  <si>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</si>
  <si>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</si>
  <si>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</si>
  <si>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</si>
  <si>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</si>
  <si>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</si>
  <si>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</si>
  <si>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</si>
  <si>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</si>
  <si>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</si>
  <si>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</si>
  <si>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</si>
  <si>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</si>
  <si>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</si>
  <si>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</si>
  <si>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</si>
  <si>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</si>
  <si>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</si>
  <si>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</si>
  <si>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</si>
  <si>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</si>
  <si>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</si>
  <si>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</si>
  <si>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</si>
  <si>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</si>
  <si>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</si>
  <si>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</si>
  <si>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</si>
  <si>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</si>
  <si>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</si>
  <si>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</si>
  <si>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</si>
  <si>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</si>
  <si>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</si>
  <si>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</si>
  <si>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</si>
  <si>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</si>
  <si>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</si>
  <si>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</si>
  <si>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</si>
  <si>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</si>
  <si>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</si>
  <si>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</si>
  <si>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</si>
  <si>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</si>
  <si>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</si>
  <si>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</si>
  <si>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</si>
  <si>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</si>
  <si>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</si>
  <si>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</si>
  <si>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</si>
  <si>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</si>
  <si>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</si>
  <si>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</si>
  <si>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</si>
  <si>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</si>
  <si>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</si>
  <si>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</si>
  <si>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</si>
  <si>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</si>
  <si>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</si>
  <si>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</si>
  <si>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</si>
  <si>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</si>
  <si>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</si>
  <si>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</si>
  <si>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</si>
  <si>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</si>
  <si>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</si>
  <si>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</si>
  <si>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</si>
  <si>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</si>
  <si>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</si>
  <si>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</si>
  <si>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</si>
  <si>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</si>
  <si>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</si>
  <si>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</si>
  <si>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</si>
  <si>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</si>
  <si>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</si>
  <si>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</si>
  <si>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</si>
  <si>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</si>
  <si>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</si>
  <si>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</si>
  <si>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</si>
  <si>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</si>
  <si>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</si>
  <si>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</si>
  <si>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</si>
  <si>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</si>
  <si>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</si>
  <si>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</si>
  <si>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</si>
  <si>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</si>
  <si>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</si>
  <si>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</si>
  <si>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</si>
  <si>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</si>
  <si>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</si>
  <si>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</si>
  <si>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</si>
  <si>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</si>
  <si>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</si>
  <si>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</si>
  <si>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</si>
  <si>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</si>
  <si>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</si>
  <si>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</si>
  <si>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</si>
  <si>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</si>
  <si>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</si>
  <si>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</si>
  <si>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</si>
  <si>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</si>
  <si>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</si>
  <si>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</si>
  <si>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</si>
  <si>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</si>
  <si>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</si>
  <si>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</si>
  <si>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</si>
  <si>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</si>
  <si>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</si>
  <si>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</si>
  <si>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</si>
  <si>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</si>
  <si>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</si>
  <si>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</si>
  <si>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</si>
  <si>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</si>
  <si>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</si>
  <si>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</si>
  <si>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</si>
  <si>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</si>
  <si>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</si>
  <si>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</si>
  <si>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</si>
  <si>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</si>
  <si>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</si>
  <si>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</si>
  <si>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</si>
  <si>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</si>
  <si>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</si>
  <si>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</si>
  <si>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</si>
  <si>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</si>
  <si>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</si>
  <si>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</si>
  <si>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</si>
  <si>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</si>
  <si>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</si>
  <si>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</si>
  <si>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</si>
  <si>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</si>
  <si>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</si>
  <si>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</si>
  <si>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</si>
  <si>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</si>
  <si>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</si>
  <si>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</si>
  <si>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</si>
  <si>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</si>
  <si>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</si>
  <si>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</si>
  <si>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</si>
  <si>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</si>
  <si>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</si>
  <si>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</si>
  <si>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</si>
  <si>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</si>
  <si>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</si>
  <si>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</si>
  <si>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</si>
  <si>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</si>
  <si>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</si>
  <si>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</si>
  <si>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</si>
  <si>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</si>
  <si>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</si>
  <si>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</si>
  <si>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</si>
  <si>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</si>
  <si>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</si>
  <si>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</si>
  <si>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</si>
  <si>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</si>
  <si>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</si>
  <si>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</si>
  <si>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</si>
  <si>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</si>
  <si>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</si>
  <si>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</si>
  <si>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</si>
  <si>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</si>
  <si>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</si>
  <si>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</si>
  <si>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</si>
  <si>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</si>
  <si>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</si>
  <si>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</si>
  <si>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</si>
  <si>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</si>
  <si>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</si>
  <si>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</si>
  <si>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</si>
  <si>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</si>
  <si>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</si>
  <si>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</si>
  <si>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</si>
  <si>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</si>
  <si>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</si>
  <si>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</si>
  <si>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</si>
  <si>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</si>
  <si>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</si>
  <si>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</si>
  <si>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</si>
  <si>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</si>
  <si>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</si>
  <si>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</si>
  <si>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</si>
  <si>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</si>
  <si>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</si>
  <si>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</si>
  <si>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</si>
  <si>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</si>
  <si>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</si>
  <si>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</si>
  <si>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</si>
  <si>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</si>
  <si>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</si>
  <si>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</si>
  <si>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</si>
  <si>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</si>
  <si>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</si>
  <si>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</si>
  <si>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</si>
  <si>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</si>
  <si>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</si>
  <si>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</si>
  <si>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</si>
  <si>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</si>
  <si>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</si>
  <si>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</si>
  <si>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</si>
  <si>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</si>
  <si>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</si>
  <si>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</si>
  <si>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</si>
  <si>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</si>
  <si>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</si>
  <si>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</si>
  <si>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</si>
  <si>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</si>
  <si>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</si>
  <si>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</si>
  <si>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</si>
  <si>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</si>
  <si>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</si>
  <si>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</si>
  <si>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</si>
  <si>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</si>
  <si>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</si>
  <si>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</si>
  <si>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</si>
  <si>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</si>
  <si>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</si>
  <si>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</si>
  <si>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</si>
  <si>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</si>
  <si>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</si>
  <si>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</si>
  <si>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</si>
  <si>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</si>
  <si>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</si>
  <si>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</si>
  <si>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</si>
  <si>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</si>
  <si>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</si>
  <si>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</si>
  <si>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</si>
  <si>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</si>
  <si>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</si>
  <si>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</si>
  <si>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</si>
  <si>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</si>
  <si>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</si>
  <si>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</si>
  <si>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</si>
  <si>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</si>
  <si>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</si>
  <si>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</si>
  <si>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</si>
  <si>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</si>
  <si>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</si>
  <si>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</si>
  <si>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</si>
  <si>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</si>
  <si>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</si>
  <si>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</si>
  <si>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</si>
  <si>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</si>
  <si>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</si>
  <si>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</si>
  <si>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</si>
  <si>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</si>
  <si>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</si>
  <si>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</si>
  <si>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</si>
  <si>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</si>
  <si>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</si>
  <si>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</si>
  <si>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</si>
  <si>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</si>
  <si>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</si>
  <si>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</si>
  <si>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</si>
  <si>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</si>
  <si>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</si>
  <si>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</si>
  <si>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</si>
  <si>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</si>
  <si>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</si>
  <si>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</si>
  <si>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</si>
  <si>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</si>
  <si>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</si>
  <si>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</si>
  <si>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</si>
  <si>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</si>
  <si>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</si>
  <si>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</si>
  <si>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</si>
  <si>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</si>
  <si>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</si>
  <si>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</si>
  <si>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</si>
  <si>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</si>
  <si>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</si>
  <si>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</si>
  <si>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</si>
  <si>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</si>
  <si>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</si>
  <si>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</si>
  <si>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</si>
  <si>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</si>
  <si>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</si>
  <si>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</si>
  <si>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</si>
  <si>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</si>
  <si>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</si>
  <si>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</si>
  <si>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</si>
  <si>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</si>
  <si>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</si>
  <si>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</si>
  <si>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</si>
  <si>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</si>
  <si>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</si>
  <si>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</si>
  <si>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</si>
  <si>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</si>
  <si>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</si>
  <si>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</si>
  <si>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</si>
  <si>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</si>
  <si>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</si>
  <si>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</si>
  <si>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</si>
  <si>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</si>
  <si>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</si>
  <si>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</si>
  <si>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</si>
  <si>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</si>
  <si>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</si>
  <si>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</si>
  <si>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</si>
  <si>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</si>
  <si>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</si>
  <si>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</si>
  <si>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</si>
  <si>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</si>
  <si>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</si>
  <si>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</si>
  <si>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</si>
  <si>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</si>
  <si>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</si>
  <si>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</si>
  <si>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</si>
  <si>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</si>
  <si>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</si>
  <si>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</si>
  <si>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</si>
  <si>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</si>
  <si>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</si>
  <si>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</si>
  <si>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</si>
  <si>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</si>
  <si>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</si>
  <si>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</si>
  <si>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</si>
  <si>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</si>
  <si>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</si>
  <si>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</si>
  <si>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</si>
  <si>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</si>
  <si>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</si>
  <si>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</si>
  <si>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</si>
  <si>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</si>
  <si>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</si>
  <si>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</si>
  <si>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</si>
  <si>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</si>
  <si>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</si>
  <si>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</si>
  <si>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</si>
  <si>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</si>
  <si>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</si>
  <si>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</si>
  <si>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</si>
  <si>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</si>
  <si>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</si>
  <si>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</si>
  <si>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</si>
  <si>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</si>
  <si>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</si>
  <si>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</si>
  <si>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</si>
  <si>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</si>
  <si>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</si>
  <si>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</si>
  <si>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</si>
  <si>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</si>
  <si>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</si>
  <si>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</si>
  <si>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</si>
  <si>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</si>
  <si>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</si>
  <si>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</si>
  <si>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</si>
  <si>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</si>
  <si>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</si>
  <si>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</si>
  <si>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</si>
  <si>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</si>
  <si>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</si>
  <si>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</si>
  <si>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</si>
  <si>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</si>
  <si>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</si>
  <si>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</si>
  <si>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</si>
  <si>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</si>
  <si>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</si>
  <si>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</si>
  <si>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</si>
  <si>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</si>
  <si>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</si>
  <si>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</si>
  <si>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</si>
  <si>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</si>
  <si>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</si>
  <si>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</si>
  <si>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</si>
  <si>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</si>
  <si>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</si>
  <si>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</si>
  <si>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</si>
  <si>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</si>
  <si>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</si>
  <si>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</si>
  <si>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</si>
  <si>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</si>
  <si>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</si>
  <si>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</si>
  <si>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</si>
  <si>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</si>
  <si>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</si>
  <si>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</si>
  <si>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</si>
  <si>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</si>
  <si>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</si>
  <si>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</si>
  <si>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</si>
  <si>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</si>
  <si>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</si>
  <si>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</si>
  <si>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</si>
  <si>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</si>
  <si>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</si>
  <si>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</si>
  <si>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</si>
  <si>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</si>
  <si>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</si>
  <si>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</si>
  <si>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</si>
  <si>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</si>
  <si>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</si>
  <si>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</si>
  <si>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</si>
  <si>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</si>
  <si>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</si>
  <si>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</si>
  <si>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</si>
  <si>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</si>
  <si>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</si>
  <si>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</si>
  <si>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</si>
  <si>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</si>
  <si>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</si>
  <si>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</si>
  <si>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</si>
  <si>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</si>
  <si>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</si>
  <si>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</si>
  <si>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</si>
  <si>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</si>
  <si>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</si>
  <si>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</si>
  <si>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</si>
  <si>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</si>
  <si>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</si>
  <si>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</si>
  <si>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</si>
  <si>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</si>
  <si>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</si>
  <si>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</si>
  <si>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</si>
  <si>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</si>
  <si>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</si>
  <si>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</si>
  <si>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</si>
  <si>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</si>
  <si>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</si>
  <si>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</si>
  <si>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</si>
  <si>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</si>
  <si>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</si>
  <si>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</si>
  <si>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</si>
  <si>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</si>
  <si>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</si>
  <si>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</si>
  <si>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</si>
  <si>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</si>
  <si>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</si>
  <si>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</si>
  <si>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</si>
  <si>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</si>
  <si>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</si>
  <si>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</si>
  <si>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</si>
  <si>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</si>
  <si>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</si>
  <si>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</si>
  <si>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</si>
  <si>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</si>
  <si>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</si>
  <si>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</si>
  <si>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</si>
  <si>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</si>
  <si>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</si>
  <si>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</si>
  <si>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</si>
  <si>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</si>
  <si>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</si>
  <si>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</si>
  <si>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</si>
  <si>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</si>
  <si>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</si>
  <si>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</si>
  <si>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</si>
  <si>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</si>
  <si>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</si>
  <si>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</si>
  <si>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</si>
  <si>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</si>
  <si>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</si>
  <si>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</si>
  <si>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</si>
  <si>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</si>
  <si>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</si>
  <si>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</si>
  <si>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</si>
  <si>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</si>
  <si>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</si>
  <si>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</si>
  <si>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</si>
  <si>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</si>
  <si>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</si>
  <si>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</si>
  <si>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</si>
  <si>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</si>
  <si>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</si>
  <si>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</si>
  <si>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</si>
  <si>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</si>
  <si>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</si>
  <si>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</si>
  <si>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</si>
  <si>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</si>
  <si>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</si>
  <si>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</si>
  <si>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</si>
  <si>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</si>
  <si>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</si>
  <si>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</si>
  <si>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</si>
  <si>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</si>
  <si>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</si>
  <si>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</si>
  <si>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</si>
  <si>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</si>
  <si>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</si>
  <si>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</si>
  <si>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</si>
  <si>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</si>
  <si>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</si>
  <si>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</si>
  <si>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</si>
  <si>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</si>
  <si>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</si>
  <si>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</si>
  <si>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</si>
  <si>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</si>
  <si>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</si>
  <si>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</si>
  <si>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</si>
  <si>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</si>
  <si>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</si>
  <si>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</si>
  <si>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</si>
  <si>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</si>
  <si>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</si>
  <si>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</si>
  <si>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</si>
  <si>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</si>
  <si>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</si>
  <si>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</si>
  <si>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</si>
  <si>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</si>
  <si>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</si>
  <si>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</si>
  <si>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</si>
  <si>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</si>
  <si>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</si>
  <si>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</si>
  <si>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</si>
  <si>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</si>
  <si>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</si>
  <si>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</si>
  <si>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</si>
  <si>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</si>
  <si>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</si>
  <si>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</si>
  <si>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</si>
  <si>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</si>
  <si>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</si>
  <si>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</si>
  <si>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</si>
  <si>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</si>
  <si>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</si>
  <si>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</si>
  <si>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</si>
  <si>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</si>
  <si>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</si>
  <si>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</si>
  <si>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</si>
  <si>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</si>
  <si>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</si>
  <si>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</si>
  <si>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</si>
  <si>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</si>
  <si>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</si>
  <si>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</si>
  <si>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</si>
  <si>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</si>
  <si>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</si>
  <si>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</si>
  <si>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</si>
  <si>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</si>
  <si>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</si>
  <si>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</si>
  <si>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</si>
  <si>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</si>
  <si>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</si>
  <si>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</si>
  <si>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</si>
  <si>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</si>
  <si>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</si>
  <si>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</si>
  <si>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</si>
  <si>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</si>
  <si>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</si>
  <si>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</si>
  <si>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</si>
  <si>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</si>
  <si>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</si>
  <si>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</si>
  <si>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</si>
  <si>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</si>
  <si>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</si>
  <si>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</si>
  <si>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</si>
  <si>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</si>
  <si>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</si>
  <si>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</si>
  <si>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</si>
  <si>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</si>
  <si>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</si>
  <si>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</si>
  <si>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</si>
  <si>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</si>
  <si>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</si>
  <si>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</si>
  <si>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</si>
  <si>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</si>
  <si>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</si>
  <si>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</si>
  <si>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</si>
  <si>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</si>
  <si>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</si>
  <si>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</si>
  <si>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</si>
  <si>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</si>
  <si>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</si>
  <si>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</si>
  <si>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</si>
  <si>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</si>
  <si>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</si>
  <si>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</si>
  <si>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</si>
  <si>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</si>
  <si>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</si>
  <si>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</si>
  <si>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</si>
  <si>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</si>
  <si>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</si>
  <si>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</si>
  <si>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</si>
  <si>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</si>
  <si>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</si>
  <si>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</si>
  <si>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</si>
  <si>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</si>
  <si>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</si>
  <si>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</si>
  <si>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</si>
  <si>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</si>
  <si>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</si>
  <si>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</si>
  <si>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</si>
  <si>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</si>
  <si>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</si>
  <si>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</si>
  <si>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</si>
  <si>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</si>
  <si>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</si>
  <si>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</si>
  <si>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</si>
  <si>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</si>
  <si>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</si>
  <si>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</si>
  <si>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</si>
  <si>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</si>
  <si>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</si>
  <si>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</si>
  <si>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</si>
  <si>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</si>
  <si>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</si>
  <si>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</si>
  <si>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</si>
  <si>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</si>
  <si>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</si>
  <si>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</si>
  <si>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</si>
  <si>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</si>
  <si>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</si>
  <si>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</si>
  <si>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</si>
  <si>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</si>
  <si>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</si>
  <si>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</si>
  <si>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</si>
  <si>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</si>
  <si>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</si>
  <si>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</si>
  <si>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</si>
  <si>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</si>
  <si>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</si>
  <si>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</si>
  <si>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</si>
  <si>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</si>
  <si>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</si>
  <si>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</si>
  <si>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</si>
  <si>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</si>
  <si>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</si>
  <si>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</si>
  <si>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</si>
  <si>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</si>
  <si>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</si>
  <si>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</si>
  <si>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</si>
  <si>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</si>
  <si>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</si>
  <si>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</si>
  <si>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</si>
  <si>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</si>
  <si>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</si>
  <si>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</si>
  <si>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</si>
  <si>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</si>
  <si>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</si>
  <si>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</si>
  <si>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</si>
  <si>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</si>
  <si>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</si>
  <si>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</si>
  <si>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</si>
  <si>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</si>
  <si>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</si>
  <si>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</si>
  <si>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</si>
  <si>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</si>
  <si>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</si>
  <si>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</si>
  <si>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</si>
  <si>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</si>
  <si>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</si>
  <si>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</si>
  <si>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</si>
  <si>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</si>
  <si>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</si>
  <si>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</si>
  <si>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</si>
  <si>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</si>
  <si>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</si>
  <si>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</si>
  <si>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</si>
  <si>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</si>
  <si>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</si>
  <si>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</si>
  <si>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</si>
  <si>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</si>
  <si>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</si>
  <si>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</si>
  <si>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</si>
  <si>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</si>
  <si>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</si>
  <si>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</si>
  <si>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</si>
  <si>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</si>
  <si>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</si>
  <si>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</si>
  <si>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</si>
  <si>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</si>
  <si>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</si>
  <si>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</si>
  <si>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</si>
  <si>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</si>
  <si>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</si>
  <si>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</si>
  <si>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</si>
  <si>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</si>
  <si>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</si>
  <si>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</si>
  <si>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</si>
  <si>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</si>
  <si>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</si>
  <si>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</si>
  <si>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</si>
  <si>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</si>
  <si>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</si>
  <si>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</si>
  <si>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</si>
  <si>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</si>
  <si>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</si>
  <si>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</si>
  <si>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</si>
  <si>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</si>
  <si>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</si>
  <si>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</si>
  <si>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</si>
  <si>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</si>
  <si>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</si>
  <si>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</si>
  <si>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</si>
  <si>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</si>
  <si>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</si>
  <si>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</si>
  <si>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</si>
  <si>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</si>
  <si>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</si>
  <si>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</si>
  <si>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</si>
  <si>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</si>
  <si>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</si>
  <si>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</si>
  <si>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</si>
  <si>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</si>
  <si>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</si>
  <si>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</si>
  <si>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</si>
  <si>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</si>
  <si>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</si>
  <si>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</si>
  <si>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</si>
  <si>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</si>
  <si>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</si>
  <si>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</si>
  <si>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</si>
  <si>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</si>
  <si>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</si>
  <si>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</si>
  <si>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</si>
  <si>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</si>
  <si>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</si>
  <si>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</si>
  <si>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</si>
  <si>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</si>
  <si>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</si>
  <si>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</si>
  <si>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</si>
  <si>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</si>
  <si>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</si>
  <si>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</si>
  <si>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</si>
  <si>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</si>
  <si>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</si>
  <si>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</si>
  <si>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</si>
  <si>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</si>
  <si>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</si>
  <si>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</si>
  <si>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</si>
  <si>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</si>
  <si>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</si>
  <si>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</si>
  <si>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</si>
  <si>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</si>
  <si>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</si>
  <si>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</si>
  <si>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</si>
  <si>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</si>
  <si>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</si>
  <si>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</si>
  <si>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</si>
  <si>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</si>
  <si>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</si>
  <si>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</si>
  <si>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</si>
  <si>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</si>
  <si>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</si>
  <si>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</si>
  <si>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</si>
  <si>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</si>
  <si>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</si>
  <si>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</si>
  <si>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</si>
  <si>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</si>
  <si>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</si>
  <si>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</si>
  <si>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</si>
  <si>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</si>
  <si>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</si>
  <si>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</si>
  <si>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</si>
  <si>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</si>
  <si>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</si>
  <si>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</si>
  <si>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</si>
  <si>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</si>
  <si>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</si>
  <si>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</si>
  <si>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</si>
  <si>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</si>
  <si>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</si>
  <si>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</si>
  <si>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</si>
  <si>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</si>
  <si>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</si>
  <si>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</si>
  <si>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</si>
  <si>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</si>
  <si>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</si>
  <si>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</si>
  <si>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</si>
  <si>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</si>
  <si>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</si>
  <si>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</si>
  <si>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</si>
  <si>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</si>
  <si>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</si>
  <si>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</si>
  <si>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</si>
  <si>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</si>
  <si>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</si>
  <si>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</si>
  <si>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</si>
  <si>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</si>
  <si>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</si>
  <si>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</si>
  <si>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</si>
  <si>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</si>
  <si>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</si>
  <si>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</si>
  <si>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</si>
  <si>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</si>
  <si>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</si>
  <si>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</si>
  <si>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</si>
  <si>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</si>
  <si>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</si>
  <si>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</si>
  <si>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</si>
  <si>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</si>
  <si>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</si>
  <si>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</si>
  <si>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</si>
  <si>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</si>
  <si>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</si>
  <si>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</si>
  <si>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</si>
  <si>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</si>
  <si>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</si>
  <si>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</si>
  <si>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</si>
  <si>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</si>
  <si>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</si>
  <si>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</si>
  <si>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</si>
  <si>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</si>
  <si>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</si>
  <si>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</si>
  <si>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</si>
  <si>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</si>
  <si>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</si>
  <si>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</si>
  <si>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</si>
  <si>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</si>
  <si>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</si>
  <si>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</si>
  <si>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</si>
  <si>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</si>
  <si>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</si>
  <si>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</si>
  <si>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</si>
  <si>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</si>
  <si>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</si>
  <si>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</si>
  <si>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</si>
  <si>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</si>
  <si>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</si>
  <si>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</si>
  <si>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</si>
  <si>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</si>
  <si>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</si>
  <si>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</si>
  <si>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</si>
  <si>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</si>
  <si>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</si>
  <si>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</si>
  <si>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</si>
  <si>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</si>
  <si>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</si>
  <si>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</si>
  <si>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</si>
  <si>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</si>
  <si>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</si>
  <si>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</si>
  <si>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</si>
  <si>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</si>
  <si>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</si>
  <si>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</si>
  <si>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</si>
  <si>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</si>
  <si>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</si>
  <si>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</si>
  <si>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</si>
  <si>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</si>
  <si>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</si>
  <si>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</si>
  <si>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</si>
  <si>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</si>
  <si>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</si>
  <si>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</si>
  <si>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</si>
  <si>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</si>
  <si>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</si>
  <si>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</si>
  <si>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</si>
  <si>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</si>
  <si>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</si>
  <si>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</si>
  <si>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</si>
  <si>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</si>
  <si>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</si>
  <si>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</si>
  <si>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</si>
  <si>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</si>
  <si>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</si>
  <si>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</si>
  <si>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</si>
  <si>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</si>
  <si>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</si>
  <si>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</si>
  <si>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</si>
  <si>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</si>
  <si>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</si>
  <si>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</si>
  <si>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</si>
  <si>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</si>
  <si>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</si>
  <si>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</si>
  <si>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</si>
  <si>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</si>
  <si>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</si>
  <si>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</si>
  <si>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</si>
  <si>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</si>
  <si>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</si>
  <si>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</si>
  <si>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</si>
  <si>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</si>
  <si>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</si>
  <si>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</si>
  <si>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</si>
  <si>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</si>
  <si>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</si>
  <si>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</si>
  <si>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</si>
  <si>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</si>
  <si>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</si>
  <si>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</si>
  <si>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</si>
  <si>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</si>
  <si>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</si>
  <si>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</si>
  <si>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</si>
  <si>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</si>
  <si>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</si>
  <si>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</si>
  <si>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</si>
  <si>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</si>
  <si>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</si>
  <si>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</si>
  <si>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</si>
  <si>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</si>
  <si>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</si>
  <si>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</si>
  <si>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</si>
  <si>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</si>
  <si>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</si>
  <si>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</si>
  <si>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</si>
  <si>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</si>
  <si>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</si>
  <si>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</si>
  <si>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</si>
  <si>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</si>
  <si>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</si>
  <si>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</si>
  <si>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</si>
  <si>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</si>
  <si>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</si>
  <si>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</si>
  <si>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</si>
  <si>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</si>
  <si>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</si>
  <si>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</si>
  <si>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</si>
  <si>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</si>
  <si>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</si>
  <si>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</si>
  <si>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</si>
  <si>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</si>
  <si>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</si>
  <si>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</si>
  <si>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</si>
  <si>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</si>
  <si>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</si>
  <si>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</si>
  <si>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</si>
  <si>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</si>
  <si>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</si>
  <si>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</si>
  <si>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</si>
  <si>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</si>
  <si>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</si>
  <si>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</si>
  <si>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</si>
  <si>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</si>
  <si>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</si>
  <si>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</si>
  <si>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</si>
  <si>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</si>
  <si>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</si>
  <si>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</si>
  <si>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</si>
  <si>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</si>
  <si>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</si>
  <si>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</si>
  <si>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</si>
  <si>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</si>
  <si>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</si>
  <si>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</si>
  <si>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</si>
  <si>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</si>
  <si>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</si>
  <si>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</si>
  <si>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</si>
  <si>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</si>
  <si>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</si>
  <si>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</si>
  <si>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</si>
  <si>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</si>
  <si>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</si>
  <si>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</si>
  <si>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</si>
  <si>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</si>
  <si>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</si>
  <si>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</si>
  <si>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</si>
  <si>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</si>
  <si>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</si>
  <si>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</si>
  <si>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</si>
  <si>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</si>
  <si>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</si>
  <si>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</si>
  <si>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</si>
  <si>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</si>
  <si>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</si>
  <si>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</si>
  <si>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</si>
  <si>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</si>
  <si>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</si>
  <si>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</si>
  <si>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</si>
  <si>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</si>
  <si>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</si>
  <si>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</si>
  <si>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</si>
  <si>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</si>
  <si>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</si>
  <si>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</si>
  <si>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</si>
  <si>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</si>
  <si>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</si>
  <si>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</si>
  <si>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</si>
  <si>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</si>
  <si>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</si>
  <si>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</si>
  <si>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</si>
  <si>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</si>
  <si>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</si>
  <si>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</si>
  <si>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</si>
  <si>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</si>
  <si>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</si>
  <si>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</si>
  <si>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</si>
  <si>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</si>
  <si>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</si>
  <si>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</si>
  <si>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</si>
  <si>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</si>
  <si>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</si>
  <si>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</si>
  <si>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</si>
  <si>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</si>
  <si>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</si>
  <si>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</si>
  <si>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</si>
  <si>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</si>
  <si>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</si>
  <si>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</si>
  <si>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</si>
  <si>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</si>
  <si>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</si>
  <si>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</si>
  <si>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</si>
  <si>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</si>
  <si>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</si>
  <si>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</si>
  <si>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</si>
  <si>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</si>
  <si>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</si>
  <si>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</si>
  <si>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</si>
  <si>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</si>
  <si>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</si>
  <si>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</si>
  <si>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</si>
  <si>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</si>
  <si>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</si>
  <si>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</si>
  <si>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</si>
  <si>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</si>
  <si>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</si>
  <si>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</si>
  <si>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</si>
  <si>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</si>
  <si>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</si>
  <si>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</si>
  <si>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</si>
  <si>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</si>
  <si>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</si>
  <si>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</si>
  <si>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</si>
  <si>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</si>
  <si>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</si>
  <si>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</si>
  <si>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</si>
  <si>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</si>
  <si>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</si>
  <si>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</si>
  <si>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</si>
  <si>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</si>
  <si>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</si>
  <si>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</si>
  <si>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</si>
  <si>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</si>
  <si>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</si>
  <si>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</si>
  <si>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</si>
  <si>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</si>
  <si>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</si>
  <si>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</si>
  <si>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</si>
  <si>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</si>
  <si>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</si>
  <si>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</si>
  <si>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</si>
  <si>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</si>
  <si>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</si>
  <si>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</si>
  <si>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</si>
  <si>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</si>
  <si>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</si>
  <si>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</si>
  <si>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</si>
  <si>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</si>
  <si>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</si>
  <si>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</si>
  <si>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</si>
  <si>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</si>
  <si>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</si>
  <si>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</si>
  <si>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</si>
  <si>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</si>
  <si>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</si>
  <si>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</si>
  <si>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</si>
  <si>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</si>
  <si>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</si>
  <si>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</si>
  <si>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</si>
  <si>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</si>
  <si>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</si>
  <si>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</si>
  <si>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</si>
  <si>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</si>
  <si>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</si>
  <si>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</si>
  <si>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</si>
  <si>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</si>
  <si>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</si>
  <si>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</si>
  <si>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</si>
  <si>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</si>
  <si>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</si>
  <si>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</si>
  <si>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</si>
  <si>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</si>
  <si>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</si>
  <si>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</si>
  <si>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</si>
  <si>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</si>
  <si>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</si>
  <si>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</si>
  <si>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</si>
  <si>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</si>
  <si>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</si>
  <si>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</si>
  <si>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</si>
  <si>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</si>
  <si>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</si>
  <si>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</si>
  <si>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</si>
  <si>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</si>
  <si>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</si>
  <si>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</si>
  <si>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</si>
  <si>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</si>
  <si>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</si>
  <si>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</si>
  <si>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</si>
  <si>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</si>
  <si>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</si>
  <si>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</si>
  <si>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</si>
  <si>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</si>
  <si>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</si>
  <si>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</si>
  <si>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</si>
  <si>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</si>
  <si>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</si>
  <si>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</si>
  <si>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</si>
  <si>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</si>
  <si>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</si>
  <si>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</si>
  <si>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</si>
  <si>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</si>
  <si>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</si>
  <si>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</si>
  <si>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</si>
  <si>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</si>
  <si>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</si>
  <si>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</si>
  <si>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</si>
  <si>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</si>
  <si>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</si>
  <si>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</si>
  <si>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</si>
  <si>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</si>
  <si>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</si>
  <si>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</si>
  <si>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</si>
  <si>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</si>
  <si>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</si>
  <si>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</si>
  <si>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</si>
  <si>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</si>
  <si>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</si>
  <si>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</si>
  <si>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</si>
  <si>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</si>
  <si>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</si>
  <si>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</si>
  <si>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</si>
  <si>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</si>
  <si>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</si>
  <si>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</si>
  <si>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</si>
  <si>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</si>
  <si>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</si>
  <si>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</si>
  <si>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</si>
  <si>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</si>
  <si>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</si>
  <si>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</si>
  <si>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</si>
  <si>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</si>
  <si>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</si>
  <si>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</si>
  <si>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</si>
  <si>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</si>
  <si>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</si>
  <si>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</si>
  <si>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</si>
  <si>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</si>
  <si>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</si>
  <si>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</si>
  <si>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</si>
  <si>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</si>
  <si>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</si>
  <si>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</si>
  <si>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</si>
  <si>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</si>
  <si>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</si>
  <si>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</si>
  <si>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</si>
  <si>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</si>
  <si>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</si>
  <si>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</si>
  <si>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</si>
  <si>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</si>
  <si>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</si>
  <si>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</si>
  <si>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</si>
  <si>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</si>
  <si>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</si>
  <si>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</si>
  <si>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</si>
  <si>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</si>
  <si>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</si>
  <si>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</si>
  <si>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</si>
  <si>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</si>
  <si>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</si>
  <si>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</si>
  <si>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</si>
  <si>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</si>
  <si>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</si>
  <si>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</si>
  <si>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</si>
  <si>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</si>
  <si>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</si>
  <si>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</si>
  <si>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</si>
  <si>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</si>
  <si>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</si>
  <si>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</si>
  <si>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</si>
  <si>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</si>
  <si>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</si>
  <si>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</si>
  <si>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</si>
  <si>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</si>
  <si>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</si>
  <si>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</si>
  <si>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</si>
  <si>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</si>
  <si>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</si>
  <si>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</si>
  <si>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</si>
  <si>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</si>
  <si>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</si>
  <si>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</si>
  <si>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</si>
  <si>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</si>
  <si>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</si>
  <si>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</si>
  <si>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</si>
  <si>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</si>
  <si>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</si>
  <si>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</si>
  <si>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</si>
  <si>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</si>
  <si>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</si>
  <si>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</si>
  <si>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</si>
  <si>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</si>
  <si>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</si>
  <si>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</si>
  <si>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</si>
  <si>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</si>
  <si>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</si>
  <si>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</si>
  <si>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</si>
  <si>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</si>
  <si>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</si>
  <si>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</si>
  <si>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</si>
  <si>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</si>
  <si>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</si>
  <si>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</si>
  <si>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</si>
  <si>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</si>
  <si>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</si>
  <si>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</si>
  <si>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</si>
  <si>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</si>
  <si>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</si>
  <si>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</si>
  <si>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</si>
  <si>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</si>
  <si>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</si>
  <si>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</si>
  <si>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</si>
  <si>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</si>
  <si>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</si>
  <si>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</si>
  <si>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</si>
  <si>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</si>
  <si>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</si>
  <si>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</si>
  <si>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</si>
  <si>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</si>
  <si>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</si>
  <si>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</si>
  <si>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</si>
  <si>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</si>
  <si>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</si>
  <si>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</si>
  <si>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</si>
  <si>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</si>
  <si>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</si>
  <si>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</si>
  <si>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</si>
  <si>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</si>
  <si>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</si>
  <si>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</si>
  <si>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</si>
  <si>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</si>
  <si>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</si>
  <si>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</si>
  <si>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</si>
  <si>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</si>
  <si>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</si>
  <si>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</si>
  <si>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</si>
  <si>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</si>
  <si>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</si>
  <si>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</si>
  <si>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</si>
  <si>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</si>
  <si>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</si>
  <si>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</si>
  <si>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</si>
  <si>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</si>
  <si>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</si>
  <si>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</si>
  <si>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</si>
  <si>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</si>
  <si>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</si>
  <si>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</si>
  <si>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</si>
  <si>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</si>
  <si>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</si>
  <si>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</si>
  <si>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</si>
  <si>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</si>
  <si>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</si>
  <si>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</si>
  <si>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</si>
  <si>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</si>
  <si>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</si>
  <si>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</si>
  <si>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</si>
  <si>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</si>
  <si>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</si>
  <si>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</si>
  <si>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</si>
  <si>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</si>
  <si>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</si>
  <si>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</si>
  <si>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</si>
  <si>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</si>
  <si>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</si>
  <si>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</si>
  <si>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</si>
  <si>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</si>
  <si>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</si>
  <si>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</si>
  <si>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</si>
  <si>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</si>
  <si>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</si>
  <si>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</si>
  <si>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</si>
  <si>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</si>
  <si>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</si>
  <si>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</si>
  <si>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</si>
  <si>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</si>
  <si>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</si>
  <si>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</si>
  <si>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</si>
  <si>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</si>
  <si>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</si>
  <si>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</si>
  <si>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</si>
  <si>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</si>
  <si>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</si>
  <si>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</si>
  <si>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</si>
  <si>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</si>
  <si>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</si>
  <si>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</si>
  <si>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</si>
  <si>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</si>
  <si>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</si>
  <si>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</si>
  <si>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</si>
  <si>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</si>
  <si>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</si>
  <si>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</si>
  <si>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</si>
  <si>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</si>
  <si>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</si>
  <si>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</si>
  <si>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</si>
  <si>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</si>
  <si>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</si>
  <si>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</si>
  <si>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</si>
  <si>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</si>
  <si>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</si>
  <si>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</si>
  <si>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</si>
  <si>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</si>
  <si>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</si>
  <si>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</si>
  <si>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</si>
  <si>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</si>
  <si>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</si>
  <si>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</si>
  <si>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</si>
  <si>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</si>
  <si>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</si>
  <si>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</si>
  <si>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</si>
  <si>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</si>
  <si>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</si>
  <si>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</si>
  <si>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</si>
  <si>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</si>
  <si>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</si>
  <si>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</si>
  <si>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</si>
  <si>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</si>
  <si>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</si>
  <si>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</si>
  <si>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</si>
  <si>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</si>
  <si>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</si>
  <si>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</si>
  <si>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</si>
  <si>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</si>
  <si>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</si>
  <si>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</si>
  <si>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</si>
  <si>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</si>
  <si>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</si>
  <si>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</si>
  <si>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</si>
  <si>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</si>
  <si>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</si>
  <si>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</si>
  <si>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</si>
  <si>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</si>
  <si>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</si>
  <si>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</si>
  <si>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</si>
  <si>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</si>
  <si>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</si>
  <si>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</si>
  <si>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</si>
  <si>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</si>
  <si>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</si>
  <si>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</si>
  <si>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</si>
  <si>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</si>
  <si>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</si>
  <si>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</si>
  <si>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</si>
  <si>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</si>
  <si>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</si>
  <si>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</si>
  <si>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</si>
  <si>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</si>
  <si>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</si>
  <si>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</si>
  <si>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</si>
  <si>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</si>
  <si>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</si>
  <si>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</si>
  <si>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</si>
  <si>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</si>
  <si>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</si>
  <si>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</si>
  <si>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</si>
  <si>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</si>
  <si>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</si>
  <si>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</si>
  <si>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</si>
  <si>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</si>
  <si>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</si>
  <si>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</si>
  <si>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</si>
  <si>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</si>
  <si>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</si>
  <si>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</si>
  <si>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</si>
  <si>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</si>
  <si>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</si>
  <si>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</si>
  <si>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</si>
  <si>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</si>
  <si>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</si>
  <si>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</si>
  <si>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</si>
  <si>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</si>
  <si>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</si>
  <si>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</si>
  <si>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</si>
  <si>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</si>
  <si>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</si>
  <si>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</si>
  <si>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</si>
  <si>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</si>
  <si>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</si>
  <si>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</si>
  <si>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</si>
  <si>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</si>
  <si>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</si>
  <si>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</si>
  <si>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</si>
  <si>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</si>
  <si>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</si>
  <si>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</si>
  <si>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</si>
  <si>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</si>
  <si>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</si>
  <si>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</si>
  <si>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</si>
  <si>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</si>
  <si>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</si>
  <si>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</si>
  <si>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</si>
  <si>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</si>
  <si>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</si>
  <si>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</si>
  <si>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</si>
  <si>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</si>
  <si>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</si>
  <si>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</si>
  <si>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</si>
  <si>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</si>
  <si>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</si>
  <si>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</si>
  <si>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</si>
  <si>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</si>
  <si>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</si>
  <si>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</si>
  <si>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</si>
  <si>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</si>
  <si>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</si>
  <si>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</si>
  <si>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</si>
  <si>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</si>
  <si>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</si>
  <si>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</si>
  <si>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</si>
  <si>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</si>
  <si>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</si>
  <si>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</si>
  <si>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</si>
  <si>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</si>
  <si>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</si>
  <si>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</si>
  <si>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</si>
  <si>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</si>
  <si>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</si>
  <si>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</si>
  <si>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</si>
  <si>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</si>
  <si>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</si>
  <si>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</si>
  <si>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</si>
  <si>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</si>
  <si>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</si>
  <si>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</si>
  <si>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</si>
  <si>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</si>
  <si>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</si>
  <si>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</si>
  <si>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</si>
  <si>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</si>
  <si>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</si>
  <si>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</si>
  <si>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</si>
  <si>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</si>
  <si>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</si>
  <si>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</si>
  <si>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</si>
  <si>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</si>
  <si>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</si>
  <si>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</si>
  <si>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</si>
  <si>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</si>
  <si>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</si>
  <si>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</si>
  <si>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</si>
  <si>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</si>
  <si>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</si>
  <si>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</si>
  <si>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</si>
  <si>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</si>
  <si>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</si>
  <si>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</si>
  <si>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</si>
  <si>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</si>
  <si>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</si>
  <si>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</si>
  <si>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</si>
  <si>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</si>
  <si>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</si>
  <si>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</si>
  <si>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</si>
  <si>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</si>
  <si>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</si>
  <si>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>終止名冊工作檔輸出母版再確認</t>
  </si>
  <si>
    <t>核撥清單工作檔檔輸出母版再確認  照原樣張輸出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</si>
  <si>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</si>
  <si>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</si>
  <si>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</si>
  <si>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</si>
  <si>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>交易整併入【L5051 房貸介紹人業績維護查詢】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</si>
  <si>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</si>
  <si>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</si>
  <si>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</si>
  <si>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</si>
  <si>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</si>
  <si>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</si>
  <si>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</si>
  <si>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</si>
  <si>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</si>
  <si>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</si>
  <si>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</si>
  <si>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</si>
  <si>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</si>
  <si>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</si>
  <si>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</si>
  <si>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</si>
  <si>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</si>
  <si>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</si>
  <si>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</si>
  <si>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</si>
  <si>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</si>
  <si>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</si>
  <si>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</si>
  <si>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</si>
  <si>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</si>
  <si>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</si>
  <si>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</si>
  <si>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</si>
  <si>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</si>
  <si>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</si>
  <si>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</si>
  <si>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</si>
  <si>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</si>
  <si>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</si>
  <si>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</si>
  <si>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</si>
  <si>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</si>
  <si>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</si>
  <si>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</si>
  <si>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</si>
  <si>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</si>
  <si>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</si>
  <si>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</si>
  <si>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</si>
  <si>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</si>
  <si>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</si>
  <si>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</si>
  <si>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</si>
  <si>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</si>
  <si>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</si>
  <si>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</si>
  <si>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</si>
  <si>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</si>
  <si>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</si>
  <si>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</si>
  <si>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</si>
  <si>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</si>
  <si>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</si>
  <si>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</si>
  <si>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</si>
  <si>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</si>
  <si>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</si>
  <si>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</si>
  <si>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</si>
  <si>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</si>
  <si>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</si>
  <si>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</si>
  <si>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</si>
  <si>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</si>
  <si>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</si>
  <si>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</si>
  <si>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</si>
  <si>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</si>
  <si>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</si>
  <si>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</si>
  <si>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</si>
  <si>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</si>
  <si>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</si>
  <si>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</si>
  <si>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</si>
  <si>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</si>
  <si>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</si>
  <si>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</si>
  <si>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</si>
  <si>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</si>
  <si>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</si>
  <si>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</si>
  <si>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</si>
  <si>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</si>
  <si>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</si>
  <si>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</si>
  <si>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</si>
  <si>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</si>
  <si>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</si>
  <si>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</si>
  <si>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</si>
  <si>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</si>
  <si>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</si>
  <si>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</si>
  <si>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</si>
  <si>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</si>
  <si>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</si>
  <si>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</si>
  <si>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</si>
  <si>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</si>
  <si>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</si>
  <si>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</si>
  <si>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>資料變更交易查詢</t>
    <phoneticPr fontId="2" type="noConversion"/>
  </si>
  <si>
    <t>輸入條件調整
(1).增加[交易日期]區間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</si>
  <si>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</si>
  <si>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</si>
  <si>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</si>
  <si>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>使用者交易權限查詢</t>
    <phoneticPr fontId="2" type="noConversion"/>
  </si>
  <si>
    <t>報表查詢作業申請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</si>
  <si>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</si>
  <si>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</si>
  <si>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</si>
  <si>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</si>
  <si>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</si>
  <si>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</si>
  <si>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</si>
  <si>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</si>
  <si>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</si>
  <si>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</si>
  <si>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20212/12/16</t>
    <phoneticPr fontId="2" type="noConversion"/>
  </si>
  <si>
    <t>於交易成功,增加上傳附件機制</t>
    <phoneticPr fontId="2" type="noConversion"/>
  </si>
  <si>
    <t>AML定審通知查詢</t>
    <phoneticPr fontId="2" type="noConversion"/>
  </si>
  <si>
    <t>增加上傳附件機制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</si>
  <si>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</si>
  <si>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</si>
  <si>
    <t>二審實際</t>
    <phoneticPr fontId="2" type="noConversion"/>
  </si>
  <si>
    <t>L6943</t>
    <phoneticPr fontId="2" type="noConversion"/>
  </si>
  <si>
    <t>使用者交易權限查詢</t>
  </si>
  <si>
    <t>審後新增2021/12/20</t>
    <phoneticPr fontId="2" type="noConversion"/>
  </si>
  <si>
    <t>PJ201800012_URS_6共同作業_V1.11.docx</t>
  </si>
  <si>
    <t>L6088</t>
    <phoneticPr fontId="2" type="noConversion"/>
  </si>
  <si>
    <t>取消交易，更名為L6088</t>
    <phoneticPr fontId="2" type="noConversion"/>
  </si>
  <si>
    <t>L6987</t>
    <phoneticPr fontId="2" type="noConversion"/>
  </si>
  <si>
    <t>呆帳戶產生法務費墊付</t>
    <phoneticPr fontId="2" type="noConversion"/>
  </si>
  <si>
    <t>PJ201800012_URS_6共同作業_V1.11.docx</t>
    <phoneticPr fontId="2" type="noConversion"/>
  </si>
  <si>
    <t>由L190A更名 2021/12/20</t>
    <phoneticPr fontId="2" type="noConversion"/>
  </si>
  <si>
    <t>PJ201800012_URS_5管理性作業_V1.6.docx</t>
    <phoneticPr fontId="2" type="noConversion"/>
  </si>
  <si>
    <t>PJ201800012_URS_4批次作業_V1.12.docx</t>
    <phoneticPr fontId="2" type="noConversion"/>
  </si>
  <si>
    <t>PJ201800012_URS_2業務作業_V1.4.docx</t>
    <phoneticPr fontId="2" type="noConversion"/>
  </si>
  <si>
    <t>2021/12/20、12/14</t>
    <phoneticPr fontId="2" type="noConversion"/>
  </si>
  <si>
    <t>欄2</t>
  </si>
  <si>
    <t>SIT進度</t>
    <phoneticPr fontId="2" type="noConversion"/>
  </si>
  <si>
    <t>L8101</t>
    <phoneticPr fontId="2" type="noConversion"/>
  </si>
  <si>
    <t>L6943</t>
  </si>
  <si>
    <t>L8084</t>
  </si>
  <si>
    <t>L6301</t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</si>
  <si>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2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</si>
  <si>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</si>
  <si>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2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</si>
  <si>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2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</si>
  <si>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2" type="noConversion"/>
  </si>
  <si>
    <t>交付審查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</si>
</sst>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5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2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9" fillId="0" borderId="0" xfId="0" applyFont="1" applyAlignment="1">
      <alignment horizontal="center"/>
    </xf>
    <xf numFmtId="14" fontId="32" fillId="18" borderId="0" xfId="0" applyNumberFormat="1" applyFont="1" applyFill="1" applyAlignment="1">
      <alignment horizontal="center" vertical="top"/>
    </xf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0" fontId="3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3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94" fillId="13" borderId="0" xfId="5" applyNumberFormat="1" applyFont="1" applyFill="1" applyAlignment="1">
      <alignment horizontal="center" vertic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-&#27604;&#2356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"/>
      <sheetName val="工作表1"/>
      <sheetName val="工作表2"/>
      <sheetName val="20211217noon"/>
      <sheetName val="20211214比對"/>
    </sheetNames>
    <sheetDataSet>
      <sheetData sheetId="0"/>
      <sheetData sheetId="1"/>
      <sheetData sheetId="2"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L5910</v>
          </cell>
        </row>
        <row r="162">
          <cell r="C162" t="str">
            <v>L5912</v>
          </cell>
        </row>
        <row r="163">
          <cell r="C163" t="str">
            <v>L5914</v>
          </cell>
        </row>
        <row r="164">
          <cell r="C164" t="str">
            <v>L6001</v>
          </cell>
        </row>
        <row r="165">
          <cell r="C165" t="str">
            <v>L6022</v>
          </cell>
        </row>
        <row r="166">
          <cell r="C166" t="str">
            <v>L6030</v>
          </cell>
        </row>
        <row r="167">
          <cell r="C167" t="str">
            <v>L6031</v>
          </cell>
        </row>
        <row r="168">
          <cell r="C168" t="str">
            <v>L6032</v>
          </cell>
        </row>
        <row r="169">
          <cell r="C169" t="str">
            <v>L6041</v>
          </cell>
        </row>
        <row r="170">
          <cell r="C170" t="str">
            <v>L6042</v>
          </cell>
        </row>
        <row r="171">
          <cell r="C171" t="str">
            <v>L6043</v>
          </cell>
        </row>
        <row r="172">
          <cell r="C172" t="str">
            <v>L6044</v>
          </cell>
        </row>
        <row r="173">
          <cell r="C173" t="str">
            <v>L6052</v>
          </cell>
        </row>
        <row r="174">
          <cell r="C174" t="str">
            <v>L6061</v>
          </cell>
        </row>
        <row r="175">
          <cell r="C175" t="str">
            <v>L6062</v>
          </cell>
        </row>
        <row r="176">
          <cell r="C176" t="str">
            <v>L6063</v>
          </cell>
        </row>
        <row r="177">
          <cell r="C177" t="str">
            <v>L6064</v>
          </cell>
        </row>
        <row r="178">
          <cell r="C178" t="str">
            <v>L6065</v>
          </cell>
        </row>
        <row r="179">
          <cell r="C179" t="str">
            <v>L6066</v>
          </cell>
        </row>
        <row r="180">
          <cell r="C180" t="str">
            <v>L6067</v>
          </cell>
        </row>
        <row r="181">
          <cell r="C181" t="str">
            <v>L6068</v>
          </cell>
        </row>
        <row r="182">
          <cell r="C182" t="str">
            <v>L6069</v>
          </cell>
        </row>
        <row r="183">
          <cell r="C183" t="str">
            <v>L6070</v>
          </cell>
        </row>
        <row r="184">
          <cell r="C184" t="str">
            <v>L6071</v>
          </cell>
        </row>
        <row r="185">
          <cell r="C185" t="str">
            <v>L6072</v>
          </cell>
        </row>
        <row r="186">
          <cell r="C186" t="str">
            <v>L6073</v>
          </cell>
        </row>
        <row r="187">
          <cell r="C187" t="str">
            <v>L6074</v>
          </cell>
        </row>
        <row r="188">
          <cell r="C188" t="str">
            <v>L6075</v>
          </cell>
        </row>
        <row r="189">
          <cell r="C189" t="str">
            <v>L6077</v>
          </cell>
        </row>
        <row r="190">
          <cell r="C190" t="str">
            <v>L6078</v>
          </cell>
        </row>
        <row r="191">
          <cell r="C191" t="str">
            <v>L6079</v>
          </cell>
        </row>
        <row r="192">
          <cell r="C192" t="str">
            <v>L6081</v>
          </cell>
        </row>
        <row r="193">
          <cell r="C193" t="str">
            <v>L6082</v>
          </cell>
        </row>
        <row r="194">
          <cell r="C194" t="str">
            <v>L6084</v>
          </cell>
        </row>
        <row r="195">
          <cell r="C195" t="str">
            <v>L6085</v>
          </cell>
        </row>
        <row r="196">
          <cell r="C196" t="str">
            <v>L6086</v>
          </cell>
        </row>
        <row r="197">
          <cell r="C197" t="str">
            <v>L6087</v>
          </cell>
        </row>
        <row r="198">
          <cell r="C198" t="str">
            <v>L6101</v>
          </cell>
        </row>
        <row r="199">
          <cell r="C199" t="str">
            <v>L6103</v>
          </cell>
        </row>
        <row r="200">
          <cell r="C200" t="str">
            <v>L6104</v>
          </cell>
        </row>
        <row r="201">
          <cell r="C201" t="str">
            <v>L6202</v>
          </cell>
        </row>
        <row r="202">
          <cell r="C202" t="str">
            <v>L6301</v>
          </cell>
        </row>
        <row r="203">
          <cell r="C203" t="str">
            <v>L6302</v>
          </cell>
        </row>
        <row r="204">
          <cell r="C204" t="str">
            <v>L6310</v>
          </cell>
        </row>
        <row r="205">
          <cell r="C205" t="str">
            <v>L6401</v>
          </cell>
        </row>
        <row r="206">
          <cell r="C206" t="str">
            <v>L6402</v>
          </cell>
        </row>
        <row r="207">
          <cell r="C207" t="str">
            <v>L6403</v>
          </cell>
        </row>
        <row r="208">
          <cell r="C208" t="str">
            <v>L6501</v>
          </cell>
        </row>
        <row r="209">
          <cell r="C209" t="str">
            <v>L6502</v>
          </cell>
        </row>
        <row r="210">
          <cell r="C210" t="str">
            <v>L650A</v>
          </cell>
        </row>
        <row r="211">
          <cell r="C211" t="str">
            <v>L650B</v>
          </cell>
        </row>
        <row r="212">
          <cell r="C212" t="str">
            <v>L650C</v>
          </cell>
        </row>
        <row r="213">
          <cell r="C213" t="str">
            <v>L650D</v>
          </cell>
        </row>
        <row r="214">
          <cell r="C214" t="str">
            <v>L6601</v>
          </cell>
        </row>
        <row r="215">
          <cell r="C215" t="str">
            <v>L6602</v>
          </cell>
        </row>
        <row r="216">
          <cell r="C216" t="str">
            <v>L6603</v>
          </cell>
        </row>
        <row r="217">
          <cell r="C217" t="str">
            <v>L6604</v>
          </cell>
        </row>
        <row r="218">
          <cell r="C218" t="str">
            <v>L6605</v>
          </cell>
        </row>
        <row r="219">
          <cell r="C219" t="str">
            <v>L6606</v>
          </cell>
        </row>
        <row r="220">
          <cell r="C220" t="str">
            <v>L6607</v>
          </cell>
        </row>
        <row r="221">
          <cell r="C221" t="str">
            <v>L6608</v>
          </cell>
        </row>
        <row r="222">
          <cell r="C222" t="str">
            <v>L6700</v>
          </cell>
        </row>
        <row r="223">
          <cell r="C223" t="str">
            <v>L6701</v>
          </cell>
        </row>
        <row r="224">
          <cell r="C224" t="str">
            <v>L6702</v>
          </cell>
        </row>
        <row r="225">
          <cell r="C225" t="str">
            <v>L6703</v>
          </cell>
        </row>
        <row r="226">
          <cell r="C226" t="str">
            <v>L6704</v>
          </cell>
        </row>
        <row r="227">
          <cell r="C227" t="str">
            <v>L6705</v>
          </cell>
        </row>
        <row r="228">
          <cell r="C228" t="str">
            <v>L6707</v>
          </cell>
        </row>
        <row r="229">
          <cell r="C229" t="str">
            <v>L6708</v>
          </cell>
        </row>
        <row r="230">
          <cell r="C230" t="str">
            <v>L6709</v>
          </cell>
        </row>
        <row r="231">
          <cell r="C231" t="str">
            <v>L6751</v>
          </cell>
        </row>
        <row r="232">
          <cell r="C232" t="str">
            <v>L6752</v>
          </cell>
        </row>
        <row r="233">
          <cell r="C233" t="str">
            <v>L6754</v>
          </cell>
        </row>
        <row r="234">
          <cell r="C234" t="str">
            <v>L6755</v>
          </cell>
        </row>
        <row r="235">
          <cell r="C235" t="str">
            <v>L6757</v>
          </cell>
        </row>
        <row r="236">
          <cell r="C236" t="str">
            <v>L6787</v>
          </cell>
        </row>
        <row r="237">
          <cell r="C237" t="str">
            <v>L6901</v>
          </cell>
        </row>
        <row r="238">
          <cell r="C238" t="str">
            <v>L6902</v>
          </cell>
        </row>
        <row r="239">
          <cell r="C239" t="str">
            <v>L6903</v>
          </cell>
        </row>
        <row r="240">
          <cell r="C240" t="str">
            <v>L6904</v>
          </cell>
        </row>
        <row r="241">
          <cell r="C241" t="str">
            <v>L6905</v>
          </cell>
        </row>
        <row r="242">
          <cell r="C242" t="str">
            <v>L6906</v>
          </cell>
        </row>
        <row r="243">
          <cell r="C243" t="str">
            <v>L6907</v>
          </cell>
        </row>
        <row r="244">
          <cell r="C244" t="str">
            <v>L6908</v>
          </cell>
        </row>
        <row r="245">
          <cell r="C245" t="str">
            <v>L6932</v>
          </cell>
        </row>
        <row r="246">
          <cell r="C246" t="str">
            <v>L6943</v>
          </cell>
        </row>
        <row r="247">
          <cell r="C247" t="str">
            <v>L6982</v>
          </cell>
        </row>
        <row r="248">
          <cell r="C248" t="str">
            <v>L6984</v>
          </cell>
        </row>
        <row r="249">
          <cell r="C249" t="str">
            <v>L698A</v>
          </cell>
        </row>
        <row r="250">
          <cell r="C250" t="str">
            <v>L6994</v>
          </cell>
        </row>
        <row r="251">
          <cell r="C251" t="str">
            <v>L8080</v>
          </cell>
        </row>
        <row r="252">
          <cell r="C252" t="str">
            <v>L8100</v>
          </cell>
        </row>
        <row r="253">
          <cell r="C253" t="str">
            <v>L9110</v>
          </cell>
        </row>
        <row r="254">
          <cell r="C254" t="str">
            <v>LC001</v>
          </cell>
        </row>
        <row r="255">
          <cell r="C255" t="str">
            <v>LC002</v>
          </cell>
        </row>
        <row r="256">
          <cell r="C256" t="str">
            <v>LC003</v>
          </cell>
        </row>
        <row r="257">
          <cell r="C257" t="str">
            <v>LC005</v>
          </cell>
        </row>
        <row r="258">
          <cell r="C258" t="str">
            <v>LC009</v>
          </cell>
        </row>
        <row r="259">
          <cell r="C259" t="str">
            <v>LC011</v>
          </cell>
        </row>
        <row r="260">
          <cell r="C260" t="str">
            <v>LC700</v>
          </cell>
        </row>
        <row r="261">
          <cell r="C261" t="str">
            <v>LC800</v>
          </cell>
        </row>
        <row r="262">
          <cell r="C262" t="str">
            <v>LM016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0" dataDxfId="169">
  <autoFilter ref="A1:AX550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Row],[功能代號]],'[5]20211001'!$A:$J,8,FALSE)</calculatedColumnFormula>
    </tableColumn>
    <tableColumn id="41" xr3:uid="{00000000-0010-0000-0100-000029000000}" name="AS400名稱" dataDxfId="130">
      <calculatedColumnFormula>VLOOKUP(功能_33[[#This Row],[功能代號]],'[5]20211001'!$A:$J,9,FALSE)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欄2" dataDxfId="120">
      <calculatedColumnFormula>IF(OR(COUNTA(M2)=0,COUNTA(Y2)=0),I2,"")</calculatedColumnFormula>
    </tableColumn>
    <tableColumn id="50" xr3:uid="{00000000-0010-0000-0100-000032000000}" name="SIT進度" dataDxfId="119">
      <calculatedColumnFormula>VLOOKUP(功能_33[[#This Row],[功能代號]],[3]工作表2!$C:$C,1,FALSE)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5.25" style="317" bestFit="1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2815</v>
      </c>
      <c r="C2" s="321" t="s">
        <v>31</v>
      </c>
      <c r="D2" s="321"/>
      <c r="E2" s="321" t="s">
        <v>2766</v>
      </c>
      <c r="F2" s="434"/>
      <c r="G2" s="321" t="s">
        <v>2801</v>
      </c>
      <c r="H2" s="321"/>
      <c r="I2" s="323" t="s">
        <v>32</v>
      </c>
      <c r="J2" s="321"/>
      <c r="K2" s="321" t="s">
        <v>2802</v>
      </c>
      <c r="L2" s="321"/>
      <c r="M2" s="321" t="s">
        <v>3280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8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79</v>
      </c>
      <c r="C6" s="325">
        <v>78</v>
      </c>
      <c r="D6" s="428">
        <f>C6/B6</f>
        <v>0.98734177215189878</v>
      </c>
      <c r="E6" s="406">
        <v>76</v>
      </c>
      <c r="F6" s="431">
        <f t="shared" ref="F6:F15" si="0">E6/B6</f>
        <v>0.96202531645569622</v>
      </c>
      <c r="G6" s="425">
        <v>76</v>
      </c>
      <c r="H6" s="431">
        <f t="shared" ref="H6:H15" si="1">G6/B6</f>
        <v>0.96202531645569622</v>
      </c>
      <c r="I6" s="325">
        <v>76</v>
      </c>
      <c r="J6" s="428">
        <f>I6/B6</f>
        <v>0.96202531645569622</v>
      </c>
      <c r="K6" s="325">
        <v>79</v>
      </c>
      <c r="L6" s="428">
        <f t="shared" ref="L6" si="2">K6/B6</f>
        <v>1</v>
      </c>
      <c r="M6" s="643" t="s">
        <v>3275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3095</v>
      </c>
      <c r="AE6" s="624"/>
    </row>
    <row r="7" spans="1:31" s="47" customFormat="1" ht="14.4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643" t="s">
        <v>3279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8">
        <v>44515</v>
      </c>
      <c r="X7" s="240"/>
      <c r="Y7" s="241"/>
      <c r="AB7" s="625" t="s">
        <v>203</v>
      </c>
      <c r="AC7" s="622"/>
      <c r="AD7" s="397">
        <f>COUNTIF(URS確認!AW:AW,'統計表2.1'!AB7)</f>
        <v>0</v>
      </c>
      <c r="AE7" s="427" t="s">
        <v>3094</v>
      </c>
    </row>
    <row r="8" spans="1:31" s="47" customFormat="1" ht="15" customHeight="1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75</v>
      </c>
      <c r="L8" s="428">
        <f t="shared" ref="L8:L14" si="3">K8/B8</f>
        <v>1</v>
      </c>
      <c r="M8" s="642" t="s">
        <v>3276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194</v>
      </c>
      <c r="AC8" s="622"/>
      <c r="AD8" s="397">
        <f>COUNTIF(URS確認!AW:AW,'統計表2.1'!AB8)</f>
        <v>0</v>
      </c>
      <c r="AE8" s="427" t="s">
        <v>3093</v>
      </c>
    </row>
    <row r="9" spans="1:31" s="47" customFormat="1" ht="14.4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87</v>
      </c>
      <c r="L9" s="428">
        <f t="shared" si="3"/>
        <v>1</v>
      </c>
      <c r="M9" s="643" t="s">
        <v>3277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314</v>
      </c>
      <c r="AC9" s="622"/>
      <c r="AD9" s="397">
        <f>COUNTIF(URS確認!AW:AW,'統計表2.1'!AB9)</f>
        <v>0</v>
      </c>
      <c r="AE9" s="427" t="s">
        <v>3092</v>
      </c>
    </row>
    <row r="10" spans="1:31" s="47" customFormat="1" ht="15" customHeight="1">
      <c r="A10" s="235" t="s">
        <v>54</v>
      </c>
      <c r="B10" s="325">
        <f>統計tmp!OY11</f>
        <v>95</v>
      </c>
      <c r="C10" s="325">
        <v>90</v>
      </c>
      <c r="D10" s="428">
        <f>C10/B10</f>
        <v>0.94736842105263153</v>
      </c>
      <c r="E10" s="406">
        <v>86</v>
      </c>
      <c r="F10" s="431">
        <f t="shared" si="0"/>
        <v>0.90526315789473688</v>
      </c>
      <c r="G10" s="425">
        <v>87</v>
      </c>
      <c r="H10" s="431">
        <f t="shared" si="1"/>
        <v>0.91578947368421049</v>
      </c>
      <c r="I10" s="325">
        <v>77</v>
      </c>
      <c r="J10" s="428">
        <f>I10/B10</f>
        <v>0.81052631578947365</v>
      </c>
      <c r="K10" s="325">
        <v>95</v>
      </c>
      <c r="L10" s="428">
        <f t="shared" si="3"/>
        <v>1</v>
      </c>
      <c r="M10" s="642" t="s">
        <v>3278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480</v>
      </c>
      <c r="AC10" s="622"/>
      <c r="AD10" s="397">
        <f>COUNTIF(URS確認!AW:AW,'統計表2.1'!AB10)</f>
        <v>0</v>
      </c>
      <c r="AE10" s="427" t="s">
        <v>2941</v>
      </c>
    </row>
    <row r="11" spans="1:31" s="47" customFormat="1" ht="15" customHeight="1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4">I11/B11</f>
        <v>0.1</v>
      </c>
      <c r="K11" s="325">
        <v>10</v>
      </c>
      <c r="L11" s="428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136</v>
      </c>
      <c r="AC11" s="622"/>
      <c r="AD11" s="397">
        <f>COUNTIF(URS確認!AW:AW,'統計表2.1'!AB11)</f>
        <v>0</v>
      </c>
      <c r="AE11" s="427" t="s">
        <v>3091</v>
      </c>
    </row>
    <row r="12" spans="1:31" s="47" customFormat="1" ht="15" customHeight="1">
      <c r="A12" s="235" t="s">
        <v>56</v>
      </c>
      <c r="B12" s="325">
        <f>統計tmp!OY13</f>
        <v>136</v>
      </c>
      <c r="C12" s="325">
        <v>135</v>
      </c>
      <c r="D12" s="428">
        <f>C12/B12</f>
        <v>0.99264705882352944</v>
      </c>
      <c r="E12" s="406">
        <v>93</v>
      </c>
      <c r="F12" s="431">
        <f t="shared" si="0"/>
        <v>0.68382352941176472</v>
      </c>
      <c r="G12" s="425">
        <v>98</v>
      </c>
      <c r="H12" s="431">
        <f t="shared" si="1"/>
        <v>0.72058823529411764</v>
      </c>
      <c r="I12" s="325">
        <v>130</v>
      </c>
      <c r="J12" s="428">
        <f t="shared" si="4"/>
        <v>0.95588235294117652</v>
      </c>
      <c r="K12" s="325">
        <v>136</v>
      </c>
      <c r="L12" s="428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137</v>
      </c>
      <c r="AC12" s="622"/>
      <c r="AD12" s="397">
        <f>COUNTIF(URS確認!AW:AW,'統計表2.1'!AB12)</f>
        <v>0</v>
      </c>
      <c r="AE12" s="427" t="s">
        <v>3090</v>
      </c>
    </row>
    <row r="13" spans="1:31" s="47" customFormat="1" ht="15" customHeight="1">
      <c r="A13" s="235" t="s">
        <v>57</v>
      </c>
      <c r="B13" s="325">
        <f>統計tmp!OY14</f>
        <v>1</v>
      </c>
      <c r="C13" s="325">
        <v>1</v>
      </c>
      <c r="D13" s="428">
        <f t="shared" ref="D13:D14" si="5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4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0</v>
      </c>
      <c r="AE13" s="624"/>
    </row>
    <row r="14" spans="1:31" s="47" customFormat="1" ht="15" customHeight="1">
      <c r="A14" s="235" t="s">
        <v>2762</v>
      </c>
      <c r="B14" s="325">
        <v>12</v>
      </c>
      <c r="C14" s="325">
        <v>12</v>
      </c>
      <c r="D14" s="428">
        <f t="shared" si="5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4"/>
        <v>1</v>
      </c>
      <c r="K14" s="325">
        <v>12</v>
      </c>
      <c r="L14" s="428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549</v>
      </c>
      <c r="C15" s="327">
        <f>SUM(C3,C6:C14)</f>
        <v>542</v>
      </c>
      <c r="D15" s="430">
        <f>C15/B15</f>
        <v>0.98724954462659376</v>
      </c>
      <c r="E15" s="327">
        <f>E3+SUM(E6:E14)</f>
        <v>473</v>
      </c>
      <c r="F15" s="432">
        <f t="shared" si="0"/>
        <v>0.86156648451730422</v>
      </c>
      <c r="G15" s="426">
        <f>G3+SUM(G6:G14)</f>
        <v>490</v>
      </c>
      <c r="H15" s="432">
        <f t="shared" si="1"/>
        <v>0.89253187613843354</v>
      </c>
      <c r="I15" s="327">
        <f>SUM(I3,I6:I14)</f>
        <v>499</v>
      </c>
      <c r="J15" s="430">
        <f>I15/B15</f>
        <v>0.90892531876138438</v>
      </c>
      <c r="K15" s="327">
        <f>SUM(K3,K6:K14)</f>
        <v>549</v>
      </c>
      <c r="L15" s="430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2865</v>
      </c>
      <c r="C2" s="321" t="s">
        <v>31</v>
      </c>
      <c r="D2" s="323"/>
      <c r="E2" s="323" t="s">
        <v>2866</v>
      </c>
      <c r="F2" s="323"/>
      <c r="G2" s="321" t="s">
        <v>2867</v>
      </c>
      <c r="H2" s="321"/>
      <c r="I2" s="323" t="s">
        <v>32</v>
      </c>
      <c r="J2" s="323"/>
      <c r="K2" s="323" t="s">
        <v>2868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2869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2914</v>
      </c>
      <c r="E1" s="166" t="s">
        <v>2915</v>
      </c>
      <c r="F1" s="166" t="s">
        <v>2916</v>
      </c>
      <c r="G1" s="166" t="s">
        <v>2866</v>
      </c>
      <c r="H1" s="166" t="s">
        <v>2917</v>
      </c>
      <c r="I1" s="457" t="s">
        <v>2918</v>
      </c>
      <c r="K1" s="468" t="s">
        <v>2903</v>
      </c>
      <c r="M1" s="468" t="s">
        <v>2919</v>
      </c>
      <c r="O1" s="166" t="s">
        <v>2920</v>
      </c>
      <c r="P1" s="166" t="s">
        <v>2921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2817</v>
      </c>
      <c r="L3" s="457" t="s">
        <v>2817</v>
      </c>
      <c r="N3" s="166" t="s">
        <v>2817</v>
      </c>
    </row>
    <row r="4" spans="1:16">
      <c r="B4" s="166" t="s">
        <v>2820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2817</v>
      </c>
      <c r="L4" s="457" t="s">
        <v>2817</v>
      </c>
      <c r="N4" s="166" t="s">
        <v>2817</v>
      </c>
    </row>
    <row r="5" spans="1:16">
      <c r="B5" s="166" t="s">
        <v>2822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2817</v>
      </c>
      <c r="L5" s="457" t="s">
        <v>2817</v>
      </c>
      <c r="N5" s="166" t="s">
        <v>2817</v>
      </c>
    </row>
    <row r="6" spans="1:16">
      <c r="B6" s="166" t="s">
        <v>2821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2817</v>
      </c>
      <c r="L6" s="457" t="s">
        <v>2817</v>
      </c>
      <c r="N6" s="166" t="s">
        <v>2817</v>
      </c>
    </row>
    <row r="7" spans="1:16">
      <c r="B7" s="166" t="s">
        <v>2895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2817</v>
      </c>
      <c r="L7" s="457" t="s">
        <v>2817</v>
      </c>
      <c r="N7" s="166" t="s">
        <v>2817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2817</v>
      </c>
      <c r="L8" s="457" t="s">
        <v>2817</v>
      </c>
      <c r="N8" s="166" t="s">
        <v>2817</v>
      </c>
    </row>
    <row r="9" spans="1:16">
      <c r="B9" s="166" t="s">
        <v>2818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1494</v>
      </c>
      <c r="J9" s="457">
        <v>2</v>
      </c>
      <c r="L9" s="457" t="s">
        <v>2817</v>
      </c>
      <c r="N9" s="166" t="s">
        <v>2817</v>
      </c>
    </row>
    <row r="10" spans="1:16">
      <c r="B10" s="166" t="s">
        <v>2819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2817</v>
      </c>
      <c r="K10" s="457" t="s">
        <v>1494</v>
      </c>
      <c r="L10" s="457">
        <v>20</v>
      </c>
      <c r="N10" s="166" t="s">
        <v>2817</v>
      </c>
    </row>
    <row r="11" spans="1:16">
      <c r="B11" s="166" t="s">
        <v>2870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1494</v>
      </c>
      <c r="J11" s="457">
        <v>10</v>
      </c>
      <c r="L11" s="457" t="s">
        <v>2817</v>
      </c>
      <c r="N11" s="166" t="s">
        <v>2817</v>
      </c>
    </row>
    <row r="12" spans="1:16">
      <c r="B12" s="166" t="s">
        <v>2871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2817</v>
      </c>
      <c r="K12" s="457" t="s">
        <v>1494</v>
      </c>
      <c r="L12" s="457">
        <v>19</v>
      </c>
      <c r="N12" s="166" t="s">
        <v>2817</v>
      </c>
    </row>
    <row r="13" spans="1:16">
      <c r="B13" s="166" t="s">
        <v>2872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1494</v>
      </c>
      <c r="J13" s="457">
        <v>9</v>
      </c>
      <c r="L13" s="457" t="s">
        <v>2817</v>
      </c>
      <c r="N13" s="166" t="s">
        <v>2817</v>
      </c>
    </row>
    <row r="14" spans="1:16">
      <c r="B14" s="166" t="s">
        <v>2873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1494</v>
      </c>
      <c r="J14" s="457">
        <v>6</v>
      </c>
      <c r="L14" s="457" t="s">
        <v>2817</v>
      </c>
      <c r="N14" s="166" t="s">
        <v>2817</v>
      </c>
    </row>
    <row r="15" spans="1:16">
      <c r="B15" s="166" t="s">
        <v>2874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2817</v>
      </c>
      <c r="K15" s="457" t="s">
        <v>1494</v>
      </c>
      <c r="L15" s="457">
        <v>11</v>
      </c>
      <c r="N15" s="166" t="s">
        <v>2817</v>
      </c>
    </row>
    <row r="16" spans="1:16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1494</v>
      </c>
      <c r="J16" s="457">
        <v>1</v>
      </c>
      <c r="L16" s="457" t="s">
        <v>2817</v>
      </c>
      <c r="N16" s="166" t="s">
        <v>2817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2817</v>
      </c>
      <c r="L17" s="457" t="s">
        <v>2817</v>
      </c>
      <c r="N17" s="166" t="s">
        <v>2817</v>
      </c>
    </row>
    <row r="18" spans="1:16">
      <c r="B18" s="166" t="s">
        <v>2875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2817</v>
      </c>
      <c r="L18" s="457" t="s">
        <v>2817</v>
      </c>
      <c r="N18" s="166" t="s">
        <v>2817</v>
      </c>
    </row>
    <row r="19" spans="1:16">
      <c r="B19" s="166" t="s">
        <v>2876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2817</v>
      </c>
      <c r="L19" s="457" t="s">
        <v>2817</v>
      </c>
      <c r="N19" s="166" t="s">
        <v>2817</v>
      </c>
    </row>
    <row r="20" spans="1:16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1494</v>
      </c>
      <c r="J20" s="457">
        <v>2</v>
      </c>
      <c r="L20" s="457" t="s">
        <v>2817</v>
      </c>
      <c r="O20" s="166" t="s">
        <v>2817</v>
      </c>
    </row>
    <row r="21" spans="1:16">
      <c r="B21" s="166" t="s">
        <v>2877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2817</v>
      </c>
      <c r="L21" s="457" t="s">
        <v>2817</v>
      </c>
      <c r="N21" s="166" t="s">
        <v>2817</v>
      </c>
    </row>
    <row r="22" spans="1:16">
      <c r="B22" s="166" t="s">
        <v>2878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2817</v>
      </c>
      <c r="L22" s="457" t="s">
        <v>2817</v>
      </c>
      <c r="N22" s="166" t="s">
        <v>2817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2817</v>
      </c>
      <c r="L23" s="457" t="s">
        <v>2817</v>
      </c>
      <c r="N23" s="166" t="s">
        <v>2817</v>
      </c>
    </row>
    <row r="24" spans="1:16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1494</v>
      </c>
      <c r="J24" s="457">
        <v>5</v>
      </c>
      <c r="L24" s="457" t="s">
        <v>2817</v>
      </c>
      <c r="N24" s="166" t="s">
        <v>2817</v>
      </c>
    </row>
    <row r="25" spans="1:16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2817</v>
      </c>
      <c r="L25" s="457" t="s">
        <v>2817</v>
      </c>
      <c r="M25" s="166" t="s">
        <v>1494</v>
      </c>
      <c r="N25" s="166">
        <v>17</v>
      </c>
      <c r="O25" s="166">
        <v>1</v>
      </c>
      <c r="P25" s="166" t="s">
        <v>2922</v>
      </c>
    </row>
    <row r="26" spans="1:16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1494</v>
      </c>
      <c r="J26" s="457">
        <v>8</v>
      </c>
      <c r="L26" s="457" t="s">
        <v>2817</v>
      </c>
      <c r="N26" s="166" t="s">
        <v>2817</v>
      </c>
      <c r="O26" s="166" t="s">
        <v>2817</v>
      </c>
    </row>
    <row r="27" spans="1:16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2817</v>
      </c>
      <c r="L27" s="457" t="s">
        <v>2817</v>
      </c>
      <c r="M27" s="166" t="s">
        <v>1494</v>
      </c>
      <c r="N27" s="166">
        <v>7</v>
      </c>
      <c r="O27" s="166">
        <v>1</v>
      </c>
      <c r="P27" s="166" t="s">
        <v>2922</v>
      </c>
    </row>
    <row r="28" spans="1:16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1494</v>
      </c>
      <c r="J28" s="457">
        <v>10</v>
      </c>
      <c r="L28" s="457" t="s">
        <v>2817</v>
      </c>
      <c r="N28" s="166" t="s">
        <v>2817</v>
      </c>
      <c r="O28" s="166" t="s">
        <v>2817</v>
      </c>
    </row>
    <row r="29" spans="1:16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2817</v>
      </c>
      <c r="L29" s="457" t="s">
        <v>2817</v>
      </c>
      <c r="M29" s="166" t="s">
        <v>1494</v>
      </c>
      <c r="N29" s="166">
        <v>7</v>
      </c>
      <c r="O29" s="166">
        <v>1</v>
      </c>
      <c r="P29" s="166" t="s">
        <v>2922</v>
      </c>
    </row>
    <row r="30" spans="1:16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1494</v>
      </c>
      <c r="J30" s="457">
        <v>1</v>
      </c>
      <c r="L30" s="457" t="s">
        <v>2817</v>
      </c>
      <c r="N30" s="166" t="s">
        <v>2817</v>
      </c>
      <c r="O30" s="166" t="s">
        <v>2817</v>
      </c>
    </row>
    <row r="31" spans="1:16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2817</v>
      </c>
      <c r="L31" s="457" t="s">
        <v>2817</v>
      </c>
      <c r="M31" s="166" t="s">
        <v>1494</v>
      </c>
      <c r="N31" s="166">
        <v>17</v>
      </c>
      <c r="O31" s="166">
        <v>1</v>
      </c>
      <c r="P31" s="166" t="s">
        <v>2922</v>
      </c>
    </row>
    <row r="32" spans="1:16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2817</v>
      </c>
      <c r="L32" s="457" t="s">
        <v>2817</v>
      </c>
      <c r="M32" s="166" t="s">
        <v>1494</v>
      </c>
      <c r="N32" s="166">
        <v>3</v>
      </c>
      <c r="O32" s="166">
        <v>1</v>
      </c>
      <c r="P32" s="166" t="s">
        <v>2922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2817</v>
      </c>
      <c r="L33" s="457" t="s">
        <v>2817</v>
      </c>
      <c r="N33" s="166" t="s">
        <v>2817</v>
      </c>
      <c r="O33" s="166" t="s">
        <v>2817</v>
      </c>
    </row>
    <row r="34" spans="1:15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2817</v>
      </c>
      <c r="L34" s="457" t="s">
        <v>2817</v>
      </c>
      <c r="M34" s="166" t="s">
        <v>1494</v>
      </c>
      <c r="N34" s="166">
        <v>15</v>
      </c>
      <c r="O34" s="166">
        <v>1</v>
      </c>
    </row>
    <row r="35" spans="1:15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2817</v>
      </c>
      <c r="L35" s="457" t="s">
        <v>2817</v>
      </c>
      <c r="M35" s="166" t="s">
        <v>1494</v>
      </c>
      <c r="N35" s="166">
        <v>12</v>
      </c>
      <c r="O35" s="166">
        <v>1</v>
      </c>
    </row>
    <row r="36" spans="1:15">
      <c r="B36" s="166" t="s">
        <v>2816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2817</v>
      </c>
      <c r="L36" s="457" t="s">
        <v>2817</v>
      </c>
      <c r="M36" s="166" t="s">
        <v>1494</v>
      </c>
      <c r="N36" s="166">
        <v>15</v>
      </c>
      <c r="O36" s="166">
        <v>15</v>
      </c>
    </row>
    <row r="37" spans="1:15">
      <c r="B37" s="166" t="s">
        <v>2879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2817</v>
      </c>
      <c r="L37" s="457" t="s">
        <v>2817</v>
      </c>
      <c r="M37" s="166" t="s">
        <v>1494</v>
      </c>
      <c r="N37" s="166">
        <v>15</v>
      </c>
      <c r="O37" s="166">
        <v>1</v>
      </c>
    </row>
    <row r="38" spans="1:15">
      <c r="B38" s="166" t="s">
        <v>2836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2817</v>
      </c>
      <c r="N38" s="166" t="s">
        <v>2817</v>
      </c>
      <c r="O38" s="166" t="s">
        <v>2817</v>
      </c>
    </row>
    <row r="39" spans="1:15">
      <c r="B39" s="166" t="s">
        <v>2880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2817</v>
      </c>
      <c r="K39" s="457" t="s">
        <v>1494</v>
      </c>
      <c r="L39" s="457">
        <v>4</v>
      </c>
      <c r="N39" s="166" t="s">
        <v>2817</v>
      </c>
      <c r="O39" s="166" t="s">
        <v>2817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2817</v>
      </c>
      <c r="L40" s="457" t="s">
        <v>2817</v>
      </c>
      <c r="N40" s="166" t="s">
        <v>2817</v>
      </c>
      <c r="O40" s="166" t="s">
        <v>2817</v>
      </c>
    </row>
    <row r="41" spans="1:15">
      <c r="B41" s="166" t="s">
        <v>2881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2817</v>
      </c>
      <c r="L41" s="457" t="s">
        <v>2817</v>
      </c>
      <c r="M41" s="166" t="s">
        <v>1494</v>
      </c>
      <c r="N41" s="166">
        <v>4</v>
      </c>
      <c r="O41" s="166">
        <v>2</v>
      </c>
    </row>
    <row r="42" spans="1:15">
      <c r="B42" s="166" t="s">
        <v>2882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1494</v>
      </c>
      <c r="J42" s="457">
        <v>9</v>
      </c>
      <c r="L42" s="457" t="s">
        <v>2817</v>
      </c>
      <c r="N42" s="166" t="s">
        <v>2817</v>
      </c>
      <c r="O42" s="166" t="s">
        <v>2817</v>
      </c>
    </row>
    <row r="43" spans="1:15">
      <c r="B43" s="166" t="s">
        <v>2883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1494</v>
      </c>
      <c r="J43" s="457">
        <v>6</v>
      </c>
      <c r="L43" s="457" t="s">
        <v>2817</v>
      </c>
      <c r="N43" s="166" t="s">
        <v>2817</v>
      </c>
      <c r="O43" s="166" t="s">
        <v>2817</v>
      </c>
    </row>
    <row r="44" spans="1:15">
      <c r="B44" s="166" t="s">
        <v>2884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2817</v>
      </c>
      <c r="L44" s="457" t="s">
        <v>2817</v>
      </c>
      <c r="M44" s="166" t="s">
        <v>1494</v>
      </c>
      <c r="N44" s="166">
        <v>8</v>
      </c>
      <c r="O44" s="166">
        <v>8</v>
      </c>
    </row>
    <row r="45" spans="1:15">
      <c r="B45" s="166" t="s">
        <v>2885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2817</v>
      </c>
      <c r="K45" s="457" t="s">
        <v>1494</v>
      </c>
      <c r="L45" s="457">
        <v>7</v>
      </c>
      <c r="N45" s="166" t="s">
        <v>2817</v>
      </c>
      <c r="O45" s="166" t="s">
        <v>2817</v>
      </c>
    </row>
    <row r="46" spans="1:15">
      <c r="B46" s="166" t="s">
        <v>2886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2817</v>
      </c>
      <c r="L46" s="457" t="s">
        <v>2817</v>
      </c>
      <c r="M46" s="166" t="s">
        <v>1494</v>
      </c>
      <c r="N46" s="166">
        <v>20</v>
      </c>
      <c r="O46" s="166">
        <v>2</v>
      </c>
    </row>
    <row r="47" spans="1:15">
      <c r="B47" s="166" t="s">
        <v>2887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2817</v>
      </c>
      <c r="L47" s="457" t="s">
        <v>2817</v>
      </c>
      <c r="M47" s="166" t="s">
        <v>1494</v>
      </c>
      <c r="N47" s="166">
        <v>29</v>
      </c>
      <c r="O47" s="166">
        <v>2</v>
      </c>
    </row>
    <row r="48" spans="1:15">
      <c r="B48" s="166" t="s">
        <v>2888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2817</v>
      </c>
      <c r="L48" s="457" t="s">
        <v>2817</v>
      </c>
      <c r="M48" s="166" t="s">
        <v>1494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2817</v>
      </c>
      <c r="L49" s="457" t="s">
        <v>2817</v>
      </c>
      <c r="N49" s="166" t="s">
        <v>2817</v>
      </c>
      <c r="O49" s="166" t="s">
        <v>2817</v>
      </c>
    </row>
    <row r="50" spans="1:15">
      <c r="B50" s="166" t="s">
        <v>2889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2817</v>
      </c>
      <c r="K50" s="457" t="s">
        <v>1494</v>
      </c>
      <c r="L50" s="457">
        <v>1</v>
      </c>
      <c r="N50" s="166" t="s">
        <v>2817</v>
      </c>
      <c r="O50" s="166" t="s">
        <v>2817</v>
      </c>
    </row>
    <row r="51" spans="1:15">
      <c r="B51" s="166" t="s">
        <v>2835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2817</v>
      </c>
      <c r="L51" s="457" t="s">
        <v>2817</v>
      </c>
      <c r="M51" s="166" t="s">
        <v>1494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2817</v>
      </c>
      <c r="L52" s="457" t="s">
        <v>2817</v>
      </c>
      <c r="N52" s="166" t="s">
        <v>2817</v>
      </c>
      <c r="O52" s="166" t="s">
        <v>2817</v>
      </c>
    </row>
    <row r="53" spans="1:15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2817</v>
      </c>
      <c r="L53" s="457" t="s">
        <v>2817</v>
      </c>
      <c r="M53" s="166" t="s">
        <v>1494</v>
      </c>
      <c r="N53" s="166">
        <v>7</v>
      </c>
      <c r="O53" s="166">
        <v>5</v>
      </c>
    </row>
    <row r="54" spans="1:15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2817</v>
      </c>
      <c r="K54" s="457" t="s">
        <v>1494</v>
      </c>
      <c r="L54" s="457">
        <v>9</v>
      </c>
      <c r="N54" s="166" t="s">
        <v>2817</v>
      </c>
      <c r="O54" s="166" t="s">
        <v>2817</v>
      </c>
    </row>
    <row r="55" spans="1:15">
      <c r="B55" s="166" t="s">
        <v>2890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2817</v>
      </c>
      <c r="L55" s="457" t="s">
        <v>2817</v>
      </c>
      <c r="M55" s="166" t="s">
        <v>1494</v>
      </c>
      <c r="N55" s="166">
        <v>112</v>
      </c>
      <c r="O55" s="166">
        <v>37</v>
      </c>
    </row>
    <row r="56" spans="1:15">
      <c r="B56" s="166" t="s">
        <v>2891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2817</v>
      </c>
      <c r="K56" s="457" t="s">
        <v>1494</v>
      </c>
      <c r="L56" s="457">
        <v>2</v>
      </c>
      <c r="N56" s="166" t="s">
        <v>2817</v>
      </c>
      <c r="O56" s="166" t="s">
        <v>2817</v>
      </c>
    </row>
    <row r="57" spans="1:15">
      <c r="B57" s="166" t="s">
        <v>2892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2817</v>
      </c>
      <c r="K57" s="457" t="s">
        <v>1494</v>
      </c>
      <c r="L57" s="457">
        <v>3</v>
      </c>
      <c r="N57" s="166" t="s">
        <v>2817</v>
      </c>
      <c r="O57" s="166" t="s">
        <v>2817</v>
      </c>
    </row>
    <row r="58" spans="1:15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2817</v>
      </c>
      <c r="K58" s="457" t="s">
        <v>1494</v>
      </c>
      <c r="L58" s="457">
        <v>1</v>
      </c>
      <c r="N58" s="166" t="s">
        <v>2817</v>
      </c>
      <c r="O58" s="166" t="s">
        <v>2817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2817</v>
      </c>
      <c r="L59" s="457" t="s">
        <v>2817</v>
      </c>
      <c r="N59" s="166" t="s">
        <v>2817</v>
      </c>
      <c r="O59" s="166" t="s">
        <v>2817</v>
      </c>
    </row>
    <row r="60" spans="1:15">
      <c r="B60" s="166" t="s">
        <v>2893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2817</v>
      </c>
      <c r="K60" s="457" t="s">
        <v>1494</v>
      </c>
      <c r="L60" s="457">
        <v>1</v>
      </c>
      <c r="N60" s="166" t="s">
        <v>2817</v>
      </c>
      <c r="O60" s="166" t="s">
        <v>2817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2817</v>
      </c>
      <c r="L61" s="457" t="s">
        <v>2817</v>
      </c>
      <c r="N61" s="166" t="s">
        <v>2817</v>
      </c>
      <c r="O61" s="166" t="s">
        <v>2817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2817</v>
      </c>
      <c r="L62" s="457" t="s">
        <v>2817</v>
      </c>
      <c r="N62" s="166" t="s">
        <v>2817</v>
      </c>
      <c r="O62" s="166" t="s">
        <v>2817</v>
      </c>
    </row>
    <row r="63" spans="1:15">
      <c r="A63" s="166" t="s">
        <v>2894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2817</v>
      </c>
      <c r="L63" s="457" t="s">
        <v>2817</v>
      </c>
      <c r="N63" s="166" t="s">
        <v>2817</v>
      </c>
      <c r="O63" s="166" t="s">
        <v>2817</v>
      </c>
    </row>
    <row r="64" spans="1:15">
      <c r="B64" s="166" t="s">
        <v>2894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2817</v>
      </c>
      <c r="L64" s="457" t="s">
        <v>2817</v>
      </c>
      <c r="M64" s="166" t="s">
        <v>1494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2923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9" t="s">
        <v>3089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5"/>
  <cols>
    <col min="1" max="1" width="16.6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2763</v>
      </c>
      <c r="PC4" s="293" t="s">
        <v>3084</v>
      </c>
      <c r="PD4" s="293" t="s">
        <v>2813</v>
      </c>
      <c r="PE4" s="293" t="s">
        <v>2924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2764</v>
      </c>
      <c r="F5" s="293" t="s">
        <v>3085</v>
      </c>
      <c r="G5" s="293" t="s">
        <v>2814</v>
      </c>
      <c r="H5" s="293" t="s">
        <v>2925</v>
      </c>
      <c r="I5" s="293" t="s">
        <v>87</v>
      </c>
      <c r="J5" s="293" t="s">
        <v>88</v>
      </c>
      <c r="K5" s="293" t="s">
        <v>89</v>
      </c>
      <c r="L5" s="293" t="s">
        <v>2764</v>
      </c>
      <c r="M5" s="293" t="s">
        <v>3085</v>
      </c>
      <c r="N5" s="293" t="s">
        <v>2814</v>
      </c>
      <c r="O5" s="293" t="s">
        <v>2925</v>
      </c>
      <c r="P5" s="293" t="s">
        <v>87</v>
      </c>
      <c r="Q5" s="293" t="s">
        <v>88</v>
      </c>
      <c r="R5" s="293" t="s">
        <v>89</v>
      </c>
      <c r="S5" s="293" t="s">
        <v>2764</v>
      </c>
      <c r="T5" s="293" t="s">
        <v>3085</v>
      </c>
      <c r="U5" s="293" t="s">
        <v>2814</v>
      </c>
      <c r="V5" s="293" t="s">
        <v>2925</v>
      </c>
      <c r="W5" s="293" t="s">
        <v>87</v>
      </c>
      <c r="X5" s="293" t="s">
        <v>88</v>
      </c>
      <c r="Y5" s="293" t="s">
        <v>89</v>
      </c>
      <c r="Z5" s="293" t="s">
        <v>2764</v>
      </c>
      <c r="AA5" s="293" t="s">
        <v>3085</v>
      </c>
      <c r="AB5" s="293" t="s">
        <v>2814</v>
      </c>
      <c r="AC5" s="293" t="s">
        <v>2925</v>
      </c>
      <c r="AD5" s="293" t="s">
        <v>87</v>
      </c>
      <c r="AE5" s="293" t="s">
        <v>88</v>
      </c>
      <c r="AF5" s="293" t="s">
        <v>89</v>
      </c>
      <c r="AG5" s="293" t="s">
        <v>2764</v>
      </c>
      <c r="AH5" s="293" t="s">
        <v>3085</v>
      </c>
      <c r="AI5" s="293" t="s">
        <v>2814</v>
      </c>
      <c r="AJ5" s="293" t="s">
        <v>2925</v>
      </c>
      <c r="AK5" s="293" t="s">
        <v>87</v>
      </c>
      <c r="AL5" s="293" t="s">
        <v>88</v>
      </c>
      <c r="AM5" s="293" t="s">
        <v>89</v>
      </c>
      <c r="AN5" s="293" t="s">
        <v>2764</v>
      </c>
      <c r="AO5" s="293" t="s">
        <v>3085</v>
      </c>
      <c r="AP5" s="293" t="s">
        <v>2814</v>
      </c>
      <c r="AQ5" s="293" t="s">
        <v>2925</v>
      </c>
      <c r="AR5" s="293" t="s">
        <v>87</v>
      </c>
      <c r="AS5" s="293" t="s">
        <v>88</v>
      </c>
      <c r="AT5" s="293" t="s">
        <v>89</v>
      </c>
      <c r="AU5" s="293" t="s">
        <v>2764</v>
      </c>
      <c r="AV5" s="293" t="s">
        <v>3085</v>
      </c>
      <c r="AW5" s="293" t="s">
        <v>2814</v>
      </c>
      <c r="AX5" s="293" t="s">
        <v>2925</v>
      </c>
      <c r="AY5" s="293" t="s">
        <v>87</v>
      </c>
      <c r="AZ5" s="293" t="s">
        <v>88</v>
      </c>
      <c r="BA5" s="293" t="s">
        <v>89</v>
      </c>
      <c r="BB5" s="293" t="s">
        <v>2764</v>
      </c>
      <c r="BC5" s="293" t="s">
        <v>3085</v>
      </c>
      <c r="BD5" s="293" t="s">
        <v>2814</v>
      </c>
      <c r="BE5" s="293" t="s">
        <v>2925</v>
      </c>
      <c r="BF5" s="293" t="s">
        <v>87</v>
      </c>
      <c r="BG5" s="293" t="s">
        <v>88</v>
      </c>
      <c r="BH5" s="293" t="s">
        <v>89</v>
      </c>
      <c r="BI5" s="293" t="s">
        <v>2764</v>
      </c>
      <c r="BJ5" s="293" t="s">
        <v>3085</v>
      </c>
      <c r="BK5" s="293" t="s">
        <v>2814</v>
      </c>
      <c r="BL5" s="293" t="s">
        <v>2925</v>
      </c>
      <c r="BM5" s="293" t="s">
        <v>87</v>
      </c>
      <c r="BN5" s="293" t="s">
        <v>88</v>
      </c>
      <c r="BO5" s="293" t="s">
        <v>89</v>
      </c>
      <c r="BP5" s="293" t="s">
        <v>2764</v>
      </c>
      <c r="BQ5" s="293" t="s">
        <v>3085</v>
      </c>
      <c r="BR5" s="293" t="s">
        <v>2814</v>
      </c>
      <c r="BS5" s="293" t="s">
        <v>2925</v>
      </c>
      <c r="BT5" s="293" t="s">
        <v>87</v>
      </c>
      <c r="BU5" s="293" t="s">
        <v>88</v>
      </c>
      <c r="BV5" s="293" t="s">
        <v>89</v>
      </c>
      <c r="BW5" s="293" t="s">
        <v>2764</v>
      </c>
      <c r="BX5" s="293" t="s">
        <v>3085</v>
      </c>
      <c r="BY5" s="293" t="s">
        <v>2814</v>
      </c>
      <c r="BZ5" s="293" t="s">
        <v>2925</v>
      </c>
      <c r="CA5" s="293" t="s">
        <v>87</v>
      </c>
      <c r="CB5" s="293" t="s">
        <v>88</v>
      </c>
      <c r="CC5" s="293" t="s">
        <v>89</v>
      </c>
      <c r="CD5" s="293" t="s">
        <v>2764</v>
      </c>
      <c r="CE5" s="293" t="s">
        <v>3085</v>
      </c>
      <c r="CF5" s="293" t="s">
        <v>2814</v>
      </c>
      <c r="CG5" s="293" t="s">
        <v>2925</v>
      </c>
      <c r="CH5" s="293" t="s">
        <v>87</v>
      </c>
      <c r="CI5" s="293" t="s">
        <v>88</v>
      </c>
      <c r="CJ5" s="293" t="s">
        <v>89</v>
      </c>
      <c r="CK5" s="293" t="s">
        <v>2764</v>
      </c>
      <c r="CL5" s="293" t="s">
        <v>3085</v>
      </c>
      <c r="CM5" s="293" t="s">
        <v>2814</v>
      </c>
      <c r="CN5" s="293" t="s">
        <v>2925</v>
      </c>
      <c r="CO5" s="293" t="s">
        <v>87</v>
      </c>
      <c r="CP5" s="293" t="s">
        <v>88</v>
      </c>
      <c r="CQ5" s="293" t="s">
        <v>89</v>
      </c>
      <c r="CR5" s="293" t="s">
        <v>2764</v>
      </c>
      <c r="CS5" s="293" t="s">
        <v>3085</v>
      </c>
      <c r="CT5" s="293" t="s">
        <v>2814</v>
      </c>
      <c r="CU5" s="293" t="s">
        <v>2925</v>
      </c>
      <c r="CV5" s="293" t="s">
        <v>87</v>
      </c>
      <c r="CW5" s="293" t="s">
        <v>88</v>
      </c>
      <c r="CX5" s="293" t="s">
        <v>89</v>
      </c>
      <c r="CY5" s="293" t="s">
        <v>2764</v>
      </c>
      <c r="CZ5" s="293" t="s">
        <v>3085</v>
      </c>
      <c r="DA5" s="293" t="s">
        <v>2814</v>
      </c>
      <c r="DB5" s="293" t="s">
        <v>2925</v>
      </c>
      <c r="DC5" s="293" t="s">
        <v>87</v>
      </c>
      <c r="DD5" s="293" t="s">
        <v>88</v>
      </c>
      <c r="DE5" s="293" t="s">
        <v>89</v>
      </c>
      <c r="DF5" s="293" t="s">
        <v>2764</v>
      </c>
      <c r="DG5" s="293" t="s">
        <v>3085</v>
      </c>
      <c r="DH5" s="293" t="s">
        <v>2814</v>
      </c>
      <c r="DI5" s="293" t="s">
        <v>2925</v>
      </c>
      <c r="DJ5" s="293" t="s">
        <v>87</v>
      </c>
      <c r="DK5" s="293" t="s">
        <v>88</v>
      </c>
      <c r="DL5" s="293" t="s">
        <v>89</v>
      </c>
      <c r="DM5" s="293" t="s">
        <v>2764</v>
      </c>
      <c r="DN5" s="293" t="s">
        <v>3085</v>
      </c>
      <c r="DO5" s="293" t="s">
        <v>2814</v>
      </c>
      <c r="DP5" s="293" t="s">
        <v>2925</v>
      </c>
      <c r="DQ5" s="293" t="s">
        <v>87</v>
      </c>
      <c r="DR5" s="293" t="s">
        <v>88</v>
      </c>
      <c r="DS5" s="293" t="s">
        <v>89</v>
      </c>
      <c r="DT5" s="293" t="s">
        <v>2764</v>
      </c>
      <c r="DU5" s="293" t="s">
        <v>3085</v>
      </c>
      <c r="DV5" s="293" t="s">
        <v>2814</v>
      </c>
      <c r="DW5" s="293" t="s">
        <v>2925</v>
      </c>
      <c r="DX5" s="293" t="s">
        <v>87</v>
      </c>
      <c r="DY5" s="293" t="s">
        <v>88</v>
      </c>
      <c r="DZ5" s="293" t="s">
        <v>89</v>
      </c>
      <c r="EA5" s="293" t="s">
        <v>2764</v>
      </c>
      <c r="EB5" s="293" t="s">
        <v>3085</v>
      </c>
      <c r="EC5" s="293" t="s">
        <v>2814</v>
      </c>
      <c r="ED5" s="293" t="s">
        <v>2925</v>
      </c>
      <c r="EE5" s="293" t="s">
        <v>87</v>
      </c>
      <c r="EF5" s="293" t="s">
        <v>88</v>
      </c>
      <c r="EG5" s="293" t="s">
        <v>89</v>
      </c>
      <c r="EH5" s="293" t="s">
        <v>2764</v>
      </c>
      <c r="EI5" s="293" t="s">
        <v>3085</v>
      </c>
      <c r="EJ5" s="293" t="s">
        <v>2814</v>
      </c>
      <c r="EK5" s="293" t="s">
        <v>2925</v>
      </c>
      <c r="EL5" s="293" t="s">
        <v>87</v>
      </c>
      <c r="EM5" s="293" t="s">
        <v>88</v>
      </c>
      <c r="EN5" s="293" t="s">
        <v>89</v>
      </c>
      <c r="EO5" s="293" t="s">
        <v>2764</v>
      </c>
      <c r="EP5" s="293" t="s">
        <v>3085</v>
      </c>
      <c r="EQ5" s="293" t="s">
        <v>2814</v>
      </c>
      <c r="ER5" s="293" t="s">
        <v>2925</v>
      </c>
      <c r="ES5" s="293" t="s">
        <v>87</v>
      </c>
      <c r="ET5" s="293" t="s">
        <v>88</v>
      </c>
      <c r="EU5" s="293" t="s">
        <v>89</v>
      </c>
      <c r="EV5" s="293" t="s">
        <v>2764</v>
      </c>
      <c r="EW5" s="293" t="s">
        <v>3085</v>
      </c>
      <c r="EX5" s="293" t="s">
        <v>2814</v>
      </c>
      <c r="EY5" s="293" t="s">
        <v>2925</v>
      </c>
      <c r="EZ5" s="293" t="s">
        <v>87</v>
      </c>
      <c r="FA5" s="293" t="s">
        <v>88</v>
      </c>
      <c r="FB5" s="293" t="s">
        <v>89</v>
      </c>
      <c r="FC5" s="293" t="s">
        <v>2764</v>
      </c>
      <c r="FD5" s="293" t="s">
        <v>3085</v>
      </c>
      <c r="FE5" s="293" t="s">
        <v>2814</v>
      </c>
      <c r="FF5" s="293" t="s">
        <v>2925</v>
      </c>
      <c r="FG5" s="293" t="s">
        <v>87</v>
      </c>
      <c r="FH5" s="293" t="s">
        <v>88</v>
      </c>
      <c r="FI5" s="293" t="s">
        <v>89</v>
      </c>
      <c r="FJ5" s="293" t="s">
        <v>2764</v>
      </c>
      <c r="FK5" s="293" t="s">
        <v>3085</v>
      </c>
      <c r="FL5" s="293" t="s">
        <v>2814</v>
      </c>
      <c r="FM5" s="293" t="s">
        <v>2925</v>
      </c>
      <c r="FN5" s="293" t="s">
        <v>87</v>
      </c>
      <c r="FO5" s="293" t="s">
        <v>88</v>
      </c>
      <c r="FP5" s="293" t="s">
        <v>89</v>
      </c>
      <c r="FQ5" s="293" t="s">
        <v>2764</v>
      </c>
      <c r="FR5" s="293" t="s">
        <v>3085</v>
      </c>
      <c r="FS5" s="293" t="s">
        <v>2814</v>
      </c>
      <c r="FT5" s="293" t="s">
        <v>2925</v>
      </c>
      <c r="FU5" s="293" t="s">
        <v>87</v>
      </c>
      <c r="FV5" s="293" t="s">
        <v>88</v>
      </c>
      <c r="FW5" s="293" t="s">
        <v>89</v>
      </c>
      <c r="FX5" s="293" t="s">
        <v>2764</v>
      </c>
      <c r="FY5" s="293" t="s">
        <v>3085</v>
      </c>
      <c r="FZ5" s="293" t="s">
        <v>2814</v>
      </c>
      <c r="GA5" s="293" t="s">
        <v>2925</v>
      </c>
      <c r="GB5" s="293" t="s">
        <v>87</v>
      </c>
      <c r="GC5" s="293" t="s">
        <v>88</v>
      </c>
      <c r="GD5" s="293" t="s">
        <v>89</v>
      </c>
      <c r="GE5" s="293" t="s">
        <v>2764</v>
      </c>
      <c r="GF5" s="293" t="s">
        <v>3085</v>
      </c>
      <c r="GG5" s="293" t="s">
        <v>2814</v>
      </c>
      <c r="GH5" s="293" t="s">
        <v>2925</v>
      </c>
      <c r="GI5" s="293" t="s">
        <v>87</v>
      </c>
      <c r="GJ5" s="293" t="s">
        <v>88</v>
      </c>
      <c r="GK5" s="293" t="s">
        <v>89</v>
      </c>
      <c r="GL5" s="293" t="s">
        <v>2764</v>
      </c>
      <c r="GM5" s="293" t="s">
        <v>3085</v>
      </c>
      <c r="GN5" s="293" t="s">
        <v>2814</v>
      </c>
      <c r="GO5" s="293" t="s">
        <v>2925</v>
      </c>
      <c r="GP5" s="293" t="s">
        <v>87</v>
      </c>
      <c r="GQ5" s="293" t="s">
        <v>88</v>
      </c>
      <c r="GR5" s="293" t="s">
        <v>89</v>
      </c>
      <c r="GS5" s="293" t="s">
        <v>2764</v>
      </c>
      <c r="GT5" s="293" t="s">
        <v>3085</v>
      </c>
      <c r="GU5" s="293" t="s">
        <v>2814</v>
      </c>
      <c r="GV5" s="293" t="s">
        <v>2925</v>
      </c>
      <c r="GW5" s="293" t="s">
        <v>87</v>
      </c>
      <c r="GX5" s="293" t="s">
        <v>88</v>
      </c>
      <c r="GY5" s="293" t="s">
        <v>89</v>
      </c>
      <c r="GZ5" s="293" t="s">
        <v>2764</v>
      </c>
      <c r="HA5" s="293" t="s">
        <v>3085</v>
      </c>
      <c r="HB5" s="293" t="s">
        <v>2814</v>
      </c>
      <c r="HC5" s="293" t="s">
        <v>2925</v>
      </c>
      <c r="HD5" s="293" t="s">
        <v>87</v>
      </c>
      <c r="HE5" s="293" t="s">
        <v>88</v>
      </c>
      <c r="HF5" s="293" t="s">
        <v>89</v>
      </c>
      <c r="HG5" s="293" t="s">
        <v>2764</v>
      </c>
      <c r="HH5" s="293" t="s">
        <v>3085</v>
      </c>
      <c r="HI5" s="293" t="s">
        <v>2814</v>
      </c>
      <c r="HJ5" s="293" t="s">
        <v>2925</v>
      </c>
      <c r="HK5" s="293" t="s">
        <v>87</v>
      </c>
      <c r="HL5" s="293" t="s">
        <v>88</v>
      </c>
      <c r="HM5" s="293" t="s">
        <v>89</v>
      </c>
      <c r="HN5" s="293" t="s">
        <v>2764</v>
      </c>
      <c r="HO5" s="293" t="s">
        <v>3085</v>
      </c>
      <c r="HP5" s="293" t="s">
        <v>2814</v>
      </c>
      <c r="HQ5" s="293" t="s">
        <v>2925</v>
      </c>
      <c r="HR5" s="293" t="s">
        <v>87</v>
      </c>
      <c r="HS5" s="293" t="s">
        <v>88</v>
      </c>
      <c r="HT5" s="293" t="s">
        <v>89</v>
      </c>
      <c r="HU5" s="293" t="s">
        <v>2764</v>
      </c>
      <c r="HV5" s="293" t="s">
        <v>3085</v>
      </c>
      <c r="HW5" s="293" t="s">
        <v>2814</v>
      </c>
      <c r="HX5" s="293" t="s">
        <v>2925</v>
      </c>
      <c r="HY5" s="293" t="s">
        <v>87</v>
      </c>
      <c r="HZ5" s="293" t="s">
        <v>88</v>
      </c>
      <c r="IA5" s="293" t="s">
        <v>89</v>
      </c>
      <c r="IB5" s="293" t="s">
        <v>2764</v>
      </c>
      <c r="IC5" s="293" t="s">
        <v>3085</v>
      </c>
      <c r="ID5" s="293" t="s">
        <v>2814</v>
      </c>
      <c r="IE5" s="293" t="s">
        <v>2925</v>
      </c>
      <c r="IF5" s="293" t="s">
        <v>87</v>
      </c>
      <c r="IG5" s="293" t="s">
        <v>88</v>
      </c>
      <c r="IH5" s="293" t="s">
        <v>89</v>
      </c>
      <c r="II5" s="293" t="s">
        <v>2764</v>
      </c>
      <c r="IJ5" s="293" t="s">
        <v>3085</v>
      </c>
      <c r="IK5" s="293" t="s">
        <v>2814</v>
      </c>
      <c r="IL5" s="293" t="s">
        <v>2925</v>
      </c>
      <c r="IM5" s="293" t="s">
        <v>87</v>
      </c>
      <c r="IN5" s="293" t="s">
        <v>88</v>
      </c>
      <c r="IO5" s="293" t="s">
        <v>89</v>
      </c>
      <c r="IP5" s="293" t="s">
        <v>2764</v>
      </c>
      <c r="IQ5" s="293" t="s">
        <v>3085</v>
      </c>
      <c r="IR5" s="293" t="s">
        <v>2814</v>
      </c>
      <c r="IS5" s="293" t="s">
        <v>2925</v>
      </c>
      <c r="IT5" s="293" t="s">
        <v>87</v>
      </c>
      <c r="IU5" s="293" t="s">
        <v>88</v>
      </c>
      <c r="IV5" s="293" t="s">
        <v>89</v>
      </c>
      <c r="IW5" s="293" t="s">
        <v>2764</v>
      </c>
      <c r="IX5" s="293" t="s">
        <v>3085</v>
      </c>
      <c r="IY5" s="293" t="s">
        <v>2814</v>
      </c>
      <c r="IZ5" s="293" t="s">
        <v>2925</v>
      </c>
      <c r="JA5" s="293" t="s">
        <v>87</v>
      </c>
      <c r="JB5" s="293" t="s">
        <v>88</v>
      </c>
      <c r="JC5" s="293" t="s">
        <v>89</v>
      </c>
      <c r="JD5" s="293" t="s">
        <v>2764</v>
      </c>
      <c r="JE5" s="293" t="s">
        <v>3085</v>
      </c>
      <c r="JF5" s="293" t="s">
        <v>2814</v>
      </c>
      <c r="JG5" s="293" t="s">
        <v>2925</v>
      </c>
      <c r="JH5" s="293" t="s">
        <v>87</v>
      </c>
      <c r="JI5" s="293" t="s">
        <v>88</v>
      </c>
      <c r="JJ5" s="293" t="s">
        <v>89</v>
      </c>
      <c r="JK5" s="293" t="s">
        <v>2764</v>
      </c>
      <c r="JL5" s="293" t="s">
        <v>3085</v>
      </c>
      <c r="JM5" s="293" t="s">
        <v>2814</v>
      </c>
      <c r="JN5" s="293" t="s">
        <v>2925</v>
      </c>
      <c r="JO5" s="293" t="s">
        <v>87</v>
      </c>
      <c r="JP5" s="293" t="s">
        <v>88</v>
      </c>
      <c r="JQ5" s="293" t="s">
        <v>89</v>
      </c>
      <c r="JR5" s="293" t="s">
        <v>2764</v>
      </c>
      <c r="JS5" s="293" t="s">
        <v>3085</v>
      </c>
      <c r="JT5" s="293" t="s">
        <v>2814</v>
      </c>
      <c r="JU5" s="293" t="s">
        <v>2925</v>
      </c>
      <c r="JV5" s="293" t="s">
        <v>87</v>
      </c>
      <c r="JW5" s="293" t="s">
        <v>88</v>
      </c>
      <c r="JX5" s="293" t="s">
        <v>89</v>
      </c>
      <c r="JY5" s="293" t="s">
        <v>2764</v>
      </c>
      <c r="JZ5" s="293" t="s">
        <v>3085</v>
      </c>
      <c r="KA5" s="293" t="s">
        <v>2814</v>
      </c>
      <c r="KB5" s="293" t="s">
        <v>2925</v>
      </c>
      <c r="KC5" s="293" t="s">
        <v>87</v>
      </c>
      <c r="KD5" s="293" t="s">
        <v>88</v>
      </c>
      <c r="KE5" s="293" t="s">
        <v>89</v>
      </c>
      <c r="KF5" s="293" t="s">
        <v>2764</v>
      </c>
      <c r="KG5" s="293" t="s">
        <v>3085</v>
      </c>
      <c r="KH5" s="293" t="s">
        <v>2814</v>
      </c>
      <c r="KI5" s="293" t="s">
        <v>2925</v>
      </c>
      <c r="KJ5" s="293" t="s">
        <v>87</v>
      </c>
      <c r="KK5" s="293" t="s">
        <v>88</v>
      </c>
      <c r="KL5" s="293" t="s">
        <v>89</v>
      </c>
      <c r="KM5" s="293" t="s">
        <v>2764</v>
      </c>
      <c r="KN5" s="293" t="s">
        <v>3085</v>
      </c>
      <c r="KO5" s="293" t="s">
        <v>2814</v>
      </c>
      <c r="KP5" s="293" t="s">
        <v>2925</v>
      </c>
      <c r="KQ5" s="293" t="s">
        <v>87</v>
      </c>
      <c r="KR5" s="293" t="s">
        <v>88</v>
      </c>
      <c r="KS5" s="293" t="s">
        <v>89</v>
      </c>
      <c r="KT5" s="293" t="s">
        <v>2764</v>
      </c>
      <c r="KU5" s="293" t="s">
        <v>3085</v>
      </c>
      <c r="KV5" s="293" t="s">
        <v>2814</v>
      </c>
      <c r="KW5" s="293" t="s">
        <v>2925</v>
      </c>
      <c r="KX5" s="293" t="s">
        <v>87</v>
      </c>
      <c r="KY5" s="293" t="s">
        <v>88</v>
      </c>
      <c r="KZ5" s="293" t="s">
        <v>89</v>
      </c>
      <c r="LA5" s="293" t="s">
        <v>2764</v>
      </c>
      <c r="LB5" s="293" t="s">
        <v>3085</v>
      </c>
      <c r="LC5" s="293" t="s">
        <v>2814</v>
      </c>
      <c r="LD5" s="293" t="s">
        <v>2925</v>
      </c>
      <c r="LE5" s="293" t="s">
        <v>87</v>
      </c>
      <c r="LF5" s="293" t="s">
        <v>88</v>
      </c>
      <c r="LG5" s="293" t="s">
        <v>89</v>
      </c>
      <c r="LH5" s="293" t="s">
        <v>2764</v>
      </c>
      <c r="LI5" s="293" t="s">
        <v>3085</v>
      </c>
      <c r="LJ5" s="293" t="s">
        <v>2814</v>
      </c>
      <c r="LK5" s="293" t="s">
        <v>2925</v>
      </c>
      <c r="LL5" s="293" t="s">
        <v>87</v>
      </c>
      <c r="LM5" s="293" t="s">
        <v>88</v>
      </c>
      <c r="LN5" s="293" t="s">
        <v>89</v>
      </c>
      <c r="LO5" s="293" t="s">
        <v>2764</v>
      </c>
      <c r="LP5" s="293" t="s">
        <v>3085</v>
      </c>
      <c r="LQ5" s="293" t="s">
        <v>2814</v>
      </c>
      <c r="LR5" s="293" t="s">
        <v>2925</v>
      </c>
      <c r="LS5" s="293" t="s">
        <v>87</v>
      </c>
      <c r="LT5" s="293" t="s">
        <v>88</v>
      </c>
      <c r="LU5" s="293" t="s">
        <v>89</v>
      </c>
      <c r="LV5" s="293" t="s">
        <v>2764</v>
      </c>
      <c r="LW5" s="293" t="s">
        <v>3085</v>
      </c>
      <c r="LX5" s="293" t="s">
        <v>2814</v>
      </c>
      <c r="LY5" s="293" t="s">
        <v>2925</v>
      </c>
      <c r="LZ5" s="293" t="s">
        <v>87</v>
      </c>
      <c r="MA5" s="293" t="s">
        <v>88</v>
      </c>
      <c r="MB5" s="293" t="s">
        <v>89</v>
      </c>
      <c r="MC5" s="293" t="s">
        <v>2764</v>
      </c>
      <c r="MD5" s="293" t="s">
        <v>3085</v>
      </c>
      <c r="ME5" s="293" t="s">
        <v>2814</v>
      </c>
      <c r="MF5" s="293" t="s">
        <v>2925</v>
      </c>
      <c r="MG5" s="293" t="s">
        <v>87</v>
      </c>
      <c r="MH5" s="293" t="s">
        <v>88</v>
      </c>
      <c r="MI5" s="293" t="s">
        <v>89</v>
      </c>
      <c r="MJ5" s="293" t="s">
        <v>2764</v>
      </c>
      <c r="MK5" s="293" t="s">
        <v>3085</v>
      </c>
      <c r="ML5" s="293" t="s">
        <v>2814</v>
      </c>
      <c r="MM5" s="293" t="s">
        <v>2925</v>
      </c>
      <c r="MN5" s="293" t="s">
        <v>87</v>
      </c>
      <c r="MO5" s="293" t="s">
        <v>88</v>
      </c>
      <c r="MP5" s="293" t="s">
        <v>89</v>
      </c>
      <c r="MQ5" s="293" t="s">
        <v>2764</v>
      </c>
      <c r="MR5" s="293" t="s">
        <v>3085</v>
      </c>
      <c r="MS5" s="293" t="s">
        <v>2814</v>
      </c>
      <c r="MT5" s="293" t="s">
        <v>2925</v>
      </c>
      <c r="MU5" s="293" t="s">
        <v>87</v>
      </c>
      <c r="MV5" s="293" t="s">
        <v>88</v>
      </c>
      <c r="MW5" s="293" t="s">
        <v>89</v>
      </c>
      <c r="MX5" s="293" t="s">
        <v>2764</v>
      </c>
      <c r="MY5" s="293" t="s">
        <v>3085</v>
      </c>
      <c r="MZ5" s="293" t="s">
        <v>2814</v>
      </c>
      <c r="NA5" s="293" t="s">
        <v>2925</v>
      </c>
      <c r="NB5" s="293" t="s">
        <v>87</v>
      </c>
      <c r="NC5" s="293" t="s">
        <v>88</v>
      </c>
      <c r="ND5" s="293" t="s">
        <v>89</v>
      </c>
      <c r="NE5" s="293" t="s">
        <v>2764</v>
      </c>
      <c r="NF5" s="293" t="s">
        <v>3085</v>
      </c>
      <c r="NG5" s="293" t="s">
        <v>2814</v>
      </c>
      <c r="NH5" s="293" t="s">
        <v>2925</v>
      </c>
      <c r="NI5" s="293" t="s">
        <v>87</v>
      </c>
      <c r="NJ5" s="293" t="s">
        <v>88</v>
      </c>
      <c r="NK5" s="293" t="s">
        <v>89</v>
      </c>
      <c r="NL5" s="293" t="s">
        <v>2764</v>
      </c>
      <c r="NM5" s="293" t="s">
        <v>3085</v>
      </c>
      <c r="NN5" s="293" t="s">
        <v>2814</v>
      </c>
      <c r="NO5" s="293" t="s">
        <v>2925</v>
      </c>
      <c r="NP5" s="293" t="s">
        <v>87</v>
      </c>
      <c r="NQ5" s="293" t="s">
        <v>88</v>
      </c>
      <c r="NR5" s="293" t="s">
        <v>89</v>
      </c>
      <c r="NS5" s="293" t="s">
        <v>2764</v>
      </c>
      <c r="NT5" s="293" t="s">
        <v>3085</v>
      </c>
      <c r="NU5" s="293" t="s">
        <v>2814</v>
      </c>
      <c r="NV5" s="293" t="s">
        <v>2925</v>
      </c>
      <c r="NW5" s="293" t="s">
        <v>87</v>
      </c>
      <c r="NX5" s="293" t="s">
        <v>88</v>
      </c>
      <c r="NY5" s="293" t="s">
        <v>89</v>
      </c>
      <c r="NZ5" s="293" t="s">
        <v>2764</v>
      </c>
      <c r="OA5" s="293" t="s">
        <v>3085</v>
      </c>
      <c r="OB5" s="293" t="s">
        <v>2814</v>
      </c>
      <c r="OC5" s="293" t="s">
        <v>2925</v>
      </c>
      <c r="OD5" s="293" t="s">
        <v>87</v>
      </c>
      <c r="OE5" s="293" t="s">
        <v>88</v>
      </c>
      <c r="OF5" s="293" t="s">
        <v>89</v>
      </c>
      <c r="OG5" s="293" t="s">
        <v>2764</v>
      </c>
      <c r="OH5" s="293" t="s">
        <v>3085</v>
      </c>
      <c r="OI5" s="293" t="s">
        <v>2814</v>
      </c>
      <c r="OJ5" s="293" t="s">
        <v>2925</v>
      </c>
      <c r="OK5" s="293" t="s">
        <v>87</v>
      </c>
      <c r="OL5" s="293" t="s">
        <v>88</v>
      </c>
      <c r="OM5" s="293" t="s">
        <v>89</v>
      </c>
      <c r="ON5" s="293" t="s">
        <v>2764</v>
      </c>
      <c r="OO5" s="293" t="s">
        <v>3085</v>
      </c>
      <c r="OP5" s="293" t="s">
        <v>2814</v>
      </c>
      <c r="OQ5" s="293" t="s">
        <v>2925</v>
      </c>
      <c r="OR5" s="293" t="s">
        <v>87</v>
      </c>
      <c r="OS5" s="293" t="s">
        <v>88</v>
      </c>
      <c r="OT5" s="293" t="s">
        <v>89</v>
      </c>
      <c r="OU5" s="293" t="s">
        <v>2764</v>
      </c>
      <c r="OV5" s="293" t="s">
        <v>3085</v>
      </c>
      <c r="OW5" s="293" t="s">
        <v>2814</v>
      </c>
      <c r="OX5" s="293" t="s">
        <v>2925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>
      <c r="A16" s="272" t="s">
        <v>2894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2935</v>
      </c>
      <c r="G1" s="478"/>
      <c r="H1" s="478"/>
      <c r="I1" s="486" t="s">
        <v>2934</v>
      </c>
      <c r="J1" s="669" t="s">
        <v>2932</v>
      </c>
      <c r="K1" s="669"/>
      <c r="L1" s="669"/>
      <c r="M1" s="494" t="s">
        <v>2933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2896</v>
      </c>
      <c r="D2" s="461" t="s">
        <v>2898</v>
      </c>
      <c r="E2" s="461" t="s">
        <v>2897</v>
      </c>
      <c r="F2" s="485" t="s">
        <v>2899</v>
      </c>
      <c r="G2" s="461" t="s">
        <v>2766</v>
      </c>
      <c r="H2" s="462" t="s">
        <v>2900</v>
      </c>
      <c r="I2" s="484" t="s">
        <v>2901</v>
      </c>
      <c r="J2" s="483" t="s">
        <v>2897</v>
      </c>
      <c r="K2" s="483" t="s">
        <v>2927</v>
      </c>
      <c r="L2" s="483" t="s">
        <v>2926</v>
      </c>
      <c r="M2" s="481" t="s">
        <v>2938</v>
      </c>
      <c r="N2" s="481" t="s">
        <v>2939</v>
      </c>
      <c r="O2" s="482" t="s">
        <v>2902</v>
      </c>
      <c r="P2" s="482" t="s">
        <v>2946</v>
      </c>
      <c r="Q2" s="482" t="s">
        <v>2947</v>
      </c>
      <c r="R2" s="503" t="s">
        <v>2949</v>
      </c>
      <c r="S2" s="481" t="s">
        <v>2931</v>
      </c>
      <c r="T2" s="461" t="s">
        <v>2928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2820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2822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2821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2895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2818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2817</v>
      </c>
      <c r="Q10" s="473" t="s">
        <v>2817</v>
      </c>
      <c r="R10" s="166">
        <f t="shared" si="2"/>
        <v>0</v>
      </c>
      <c r="S10" s="166">
        <f>SUM(O10:Q10)</f>
        <v>0</v>
      </c>
    </row>
    <row r="11" spans="1:21">
      <c r="B11" s="166" t="s">
        <v>2819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2817</v>
      </c>
      <c r="Q11" s="473" t="s">
        <v>2817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2870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2817</v>
      </c>
      <c r="Q12" s="473" t="s">
        <v>2817</v>
      </c>
      <c r="R12" s="166">
        <f t="shared" si="2"/>
        <v>0</v>
      </c>
      <c r="S12" s="166">
        <f t="shared" si="4"/>
        <v>0</v>
      </c>
    </row>
    <row r="13" spans="1:21">
      <c r="B13" s="166" t="s">
        <v>2871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2817</v>
      </c>
      <c r="Q13" s="473" t="s">
        <v>2817</v>
      </c>
      <c r="R13" s="166">
        <f t="shared" si="2"/>
        <v>0</v>
      </c>
      <c r="S13" s="166">
        <f t="shared" si="4"/>
        <v>0</v>
      </c>
    </row>
    <row r="14" spans="1:21">
      <c r="B14" s="166" t="s">
        <v>2872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2817</v>
      </c>
      <c r="Q14" s="473" t="s">
        <v>2817</v>
      </c>
      <c r="R14" s="166">
        <f t="shared" si="2"/>
        <v>0</v>
      </c>
      <c r="S14" s="166">
        <f t="shared" si="4"/>
        <v>0</v>
      </c>
    </row>
    <row r="15" spans="1:21">
      <c r="B15" s="166" t="s">
        <v>2873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2817</v>
      </c>
      <c r="R15" s="166">
        <f t="shared" si="2"/>
        <v>6</v>
      </c>
      <c r="S15" s="166">
        <f t="shared" si="4"/>
        <v>3</v>
      </c>
      <c r="T15" s="166" t="s">
        <v>2929</v>
      </c>
    </row>
    <row r="16" spans="1:21">
      <c r="B16" s="166" t="s">
        <v>2874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2817</v>
      </c>
      <c r="Q16" s="473" t="s">
        <v>2817</v>
      </c>
      <c r="R16" s="166">
        <f t="shared" si="2"/>
        <v>0</v>
      </c>
      <c r="S16" s="166">
        <f t="shared" si="4"/>
        <v>0</v>
      </c>
    </row>
    <row r="17" spans="1:20">
      <c r="B17" s="166" t="s">
        <v>824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2817</v>
      </c>
      <c r="Q17" s="473" t="s">
        <v>2817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2817</v>
      </c>
      <c r="Q18" s="474" t="s">
        <v>2817</v>
      </c>
      <c r="R18" s="456"/>
      <c r="S18" s="456"/>
    </row>
    <row r="19" spans="1:20">
      <c r="B19" s="166" t="s">
        <v>2875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2817</v>
      </c>
      <c r="Q19" s="473" t="s">
        <v>2817</v>
      </c>
      <c r="R19" s="166">
        <f t="shared" si="2"/>
        <v>0</v>
      </c>
      <c r="S19" s="166">
        <f>SUM(O19:Q19)</f>
        <v>0</v>
      </c>
    </row>
    <row r="20" spans="1:20">
      <c r="B20" s="166" t="s">
        <v>2876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2817</v>
      </c>
      <c r="Q20" s="473" t="s">
        <v>2817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1425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2817</v>
      </c>
      <c r="Q21" s="473" t="s">
        <v>2817</v>
      </c>
      <c r="R21" s="166">
        <f t="shared" si="2"/>
        <v>0</v>
      </c>
      <c r="S21" s="166">
        <f t="shared" si="7"/>
        <v>0</v>
      </c>
      <c r="T21" s="166" t="s">
        <v>2805</v>
      </c>
    </row>
    <row r="22" spans="1:20">
      <c r="B22" s="166" t="s">
        <v>2877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2817</v>
      </c>
      <c r="Q22" s="473" t="s">
        <v>2817</v>
      </c>
      <c r="R22" s="166">
        <f t="shared" si="2"/>
        <v>0</v>
      </c>
      <c r="S22" s="166">
        <f t="shared" si="7"/>
        <v>0</v>
      </c>
    </row>
    <row r="23" spans="1:20">
      <c r="B23" s="166" t="s">
        <v>2878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2817</v>
      </c>
      <c r="Q23" s="473" t="s">
        <v>2817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2817</v>
      </c>
      <c r="Q24" s="474" t="s">
        <v>2817</v>
      </c>
      <c r="R24" s="456"/>
      <c r="S24" s="456"/>
    </row>
    <row r="25" spans="1:20">
      <c r="B25" s="166" t="s">
        <v>368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2817</v>
      </c>
      <c r="Q25" s="473" t="s">
        <v>2817</v>
      </c>
      <c r="R25" s="166">
        <f t="shared" si="2"/>
        <v>0</v>
      </c>
      <c r="S25" s="166">
        <f>SUM(O25:Q25)</f>
        <v>0</v>
      </c>
    </row>
    <row r="26" spans="1:20">
      <c r="B26" s="166" t="s">
        <v>410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2817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824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2817</v>
      </c>
      <c r="Q27" s="473" t="s">
        <v>2817</v>
      </c>
      <c r="R27" s="166">
        <f t="shared" si="2"/>
        <v>0</v>
      </c>
      <c r="S27" s="166">
        <f t="shared" si="8"/>
        <v>0</v>
      </c>
    </row>
    <row r="28" spans="1:20">
      <c r="B28" s="166" t="s">
        <v>465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2817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378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2817</v>
      </c>
      <c r="Q29" s="473" t="s">
        <v>2817</v>
      </c>
      <c r="R29" s="166">
        <f t="shared" si="2"/>
        <v>0</v>
      </c>
      <c r="S29" s="166">
        <f t="shared" si="8"/>
        <v>0</v>
      </c>
    </row>
    <row r="30" spans="1:20">
      <c r="B30" s="166" t="s">
        <v>624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2817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642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2817</v>
      </c>
      <c r="Q31" s="473" t="s">
        <v>2817</v>
      </c>
      <c r="R31" s="166">
        <f t="shared" si="2"/>
        <v>0</v>
      </c>
      <c r="S31" s="166">
        <f t="shared" si="8"/>
        <v>0</v>
      </c>
    </row>
    <row r="32" spans="1:20">
      <c r="B32" s="166" t="s">
        <v>439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2817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419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2817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2817</v>
      </c>
      <c r="Q34" s="474" t="s">
        <v>2817</v>
      </c>
      <c r="R34" s="456"/>
      <c r="S34" s="456"/>
    </row>
    <row r="35" spans="1:20">
      <c r="B35" s="166" t="s">
        <v>1002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2817</v>
      </c>
      <c r="Q35" s="473" t="s">
        <v>2817</v>
      </c>
      <c r="R35" s="166">
        <f t="shared" si="2"/>
        <v>0</v>
      </c>
      <c r="S35" s="166">
        <f>SUM(O35:Q35)</f>
        <v>0</v>
      </c>
    </row>
    <row r="36" spans="1:20">
      <c r="B36" s="166" t="s">
        <v>1461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2817</v>
      </c>
      <c r="Q36" s="473" t="s">
        <v>2817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2816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2879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2817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2836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2817</v>
      </c>
      <c r="Q39" s="473" t="s">
        <v>2817</v>
      </c>
      <c r="R39" s="166">
        <f t="shared" si="2"/>
        <v>0</v>
      </c>
      <c r="S39" s="166">
        <f t="shared" si="9"/>
        <v>0</v>
      </c>
    </row>
    <row r="40" spans="1:20">
      <c r="B40" s="166" t="s">
        <v>2880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2817</v>
      </c>
      <c r="Q40" s="473" t="s">
        <v>2817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2817</v>
      </c>
      <c r="Q41" s="474" t="s">
        <v>2817</v>
      </c>
      <c r="R41" s="456"/>
      <c r="S41" s="456"/>
    </row>
    <row r="42" spans="1:20">
      <c r="B42" s="166" t="s">
        <v>2881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2882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2817</v>
      </c>
      <c r="Q43" s="473" t="s">
        <v>2817</v>
      </c>
      <c r="R43" s="166">
        <f t="shared" si="2"/>
        <v>0</v>
      </c>
      <c r="S43" s="166">
        <f t="shared" ref="S43:S49" si="10">SUM(O43:Q43)</f>
        <v>0</v>
      </c>
      <c r="T43" s="166" t="s">
        <v>2929</v>
      </c>
    </row>
    <row r="44" spans="1:20">
      <c r="B44" s="166" t="s">
        <v>2883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2817</v>
      </c>
      <c r="Q44" s="473" t="s">
        <v>2817</v>
      </c>
      <c r="R44" s="166">
        <f t="shared" si="2"/>
        <v>0</v>
      </c>
      <c r="S44" s="166">
        <f t="shared" si="10"/>
        <v>0</v>
      </c>
      <c r="T44" s="166" t="s">
        <v>2929</v>
      </c>
    </row>
    <row r="45" spans="1:20">
      <c r="B45" s="166" t="s">
        <v>2884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2817</v>
      </c>
      <c r="R45" s="166">
        <f t="shared" si="2"/>
        <v>8</v>
      </c>
      <c r="S45" s="166">
        <f t="shared" si="10"/>
        <v>8</v>
      </c>
    </row>
    <row r="46" spans="1:20">
      <c r="B46" s="166" t="s">
        <v>2885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2817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2886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2817</v>
      </c>
      <c r="Q47" s="473" t="s">
        <v>2817</v>
      </c>
      <c r="R47" s="166">
        <f t="shared" si="2"/>
        <v>0</v>
      </c>
      <c r="S47" s="166">
        <f t="shared" si="10"/>
        <v>0</v>
      </c>
    </row>
    <row r="48" spans="1:20">
      <c r="B48" s="166" t="s">
        <v>2887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2817</v>
      </c>
      <c r="Q48" s="473" t="s">
        <v>2817</v>
      </c>
      <c r="R48" s="166">
        <f t="shared" si="2"/>
        <v>0</v>
      </c>
      <c r="S48" s="166">
        <f t="shared" si="10"/>
        <v>0</v>
      </c>
    </row>
    <row r="49" spans="1:19">
      <c r="B49" s="166" t="s">
        <v>2888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2817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2817</v>
      </c>
      <c r="Q50" s="474" t="s">
        <v>2817</v>
      </c>
      <c r="R50" s="456"/>
      <c r="S50" s="456"/>
    </row>
    <row r="51" spans="1:19">
      <c r="B51" s="166" t="s">
        <v>2889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2817</v>
      </c>
      <c r="Q51" s="473" t="s">
        <v>2817</v>
      </c>
      <c r="R51" s="166">
        <f t="shared" si="2"/>
        <v>0</v>
      </c>
      <c r="S51" s="166">
        <f>SUM(O51:Q51)</f>
        <v>0</v>
      </c>
    </row>
    <row r="52" spans="1:19">
      <c r="B52" s="166" t="s">
        <v>2835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2817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2817</v>
      </c>
      <c r="Q53" s="474" t="s">
        <v>2817</v>
      </c>
      <c r="R53" s="456"/>
      <c r="S53" s="456"/>
    </row>
    <row r="54" spans="1:19">
      <c r="B54" s="166" t="s">
        <v>918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2817</v>
      </c>
      <c r="R54" s="166">
        <f t="shared" si="2"/>
        <v>7</v>
      </c>
      <c r="S54" s="166">
        <f>SUM(O54:Q54)</f>
        <v>5</v>
      </c>
    </row>
    <row r="55" spans="1:19">
      <c r="B55" s="166" t="s">
        <v>936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2817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2890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2817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2891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2817</v>
      </c>
      <c r="Q57" s="473" t="s">
        <v>2817</v>
      </c>
      <c r="R57" s="166">
        <f t="shared" si="2"/>
        <v>0</v>
      </c>
      <c r="S57" s="166">
        <f t="shared" si="11"/>
        <v>0</v>
      </c>
    </row>
    <row r="58" spans="1:19">
      <c r="B58" s="166" t="s">
        <v>2892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2817</v>
      </c>
      <c r="Q58" s="473" t="s">
        <v>2817</v>
      </c>
      <c r="R58" s="166">
        <f t="shared" si="2"/>
        <v>0</v>
      </c>
      <c r="S58" s="166">
        <f t="shared" si="11"/>
        <v>0</v>
      </c>
    </row>
    <row r="59" spans="1:19">
      <c r="B59" s="166" t="s">
        <v>932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2817</v>
      </c>
      <c r="Q59" s="473" t="s">
        <v>2817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2817</v>
      </c>
      <c r="Q60" s="474" t="s">
        <v>2817</v>
      </c>
      <c r="R60" s="456"/>
      <c r="S60" s="456"/>
    </row>
    <row r="61" spans="1:19">
      <c r="B61" s="166" t="s">
        <v>2893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2817</v>
      </c>
      <c r="Q61" s="473" t="s">
        <v>2817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2817</v>
      </c>
      <c r="Q62" s="473" t="s">
        <v>2817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2817</v>
      </c>
      <c r="Q63" s="473" t="s">
        <v>2817</v>
      </c>
      <c r="R63" s="166">
        <f t="shared" si="2"/>
        <v>0</v>
      </c>
      <c r="S63" s="166">
        <f t="shared" si="12"/>
        <v>0</v>
      </c>
    </row>
    <row r="64" spans="1:19">
      <c r="A64" s="456" t="s">
        <v>2894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2817</v>
      </c>
      <c r="Q64" s="474" t="s">
        <v>2817</v>
      </c>
      <c r="R64" s="456"/>
      <c r="S64" s="456"/>
    </row>
    <row r="65" spans="1:21">
      <c r="B65" s="166" t="s">
        <v>2894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2817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2926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2936</v>
      </c>
      <c r="U66" s="498">
        <f>F66+I66+L66+R66</f>
        <v>536</v>
      </c>
    </row>
    <row r="67" spans="1:21">
      <c r="B67" s="166" t="s">
        <v>2930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2944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2935</v>
      </c>
      <c r="G1" s="516"/>
      <c r="H1" s="516"/>
      <c r="I1" s="518" t="s">
        <v>2934</v>
      </c>
      <c r="J1" s="670" t="s">
        <v>2932</v>
      </c>
      <c r="K1" s="670"/>
      <c r="L1" s="670"/>
      <c r="M1" s="519" t="s">
        <v>2933</v>
      </c>
      <c r="N1" s="519"/>
      <c r="O1" s="520"/>
      <c r="P1" s="520"/>
      <c r="Q1" s="520"/>
      <c r="R1" s="520"/>
      <c r="S1" s="520"/>
      <c r="V1" s="521"/>
      <c r="W1" s="524" t="s">
        <v>2956</v>
      </c>
      <c r="X1" s="525" t="s">
        <v>2968</v>
      </c>
      <c r="Y1" s="587" t="s">
        <v>2957</v>
      </c>
      <c r="Z1" s="595" t="s">
        <v>2958</v>
      </c>
      <c r="AA1" s="599" t="s">
        <v>2959</v>
      </c>
      <c r="AB1" s="600" t="s">
        <v>2961</v>
      </c>
      <c r="AC1" s="522" t="s">
        <v>2966</v>
      </c>
      <c r="AD1" s="569" t="s">
        <v>2967</v>
      </c>
      <c r="AE1" s="607" t="s">
        <v>2970</v>
      </c>
      <c r="AF1" s="607" t="s">
        <v>3002</v>
      </c>
    </row>
    <row r="2" spans="1:32" s="532" customFormat="1" ht="13.95" customHeight="1">
      <c r="A2" s="523"/>
      <c r="B2" s="523"/>
      <c r="C2" s="524" t="s">
        <v>2896</v>
      </c>
      <c r="D2" s="524" t="s">
        <v>2898</v>
      </c>
      <c r="E2" s="524" t="s">
        <v>2897</v>
      </c>
      <c r="F2" s="525" t="s">
        <v>2899</v>
      </c>
      <c r="G2" s="524" t="s">
        <v>2766</v>
      </c>
      <c r="H2" s="526" t="s">
        <v>2900</v>
      </c>
      <c r="I2" s="527" t="s">
        <v>2901</v>
      </c>
      <c r="J2" s="528" t="s">
        <v>2897</v>
      </c>
      <c r="K2" s="528" t="s">
        <v>2927</v>
      </c>
      <c r="L2" s="528" t="s">
        <v>2926</v>
      </c>
      <c r="M2" s="529" t="s">
        <v>2964</v>
      </c>
      <c r="N2" s="529" t="s">
        <v>2965</v>
      </c>
      <c r="O2" s="530" t="s">
        <v>2902</v>
      </c>
      <c r="P2" s="530" t="s">
        <v>2946</v>
      </c>
      <c r="Q2" s="530" t="s">
        <v>2947</v>
      </c>
      <c r="R2" s="523" t="s">
        <v>2926</v>
      </c>
      <c r="S2" s="529" t="s">
        <v>2931</v>
      </c>
      <c r="T2" s="524" t="s">
        <v>2928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2820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COUNTIF(URS確認!AQ$2:AQ$563,LEFT(B5,3))</f>
        <v>11</v>
      </c>
      <c r="X5" s="45">
        <f>COUNTIF(URS確認!AR$2:AR$564,LEFT(B5,3))</f>
        <v>0</v>
      </c>
      <c r="Y5" s="545">
        <f>COUNTIF(URS確認!AS$2:AS$563,LEFT(B5,3))</f>
        <v>0</v>
      </c>
      <c r="Z5" s="598">
        <f>COUNTIF(URS確認!AT$2:AT$563,LEFT(B5,3))</f>
        <v>0</v>
      </c>
      <c r="AA5" s="552">
        <f>COUNTIF(URS確認!AU$2:AU$563,LEFT(B5,3))</f>
        <v>0</v>
      </c>
      <c r="AB5" s="563">
        <f>COUNTIF(URS確認!AV$2:AV$564,LEFT(B5,3))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2822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COUNTIF(URS確認!AQ$2:AQ$563,LEFT(B6,3))</f>
        <v>2</v>
      </c>
      <c r="X6" s="45">
        <f>COUNTIF(URS確認!AR$2:AR$564,LEFT(B6,3))</f>
        <v>0</v>
      </c>
      <c r="Y6" s="545">
        <f>COUNTIF(URS確認!AS$2:AS$563,LEFT(B6,3))</f>
        <v>0</v>
      </c>
      <c r="Z6" s="598">
        <f>COUNTIF(URS確認!AT$2:AT$563,LEFT(B6,3))</f>
        <v>0</v>
      </c>
      <c r="AA6" s="552">
        <f>COUNTIF(URS確認!AU$2:AU$563,LEFT(B6,3))</f>
        <v>0</v>
      </c>
      <c r="AB6" s="563">
        <f>COUNTIF(URS確認!AV$2:AV$564,LEFT(B6,3))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2821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COUNTIF(URS確認!AQ$2:AQ$563,LEFT(B7,3))</f>
        <v>2</v>
      </c>
      <c r="X7" s="45">
        <f>COUNTIF(URS確認!AR$2:AR$564,LEFT(B7,3))</f>
        <v>0</v>
      </c>
      <c r="Y7" s="545">
        <f>COUNTIF(URS確認!AS$2:AS$563,LEFT(B7,3))</f>
        <v>0</v>
      </c>
      <c r="Z7" s="598">
        <f>COUNTIF(URS確認!AT$2:AT$563,LEFT(B7,3))</f>
        <v>0</v>
      </c>
      <c r="AA7" s="552">
        <f>COUNTIF(URS確認!AU$2:AU$563,LEFT(B7,3))</f>
        <v>0</v>
      </c>
      <c r="AB7" s="563">
        <f>COUNTIF(URS確認!AV$2:AV$564,LEFT(B7,3))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2895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COUNTIF(URS確認!AQ$2:AQ$563,LEFT(B8,3))</f>
        <v>1</v>
      </c>
      <c r="X8" s="45">
        <f>COUNTIF(URS確認!AR$2:AR$564,LEFT(B8,3))</f>
        <v>0</v>
      </c>
      <c r="Y8" s="545">
        <f>COUNTIF(URS確認!AS$2:AS$563,LEFT(B8,3))</f>
        <v>0</v>
      </c>
      <c r="Z8" s="598">
        <f>COUNTIF(URS確認!AT$2:AT$563,LEFT(B8,3))</f>
        <v>0</v>
      </c>
      <c r="AA8" s="552">
        <f>COUNTIF(URS確認!AU$2:AU$563,LEFT(B8,3))</f>
        <v>0</v>
      </c>
      <c r="AB8" s="563">
        <f>COUNTIF(URS確認!AV$2:AV$564,LEFT(B8,3))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2818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40" t="s">
        <v>2817</v>
      </c>
      <c r="Q10" s="540" t="s">
        <v>2817</v>
      </c>
      <c r="R10" s="4">
        <f t="shared" si="3"/>
        <v>0</v>
      </c>
      <c r="S10" s="4">
        <f>SUM(O10:Q10)</f>
        <v>0</v>
      </c>
      <c r="V10" s="537"/>
      <c r="W10" s="534">
        <f>COUNTIF(URS確認!AQ$2:AQ$563,LEFT(B10,3))</f>
        <v>2</v>
      </c>
      <c r="X10" s="45">
        <f>COUNTIF(URS確認!AR$2:AR$564,LEFT(B10,3))</f>
        <v>0</v>
      </c>
      <c r="Y10" s="545">
        <f>COUNTIF(URS確認!AS$2:AS$563,LEFT(B10,3))</f>
        <v>0</v>
      </c>
      <c r="Z10" s="598">
        <f>COUNTIF(URS確認!AT$2:AT$563,LEFT(B10,3))</f>
        <v>0</v>
      </c>
      <c r="AA10" s="552">
        <f>COUNTIF(URS確認!AU$2:AU$563,LEFT(B10,3))</f>
        <v>0</v>
      </c>
      <c r="AB10" s="563">
        <f>COUNTIF(URS確認!AV$2:AV$564,LEFT(B10,3))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2819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2817</v>
      </c>
      <c r="Q11" s="540" t="s">
        <v>2817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COUNTIF(URS確認!AQ$2:AQ$563,LEFT(B11,3))</f>
        <v>20</v>
      </c>
      <c r="X11" s="45">
        <f>COUNTIF(URS確認!AR$2:AR$564,LEFT(B11,3))</f>
        <v>0</v>
      </c>
      <c r="Y11" s="545">
        <f>COUNTIF(URS確認!AS$2:AS$563,LEFT(B11,3))</f>
        <v>0</v>
      </c>
      <c r="Z11" s="598">
        <f>COUNTIF(URS確認!AT$2:AT$563,LEFT(B11,3))</f>
        <v>0</v>
      </c>
      <c r="AA11" s="552">
        <f>COUNTIF(URS確認!AU$2:AU$563,LEFT(B11,3))</f>
        <v>0</v>
      </c>
      <c r="AB11" s="563">
        <f>COUNTIF(URS確認!AV$2:AV$564,LEFT(B11,3))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2870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2817</v>
      </c>
      <c r="Q12" s="540" t="s">
        <v>2817</v>
      </c>
      <c r="R12" s="4">
        <f t="shared" si="3"/>
        <v>0</v>
      </c>
      <c r="S12" s="4">
        <f t="shared" si="7"/>
        <v>0</v>
      </c>
      <c r="V12" s="537"/>
      <c r="W12" s="534">
        <f>COUNTIF(URS確認!AQ$2:AQ$563,LEFT(B12,3))</f>
        <v>10</v>
      </c>
      <c r="X12" s="45">
        <f>COUNTIF(URS確認!AR$2:AR$564,LEFT(B12,3))</f>
        <v>0</v>
      </c>
      <c r="Y12" s="545">
        <f>COUNTIF(URS確認!AS$2:AS$563,LEFT(B12,3))</f>
        <v>0</v>
      </c>
      <c r="Z12" s="598">
        <f>COUNTIF(URS確認!AT$2:AT$563,LEFT(B12,3))</f>
        <v>0</v>
      </c>
      <c r="AA12" s="552">
        <f>COUNTIF(URS確認!AU$2:AU$563,LEFT(B12,3))</f>
        <v>0</v>
      </c>
      <c r="AB12" s="563">
        <f>COUNTIF(URS確認!AV$2:AV$564,LEFT(B12,3))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2871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2817</v>
      </c>
      <c r="Q13" s="540" t="s">
        <v>2817</v>
      </c>
      <c r="R13" s="4">
        <f t="shared" si="3"/>
        <v>0</v>
      </c>
      <c r="S13" s="4">
        <f t="shared" si="7"/>
        <v>0</v>
      </c>
      <c r="V13" s="537"/>
      <c r="W13" s="534">
        <f>COUNTIF(URS確認!AQ$2:AQ$563,LEFT(B13,3))</f>
        <v>20</v>
      </c>
      <c r="X13" s="45">
        <f>COUNTIF(URS確認!AR$2:AR$564,LEFT(B13,3))</f>
        <v>0</v>
      </c>
      <c r="Y13" s="545">
        <f>COUNTIF(URS確認!AS$2:AS$563,LEFT(B13,3))</f>
        <v>0</v>
      </c>
      <c r="Z13" s="598">
        <f>COUNTIF(URS確認!AT$2:AT$563,LEFT(B13,3))</f>
        <v>0</v>
      </c>
      <c r="AA13" s="552">
        <f>COUNTIF(URS確認!AU$2:AU$563,LEFT(B13,3))</f>
        <v>0</v>
      </c>
      <c r="AB13" s="563">
        <f>COUNTIF(URS確認!AV$2:AV$564,LEFT(B13,3))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2872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40" t="s">
        <v>2817</v>
      </c>
      <c r="Q14" s="540" t="s">
        <v>2817</v>
      </c>
      <c r="R14" s="4">
        <f t="shared" si="3"/>
        <v>0</v>
      </c>
      <c r="S14" s="4">
        <f t="shared" si="7"/>
        <v>0</v>
      </c>
      <c r="V14" s="537"/>
      <c r="W14" s="534">
        <f>COUNTIF(URS確認!AQ$2:AQ$563,LEFT(B14,3))</f>
        <v>9</v>
      </c>
      <c r="X14" s="45">
        <f>COUNTIF(URS確認!AR$2:AR$564,LEFT(B14,3))</f>
        <v>0</v>
      </c>
      <c r="Y14" s="545">
        <f>COUNTIF(URS確認!AS$2:AS$563,LEFT(B14,3))</f>
        <v>0</v>
      </c>
      <c r="Z14" s="598">
        <f>COUNTIF(URS確認!AT$2:AT$563,LEFT(B14,3))</f>
        <v>0</v>
      </c>
      <c r="AA14" s="552">
        <f>COUNTIF(URS確認!AU$2:AU$563,LEFT(B14,3))</f>
        <v>0</v>
      </c>
      <c r="AB14" s="563">
        <f>COUNTIF(URS確認!AV$2:AV$564,LEFT(B14,3))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2873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2817</v>
      </c>
      <c r="R15" s="4">
        <f t="shared" si="3"/>
        <v>6</v>
      </c>
      <c r="S15" s="4">
        <f t="shared" si="7"/>
        <v>3</v>
      </c>
      <c r="T15" s="4" t="s">
        <v>2929</v>
      </c>
      <c r="V15" s="537"/>
      <c r="W15" s="534">
        <f>COUNTIF(URS確認!AQ$2:AQ$563,LEFT(B15,3))</f>
        <v>6</v>
      </c>
      <c r="X15" s="45">
        <f>COUNTIF(URS確認!AR$2:AR$564,LEFT(B15,3))</f>
        <v>0</v>
      </c>
      <c r="Y15" s="545">
        <f>COUNTIF(URS確認!AS$2:AS$563,LEFT(B15,3))</f>
        <v>0</v>
      </c>
      <c r="Z15" s="598">
        <f>COUNTIF(URS確認!AT$2:AT$563,LEFT(B15,3))</f>
        <v>0</v>
      </c>
      <c r="AA15" s="552">
        <f>COUNTIF(URS確認!AU$2:AU$563,LEFT(B15,3))</f>
        <v>0</v>
      </c>
      <c r="AB15" s="563">
        <f>COUNTIF(URS確認!AV$2:AV$564,LEFT(B15,3))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36" t="s">
        <v>2874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2817</v>
      </c>
      <c r="Q16" s="540" t="s">
        <v>2817</v>
      </c>
      <c r="R16" s="4">
        <f t="shared" si="3"/>
        <v>0</v>
      </c>
      <c r="S16" s="4">
        <f t="shared" si="7"/>
        <v>0</v>
      </c>
      <c r="V16" s="537"/>
      <c r="W16" s="534">
        <f>COUNTIF(URS確認!AQ$2:AQ$563,LEFT(B16,3))</f>
        <v>12</v>
      </c>
      <c r="X16" s="45">
        <f>COUNTIF(URS確認!AR$2:AR$564,LEFT(B16,3))</f>
        <v>0</v>
      </c>
      <c r="Y16" s="545">
        <f>COUNTIF(URS確認!AS$2:AS$563,LEFT(B16,3))</f>
        <v>0</v>
      </c>
      <c r="Z16" s="598">
        <f>COUNTIF(URS確認!AT$2:AT$563,LEFT(B16,3))</f>
        <v>0</v>
      </c>
      <c r="AA16" s="552">
        <f>COUNTIF(URS確認!AU$2:AU$563,LEFT(B16,3))</f>
        <v>0</v>
      </c>
      <c r="AB16" s="563">
        <f>COUNTIF(URS確認!AV$2:AV$564,LEFT(B16,3))</f>
        <v>0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2817</v>
      </c>
      <c r="Q17" s="536" t="s">
        <v>2817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2875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40" t="s">
        <v>2817</v>
      </c>
      <c r="Q18" s="540" t="s">
        <v>2817</v>
      </c>
      <c r="R18" s="4">
        <f t="shared" si="3"/>
        <v>0</v>
      </c>
      <c r="S18" s="4">
        <f>SUM(O18:Q18)</f>
        <v>0</v>
      </c>
      <c r="V18" s="537"/>
      <c r="W18" s="534">
        <f>COUNTIF(URS確認!AQ$2:AQ$563,LEFT(B18,3))</f>
        <v>7</v>
      </c>
      <c r="X18" s="45">
        <f>COUNTIF(URS確認!AR$2:AR$564,LEFT(B18,3))</f>
        <v>0</v>
      </c>
      <c r="Y18" s="545">
        <f>COUNTIF(URS確認!AS$2:AS$563,LEFT(B18,3))</f>
        <v>0</v>
      </c>
      <c r="Z18" s="598">
        <f>COUNTIF(URS確認!AT$2:AT$563,LEFT(B18,3))</f>
        <v>0</v>
      </c>
      <c r="AA18" s="552">
        <f>COUNTIF(URS確認!AU$2:AU$563,LEFT(B18,3))</f>
        <v>0</v>
      </c>
      <c r="AB18" s="563">
        <f>COUNTIF(URS確認!AV$2:AV$564,LEFT(B18,3))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2876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40" t="s">
        <v>2817</v>
      </c>
      <c r="Q19" s="540" t="s">
        <v>2817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COUNTIF(URS確認!AQ$2:AQ$563,LEFT(B19,3))</f>
        <v>9</v>
      </c>
      <c r="X19" s="45">
        <f>COUNTIF(URS確認!AR$2:AR$564,LEFT(B19,3))</f>
        <v>0</v>
      </c>
      <c r="Y19" s="545">
        <f>COUNTIF(URS確認!AS$2:AS$563,LEFT(B19,3))</f>
        <v>0</v>
      </c>
      <c r="Z19" s="598">
        <f>COUNTIF(URS確認!AT$2:AT$563,LEFT(B19,3))</f>
        <v>0</v>
      </c>
      <c r="AA19" s="552">
        <f>COUNTIF(URS確認!AU$2:AU$563,LEFT(B19,3))</f>
        <v>0</v>
      </c>
      <c r="AB19" s="563">
        <f>COUNTIF(URS確認!AV$2:AV$564,LEFT(B19,3))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40" t="s">
        <v>2817</v>
      </c>
      <c r="Q20" s="540" t="s">
        <v>2817</v>
      </c>
      <c r="R20" s="4">
        <f t="shared" si="3"/>
        <v>0</v>
      </c>
      <c r="S20" s="4">
        <f t="shared" si="12"/>
        <v>0</v>
      </c>
      <c r="T20" s="4" t="s">
        <v>2805</v>
      </c>
      <c r="V20" s="537"/>
      <c r="W20" s="534">
        <f>COUNTIF(URS確認!AQ$2:AQ$563,LEFT(B20,3))</f>
        <v>16</v>
      </c>
      <c r="X20" s="45">
        <f>COUNTIF(URS確認!AR$2:AR$564,LEFT(B20,3))</f>
        <v>0</v>
      </c>
      <c r="Y20" s="545">
        <f>COUNTIF(URS確認!AS$2:AS$563,LEFT(B20,3))</f>
        <v>0</v>
      </c>
      <c r="Z20" s="598">
        <f>COUNTIF(URS確認!AT$2:AT$563,LEFT(B20,3))</f>
        <v>0</v>
      </c>
      <c r="AA20" s="552">
        <f>COUNTIF(URS確認!AU$2:AU$563,LEFT(B20,3))</f>
        <v>0</v>
      </c>
      <c r="AB20" s="563">
        <f>COUNTIF(URS確認!AV$2:AV$564,LEFT(B20,3))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2877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40" t="s">
        <v>2817</v>
      </c>
      <c r="Q21" s="540" t="s">
        <v>2817</v>
      </c>
      <c r="R21" s="4">
        <f t="shared" si="3"/>
        <v>0</v>
      </c>
      <c r="S21" s="4">
        <f t="shared" si="12"/>
        <v>0</v>
      </c>
      <c r="V21" s="537"/>
      <c r="W21" s="534">
        <f>COUNTIF(URS確認!AQ$2:AQ$563,LEFT(B21,3))</f>
        <v>3</v>
      </c>
      <c r="X21" s="45">
        <f>COUNTIF(URS確認!AR$2:AR$564,LEFT(B21,3))</f>
        <v>0</v>
      </c>
      <c r="Y21" s="545">
        <f>COUNTIF(URS確認!AS$2:AS$563,LEFT(B21,3))</f>
        <v>0</v>
      </c>
      <c r="Z21" s="598">
        <f>COUNTIF(URS確認!AT$2:AT$563,LEFT(B21,3))</f>
        <v>0</v>
      </c>
      <c r="AA21" s="552">
        <f>COUNTIF(URS確認!AU$2:AU$563,LEFT(B21,3))</f>
        <v>0</v>
      </c>
      <c r="AB21" s="563">
        <f>COUNTIF(URS確認!AV$2:AV$564,LEFT(B21,3))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2878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40" t="s">
        <v>2817</v>
      </c>
      <c r="Q22" s="540" t="s">
        <v>2817</v>
      </c>
      <c r="R22" s="4">
        <f t="shared" si="3"/>
        <v>0</v>
      </c>
      <c r="S22" s="4">
        <f t="shared" si="12"/>
        <v>0</v>
      </c>
      <c r="V22" s="537"/>
      <c r="W22" s="534">
        <f>COUNTIF(URS確認!AQ$2:AQ$563,LEFT(B22,3))</f>
        <v>3</v>
      </c>
      <c r="X22" s="45">
        <f>COUNTIF(URS確認!AR$2:AR$564,LEFT(B22,3))</f>
        <v>0</v>
      </c>
      <c r="Y22" s="545">
        <f>COUNTIF(URS確認!AS$2:AS$563,LEFT(B22,3))</f>
        <v>0</v>
      </c>
      <c r="Z22" s="598">
        <f>COUNTIF(URS確認!AT$2:AT$563,LEFT(B22,3))</f>
        <v>0</v>
      </c>
      <c r="AA22" s="552">
        <f>COUNTIF(URS確認!AU$2:AU$563,LEFT(B22,3))</f>
        <v>0</v>
      </c>
      <c r="AB22" s="563">
        <f>COUNTIF(URS確認!AV$2:AV$564,LEFT(B22,3))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2817</v>
      </c>
      <c r="Q23" s="536" t="s">
        <v>2817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40" t="s">
        <v>2817</v>
      </c>
      <c r="Q24" s="540" t="s">
        <v>2817</v>
      </c>
      <c r="R24" s="4">
        <f t="shared" si="3"/>
        <v>0</v>
      </c>
      <c r="S24" s="4">
        <f>SUM(O24:Q24)</f>
        <v>0</v>
      </c>
      <c r="V24" s="537"/>
      <c r="W24" s="534">
        <f>COUNTIF(URS確認!AQ$2:AQ$563,LEFT(B24,3))</f>
        <v>5</v>
      </c>
      <c r="X24" s="45">
        <f>COUNTIF(URS確認!AR$2:AR$564,LEFT(B24,3))</f>
        <v>0</v>
      </c>
      <c r="Y24" s="545">
        <f>COUNTIF(URS確認!AS$2:AS$563,LEFT(B24,3))</f>
        <v>0</v>
      </c>
      <c r="Z24" s="598">
        <f>COUNTIF(URS確認!AT$2:AT$563,LEFT(B24,3))</f>
        <v>0</v>
      </c>
      <c r="AA24" s="552">
        <f>COUNTIF(URS確認!AU$2:AU$563,LEFT(B24,3))</f>
        <v>0</v>
      </c>
      <c r="AB24" s="563">
        <f>COUNTIF(URS確認!AV$2:AV$564,LEFT(B24,3))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636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2817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COUNTIF(URS確認!AQ$2:AQ$563,LEFT(B25,3))</f>
        <v>17</v>
      </c>
      <c r="X25" s="45">
        <f>COUNTIF(URS確認!AR$2:AR$564,LEFT(B25,3))</f>
        <v>0</v>
      </c>
      <c r="Y25" s="545">
        <f>COUNTIF(URS確認!AS$2:AS$563,LEFT(B25,3))</f>
        <v>0</v>
      </c>
      <c r="Z25" s="598">
        <f>COUNTIF(URS確認!AT$2:AT$563,LEFT(B25,3))</f>
        <v>0</v>
      </c>
      <c r="AA25" s="552">
        <f>COUNTIF(URS確認!AU$2:AU$563,LEFT(B25,3))</f>
        <v>0</v>
      </c>
      <c r="AB25" s="563">
        <f>COUNTIF(URS確認!AV$2:AV$564,LEFT(B25,3))</f>
        <v>0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6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40" t="s">
        <v>2817</v>
      </c>
      <c r="Q26" s="540" t="s">
        <v>2817</v>
      </c>
      <c r="R26" s="4">
        <f t="shared" si="3"/>
        <v>0</v>
      </c>
      <c r="S26" s="4">
        <f t="shared" si="14"/>
        <v>0</v>
      </c>
      <c r="V26" s="537"/>
      <c r="W26" s="534">
        <f>COUNTIF(URS確認!AQ$2:AQ$563,LEFT(B26,3))</f>
        <v>8</v>
      </c>
      <c r="X26" s="45">
        <f>COUNTIF(URS確認!AR$2:AR$564,LEFT(B26,3))</f>
        <v>0</v>
      </c>
      <c r="Y26" s="545">
        <f>COUNTIF(URS確認!AS$2:AS$563,LEFT(B26,3))</f>
        <v>0</v>
      </c>
      <c r="Z26" s="598">
        <f>COUNTIF(URS確認!AT$2:AT$563,LEFT(B26,3))</f>
        <v>0</v>
      </c>
      <c r="AA26" s="552">
        <f>COUNTIF(URS確認!AU$2:AU$563,LEFT(B26,3))</f>
        <v>0</v>
      </c>
      <c r="AB26" s="563">
        <f>COUNTIF(URS確認!AV$2:AV$564,LEFT(B26,3))</f>
        <v>0</v>
      </c>
      <c r="AC26" s="4">
        <f t="shared" si="5"/>
        <v>8</v>
      </c>
      <c r="AD26" s="572" t="str">
        <f t="shared" si="15"/>
        <v/>
      </c>
      <c r="AE26" s="259" t="str">
        <f t="shared" si="10"/>
        <v/>
      </c>
    </row>
    <row r="27" spans="1:32" outlineLevel="1">
      <c r="B27" s="636" t="s">
        <v>378</v>
      </c>
      <c r="C27" s="657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40" t="s">
        <v>2817</v>
      </c>
      <c r="Q27" s="540" t="s">
        <v>2817</v>
      </c>
      <c r="R27" s="4">
        <f t="shared" si="3"/>
        <v>0</v>
      </c>
      <c r="S27" s="4">
        <f t="shared" si="14"/>
        <v>0</v>
      </c>
      <c r="V27" s="537"/>
      <c r="W27" s="534">
        <f>COUNTIF(URS確認!AQ$2:AQ$563,LEFT(B27,3))</f>
        <v>17</v>
      </c>
      <c r="X27" s="45">
        <f>COUNTIF(URS確認!AR$2:AR$564,LEFT(B27,3))</f>
        <v>0</v>
      </c>
      <c r="Y27" s="545">
        <f>COUNTIF(URS確認!AS$2:AS$563,LEFT(B27,3))</f>
        <v>0</v>
      </c>
      <c r="Z27" s="598">
        <f>COUNTIF(URS確認!AT$2:AT$563,LEFT(B27,3))</f>
        <v>0</v>
      </c>
      <c r="AA27" s="552">
        <f>COUNTIF(URS確認!AU$2:AU$563,LEFT(B27,3))</f>
        <v>0</v>
      </c>
      <c r="AB27" s="563">
        <f>COUNTIF(URS確認!AV$2:AV$564,LEFT(B27,3))</f>
        <v>0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636" t="s">
        <v>2962</v>
      </c>
      <c r="C28" s="657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2817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COUNTIF(URS確認!AQ$2:AQ$563,LEFT(B28,3))</f>
        <v>8</v>
      </c>
      <c r="X28" s="45">
        <f>COUNTIF(URS確認!AR$2:AR$564,LEFT(B28,3))</f>
        <v>0</v>
      </c>
      <c r="Y28" s="545">
        <f>COUNTIF(URS確認!AS$2:AS$563,LEFT(B28,3))</f>
        <v>0</v>
      </c>
      <c r="Z28" s="598">
        <f>COUNTIF(URS確認!AT$2:AT$563,LEFT(B28,3))</f>
        <v>0</v>
      </c>
      <c r="AA28" s="552">
        <f>COUNTIF(URS確認!AU$2:AU$563,LEFT(B28,3))</f>
        <v>0</v>
      </c>
      <c r="AB28" s="563">
        <f>COUNTIF(URS確認!AV$2:AV$564,LEFT(B28,3))</f>
        <v>0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636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2817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COUNTIF(URS確認!AQ$2:AQ$563,LEFT(B29,3))</f>
        <v>17</v>
      </c>
      <c r="X29" s="45">
        <f>COUNTIF(URS確認!AR$2:AR$564,LEFT(B29,3))</f>
        <v>0</v>
      </c>
      <c r="Y29" s="545">
        <f>COUNTIF(URS確認!AS$2:AS$563,LEFT(B29,3))</f>
        <v>0</v>
      </c>
      <c r="Z29" s="598">
        <f>COUNTIF(URS確認!AT$2:AT$563,LEFT(B29,3))</f>
        <v>0</v>
      </c>
      <c r="AA29" s="552">
        <f>COUNTIF(URS確認!AU$2:AU$563,LEFT(B29,3))</f>
        <v>0</v>
      </c>
      <c r="AB29" s="563">
        <f>COUNTIF(URS確認!AV$2:AV$564,LEFT(B29,3))</f>
        <v>0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636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2817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COUNTIF(URS確認!AQ$2:AQ$563,LEFT(B30,3))</f>
        <v>3</v>
      </c>
      <c r="X30" s="45">
        <f>COUNTIF(URS確認!AR$2:AR$564,LEFT(B30,3))</f>
        <v>0</v>
      </c>
      <c r="Y30" s="545">
        <f>COUNTIF(URS確認!AS$2:AS$563,LEFT(B30,3))</f>
        <v>0</v>
      </c>
      <c r="Z30" s="598">
        <f>COUNTIF(URS確認!AT$2:AT$563,LEFT(B30,3))</f>
        <v>0</v>
      </c>
      <c r="AA30" s="552">
        <f>COUNTIF(URS確認!AU$2:AU$563,LEFT(B30,3))</f>
        <v>0</v>
      </c>
      <c r="AB30" s="563">
        <f>COUNTIF(URS確認!AV$2:AV$564,LEFT(B30,3))</f>
        <v>0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2817</v>
      </c>
      <c r="Q31" s="536" t="s">
        <v>2817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1002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2817</v>
      </c>
      <c r="Q32" s="540" t="s">
        <v>2817</v>
      </c>
      <c r="R32" s="4">
        <f t="shared" si="3"/>
        <v>0</v>
      </c>
      <c r="S32" s="4">
        <f>SUM(O32:Q32)</f>
        <v>0</v>
      </c>
      <c r="V32" s="537"/>
      <c r="W32" s="534">
        <f>COUNTIF(URS確認!AQ$2:AQ$563,LEFT(B32,3))</f>
        <v>15</v>
      </c>
      <c r="X32" s="45">
        <f>COUNTIF(URS確認!AR$2:AR$564,LEFT(B32,3))</f>
        <v>0</v>
      </c>
      <c r="Y32" s="545">
        <f>COUNTIF(URS確認!AS$2:AS$563,LEFT(B32,3))</f>
        <v>0</v>
      </c>
      <c r="Z32" s="598">
        <f>COUNTIF(URS確認!AT$2:AT$563,LEFT(B32,3))</f>
        <v>0</v>
      </c>
      <c r="AA32" s="552">
        <f>COUNTIF(URS確認!AU$2:AU$563,LEFT(B32,3))</f>
        <v>0</v>
      </c>
      <c r="AB32" s="563">
        <f>COUNTIF(URS確認!AV$2:AV$564,LEFT(B32,3))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36" t="s">
        <v>1461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40" t="s">
        <v>2817</v>
      </c>
      <c r="Q33" s="540" t="s">
        <v>2817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COUNTIF(URS確認!AQ$2:AQ$563,LEFT(B33,3))</f>
        <v>12</v>
      </c>
      <c r="X33" s="45">
        <f>COUNTIF(URS確認!AR$2:AR$564,LEFT(B33,3))</f>
        <v>0</v>
      </c>
      <c r="Y33" s="545">
        <f>COUNTIF(URS確認!AS$2:AS$563,LEFT(B33,3))</f>
        <v>0</v>
      </c>
      <c r="Z33" s="598">
        <f>COUNTIF(URS確認!AT$2:AT$563,LEFT(B33,3))</f>
        <v>0</v>
      </c>
      <c r="AA33" s="552">
        <f>COUNTIF(URS確認!AU$2:AU$563,LEFT(B33,3))</f>
        <v>0</v>
      </c>
      <c r="AB33" s="563">
        <f>COUNTIF(URS確認!AV$2:AV$564,LEFT(B33,3))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 t="str">
        <f t="shared" si="10"/>
        <v/>
      </c>
      <c r="AF33" s="613" t="s">
        <v>3188</v>
      </c>
    </row>
    <row r="34" spans="1:32" outlineLevel="1">
      <c r="B34" s="636" t="s">
        <v>2816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COUNTIF(URS確認!AQ$2:AQ$563,LEFT(B34,3))</f>
        <v>15</v>
      </c>
      <c r="X34" s="45">
        <f>COUNTIF(URS確認!AR$2:AR$564,LEFT(B34,3))</f>
        <v>0</v>
      </c>
      <c r="Y34" s="545">
        <f>COUNTIF(URS確認!AS$2:AS$563,LEFT(B34,3))</f>
        <v>0</v>
      </c>
      <c r="Z34" s="598">
        <f>COUNTIF(URS確認!AT$2:AT$563,LEFT(B34,3))</f>
        <v>0</v>
      </c>
      <c r="AA34" s="552">
        <f>COUNTIF(URS確認!AU$2:AU$563,LEFT(B34,3))</f>
        <v>0</v>
      </c>
      <c r="AB34" s="563">
        <f>COUNTIF(URS確認!AV$2:AV$564,LEFT(B34,3))</f>
        <v>0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3188</v>
      </c>
    </row>
    <row r="35" spans="1:32" outlineLevel="1">
      <c r="B35" s="4" t="s">
        <v>2879</v>
      </c>
      <c r="C35" s="259">
        <f>COUNTIF(URS確認!$D:$D,B35)</f>
        <v>15</v>
      </c>
      <c r="D35" s="259">
        <v>15</v>
      </c>
      <c r="E35" s="541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2817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COUNTIF(URS確認!AQ$2:AQ$563,LEFT(B35,3))</f>
        <v>15</v>
      </c>
      <c r="X35" s="45">
        <f>COUNTIF(URS確認!AR$2:AR$564,LEFT(B35,3))</f>
        <v>0</v>
      </c>
      <c r="Y35" s="545">
        <f>COUNTIF(URS確認!AS$2:AS$563,LEFT(B35,3))</f>
        <v>0</v>
      </c>
      <c r="Z35" s="598">
        <f>COUNTIF(URS確認!AT$2:AT$563,LEFT(B35,3))</f>
        <v>0</v>
      </c>
      <c r="AA35" s="552">
        <f>COUNTIF(URS確認!AU$2:AU$563,LEFT(B35,3))</f>
        <v>0</v>
      </c>
      <c r="AB35" s="563">
        <f>COUNTIF(URS確認!AV$2:AV$564,LEFT(B35,3))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2836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40" t="s">
        <v>2817</v>
      </c>
      <c r="Q36" s="540" t="s">
        <v>2817</v>
      </c>
      <c r="R36" s="4">
        <f t="shared" si="3"/>
        <v>0</v>
      </c>
      <c r="S36" s="4">
        <f t="shared" si="16"/>
        <v>0</v>
      </c>
      <c r="V36" s="537"/>
      <c r="W36" s="534">
        <f>COUNTIF(URS確認!AQ$2:AQ$563,LEFT(B36,3))</f>
        <v>26</v>
      </c>
      <c r="X36" s="45">
        <f>COUNTIF(URS確認!AR$2:AR$564,LEFT(B36,3))</f>
        <v>0</v>
      </c>
      <c r="Y36" s="545">
        <f>COUNTIF(URS確認!AS$2:AS$563,LEFT(B36,3))</f>
        <v>0</v>
      </c>
      <c r="Z36" s="598">
        <f>COUNTIF(URS確認!AT$2:AT$563,LEFT(B36,3))</f>
        <v>0</v>
      </c>
      <c r="AA36" s="552">
        <f>COUNTIF(URS確認!AU$2:AU$563,LEFT(B36,3))</f>
        <v>0</v>
      </c>
      <c r="AB36" s="563">
        <f>COUNTIF(URS確認!AV$2:AV$564,LEFT(B36,3))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2880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2817</v>
      </c>
      <c r="Q37" s="540" t="s">
        <v>2817</v>
      </c>
      <c r="R37" s="4">
        <f t="shared" si="3"/>
        <v>0</v>
      </c>
      <c r="S37" s="4">
        <f t="shared" si="16"/>
        <v>0</v>
      </c>
      <c r="V37" s="537"/>
      <c r="W37" s="534">
        <f>COUNTIF(URS確認!AQ$2:AQ$563,LEFT(B37,3))</f>
        <v>4</v>
      </c>
      <c r="X37" s="45">
        <f>COUNTIF(URS確認!AR$2:AR$564,LEFT(B37,3))</f>
        <v>0</v>
      </c>
      <c r="Y37" s="545">
        <f>COUNTIF(URS確認!AS$2:AS$563,LEFT(B37,3))</f>
        <v>0</v>
      </c>
      <c r="Z37" s="598">
        <f>COUNTIF(URS確認!AT$2:AT$563,LEFT(B37,3))</f>
        <v>0</v>
      </c>
      <c r="AA37" s="552">
        <f>COUNTIF(URS確認!AU$2:AU$563,LEFT(B37,3))</f>
        <v>0</v>
      </c>
      <c r="AB37" s="563">
        <f>COUNTIF(URS確認!AV$2:AV$564,LEFT(B37,3))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2817</v>
      </c>
      <c r="Q38" s="536" t="s">
        <v>2817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36" t="s">
        <v>2881</v>
      </c>
      <c r="C39" s="259">
        <f>COUNTIF(URS確認!$D:$D,B39)</f>
        <v>4</v>
      </c>
      <c r="D39" s="259">
        <v>4</v>
      </c>
      <c r="E39" s="541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COUNTIF(URS確認!AQ$2:AQ$563,LEFT(B39,3))</f>
        <v>4</v>
      </c>
      <c r="X39" s="45">
        <f>COUNTIF(URS確認!AR$2:AR$564,LEFT(B39,3))</f>
        <v>0</v>
      </c>
      <c r="Y39" s="545">
        <f>COUNTIF(URS確認!AS$2:AS$563,LEFT(B39,3))</f>
        <v>0</v>
      </c>
      <c r="Z39" s="598">
        <f>COUNTIF(URS確認!AT$2:AT$563,LEFT(B39,3))</f>
        <v>0</v>
      </c>
      <c r="AA39" s="552">
        <f>COUNTIF(URS確認!AU$2:AU$563,LEFT(B39,3))</f>
        <v>0</v>
      </c>
      <c r="AB39" s="563">
        <f>COUNTIF(URS確認!AV$2:AV$564,LEFT(B39,3))</f>
        <v>0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2882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2817</v>
      </c>
      <c r="Q40" s="540" t="s">
        <v>2817</v>
      </c>
      <c r="R40" s="4">
        <f t="shared" si="3"/>
        <v>0</v>
      </c>
      <c r="S40" s="4">
        <f t="shared" ref="S40:S46" si="18">SUM(O40:Q40)</f>
        <v>0</v>
      </c>
      <c r="T40" s="4" t="s">
        <v>2929</v>
      </c>
      <c r="V40" s="537"/>
      <c r="W40" s="534">
        <f>COUNTIF(URS確認!AQ$2:AQ$563,LEFT(B40,3))</f>
        <v>9</v>
      </c>
      <c r="X40" s="45">
        <f>COUNTIF(URS確認!AR$2:AR$564,LEFT(B40,3))</f>
        <v>0</v>
      </c>
      <c r="Y40" s="545">
        <f>COUNTIF(URS確認!AS$2:AS$563,LEFT(B40,3))</f>
        <v>0</v>
      </c>
      <c r="Z40" s="598">
        <f>COUNTIF(URS確認!AT$2:AT$563,LEFT(B40,3))</f>
        <v>0</v>
      </c>
      <c r="AA40" s="552">
        <f>COUNTIF(URS確認!AU$2:AU$563,LEFT(B40,3))</f>
        <v>0</v>
      </c>
      <c r="AB40" s="563">
        <f>COUNTIF(URS確認!AV$2:AV$564,LEFT(B40,3))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2883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2817</v>
      </c>
      <c r="Q41" s="540" t="s">
        <v>2817</v>
      </c>
      <c r="R41" s="4">
        <f t="shared" si="3"/>
        <v>0</v>
      </c>
      <c r="S41" s="4">
        <f t="shared" si="18"/>
        <v>0</v>
      </c>
      <c r="T41" s="4" t="s">
        <v>2929</v>
      </c>
      <c r="V41" s="537"/>
      <c r="W41" s="534">
        <f>COUNTIF(URS確認!AQ$2:AQ$563,LEFT(B41,3))</f>
        <v>6</v>
      </c>
      <c r="X41" s="45">
        <f>COUNTIF(URS確認!AR$2:AR$564,LEFT(B41,3))</f>
        <v>0</v>
      </c>
      <c r="Y41" s="545">
        <f>COUNTIF(URS確認!AS$2:AS$563,LEFT(B41,3))</f>
        <v>0</v>
      </c>
      <c r="Z41" s="598">
        <f>COUNTIF(URS確認!AT$2:AT$563,LEFT(B41,3))</f>
        <v>0</v>
      </c>
      <c r="AA41" s="552">
        <f>COUNTIF(URS確認!AU$2:AU$563,LEFT(B41,3))</f>
        <v>0</v>
      </c>
      <c r="AB41" s="563">
        <f>COUNTIF(URS確認!AV$2:AV$564,LEFT(B41,3))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2884</v>
      </c>
      <c r="C42" s="259">
        <f>COUNTIF(URS確認!$D:$D,B42)</f>
        <v>11</v>
      </c>
      <c r="D42" s="259">
        <v>8</v>
      </c>
      <c r="E42" s="541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2817</v>
      </c>
      <c r="R42" s="4">
        <f t="shared" si="3"/>
        <v>8</v>
      </c>
      <c r="S42" s="4">
        <f t="shared" si="18"/>
        <v>8</v>
      </c>
      <c r="V42" s="537"/>
      <c r="W42" s="534">
        <f>COUNTIF(URS確認!AQ$2:AQ$563,LEFT(B42,3))</f>
        <v>11</v>
      </c>
      <c r="X42" s="45">
        <f>COUNTIF(URS確認!AR$2:AR$564,LEFT(B42,3))</f>
        <v>0</v>
      </c>
      <c r="Y42" s="545">
        <f>COUNTIF(URS確認!AS$2:AS$563,LEFT(B42,3))</f>
        <v>0</v>
      </c>
      <c r="Z42" s="598">
        <f>COUNTIF(URS確認!AT$2:AT$563,LEFT(B42,3))</f>
        <v>0</v>
      </c>
      <c r="AA42" s="552">
        <f>COUNTIF(URS確認!AU$2:AU$563,LEFT(B42,3))</f>
        <v>0</v>
      </c>
      <c r="AB42" s="563">
        <f>COUNTIF(URS確認!AV$2:AV$564,LEFT(B42,3))</f>
        <v>0</v>
      </c>
      <c r="AC42" s="4">
        <f t="shared" si="5"/>
        <v>11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2885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2817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COUNTIF(URS確認!AQ$2:AQ$563,LEFT(B43,3))</f>
        <v>7</v>
      </c>
      <c r="X43" s="45">
        <f>COUNTIF(URS確認!AR$2:AR$564,LEFT(B43,3))</f>
        <v>0</v>
      </c>
      <c r="Y43" s="545">
        <f>COUNTIF(URS確認!AS$2:AS$563,LEFT(B43,3))</f>
        <v>0</v>
      </c>
      <c r="Z43" s="598">
        <f>COUNTIF(URS確認!AT$2:AT$563,LEFT(B43,3))</f>
        <v>0</v>
      </c>
      <c r="AA43" s="552">
        <f>COUNTIF(URS確認!AU$2:AU$563,LEFT(B43,3))</f>
        <v>0</v>
      </c>
      <c r="AB43" s="563">
        <f>COUNTIF(URS確認!AV$2:AV$564,LEFT(B43,3))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36" t="s">
        <v>2886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40" t="s">
        <v>2817</v>
      </c>
      <c r="Q44" s="540" t="s">
        <v>2817</v>
      </c>
      <c r="R44" s="4">
        <f t="shared" si="3"/>
        <v>0</v>
      </c>
      <c r="S44" s="4">
        <f t="shared" si="18"/>
        <v>0</v>
      </c>
      <c r="V44" s="537"/>
      <c r="W44" s="534">
        <f>COUNTIF(URS確認!AQ$2:AQ$563,LEFT(B44,3))</f>
        <v>22</v>
      </c>
      <c r="X44" s="45">
        <f>COUNTIF(URS確認!AR$2:AR$564,LEFT(B44,3))</f>
        <v>0</v>
      </c>
      <c r="Y44" s="545">
        <f>COUNTIF(URS確認!AS$2:AS$563,LEFT(B44,3))</f>
        <v>0</v>
      </c>
      <c r="Z44" s="598">
        <f>COUNTIF(URS確認!AT$2:AT$563,LEFT(B44,3))</f>
        <v>0</v>
      </c>
      <c r="AA44" s="552">
        <f>COUNTIF(URS確認!AU$2:AU$563,LEFT(B44,3))</f>
        <v>0</v>
      </c>
      <c r="AB44" s="563">
        <f>COUNTIF(URS確認!AV$2:AV$564,LEFT(B44,3))</f>
        <v>0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36" t="s">
        <v>2887</v>
      </c>
      <c r="C45" s="259">
        <f>COUNTIF(URS確認!$D:$D,B45)</f>
        <v>30</v>
      </c>
      <c r="D45" s="259">
        <v>29</v>
      </c>
      <c r="E45" s="541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40" t="s">
        <v>2817</v>
      </c>
      <c r="Q45" s="540" t="s">
        <v>2817</v>
      </c>
      <c r="R45" s="4">
        <f t="shared" si="3"/>
        <v>0</v>
      </c>
      <c r="S45" s="4">
        <f t="shared" si="18"/>
        <v>0</v>
      </c>
      <c r="V45" s="537"/>
      <c r="W45" s="534">
        <f>COUNTIF(URS確認!AQ$2:AQ$563,LEFT(B45,3))</f>
        <v>30</v>
      </c>
      <c r="X45" s="45">
        <f>COUNTIF(URS確認!AR$2:AR$564,LEFT(B45,3))</f>
        <v>0</v>
      </c>
      <c r="Y45" s="545">
        <f>COUNTIF(URS確認!AS$2:AS$563,LEFT(B45,3))</f>
        <v>0</v>
      </c>
      <c r="Z45" s="598">
        <f>COUNTIF(URS確認!AT$2:AT$563,LEFT(B45,3))</f>
        <v>0</v>
      </c>
      <c r="AA45" s="552">
        <f>COUNTIF(URS確認!AU$2:AU$563,LEFT(B45,3))</f>
        <v>0</v>
      </c>
      <c r="AB45" s="563">
        <f>COUNTIF(URS確認!AV$2:AV$564,LEFT(B45,3))</f>
        <v>0</v>
      </c>
      <c r="AC45" s="4">
        <f t="shared" si="5"/>
        <v>30</v>
      </c>
      <c r="AD45" s="572" t="str">
        <f t="shared" si="19"/>
        <v/>
      </c>
      <c r="AE45" s="259" t="str">
        <f t="shared" si="10"/>
        <v/>
      </c>
      <c r="AF45" s="613" t="s">
        <v>3188</v>
      </c>
    </row>
    <row r="46" spans="1:32" outlineLevel="1">
      <c r="B46" s="636" t="s">
        <v>2888</v>
      </c>
      <c r="C46" s="259">
        <f>COUNTIF(URS確認!$D:$D,B46)</f>
        <v>6</v>
      </c>
      <c r="D46" s="259">
        <v>5</v>
      </c>
      <c r="E46" s="541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2817</v>
      </c>
      <c r="R46" s="4">
        <f t="shared" si="3"/>
        <v>5</v>
      </c>
      <c r="S46" s="4">
        <f t="shared" si="18"/>
        <v>1</v>
      </c>
      <c r="V46" s="537"/>
      <c r="W46" s="534">
        <f>COUNTIF(URS確認!AQ$2:AQ$563,LEFT(B46,3))</f>
        <v>6</v>
      </c>
      <c r="X46" s="45">
        <f>COUNTIF(URS確認!AR$2:AR$564,LEFT(B46,3))</f>
        <v>0</v>
      </c>
      <c r="Y46" s="545">
        <f>COUNTIF(URS確認!AS$2:AS$563,LEFT(B46,3))</f>
        <v>0</v>
      </c>
      <c r="Z46" s="598">
        <f>COUNTIF(URS確認!AT$2:AT$563,LEFT(B46,3))</f>
        <v>0</v>
      </c>
      <c r="AA46" s="552">
        <f>COUNTIF(URS確認!AU$2:AU$563,LEFT(B46,3))</f>
        <v>0</v>
      </c>
      <c r="AB46" s="563">
        <f>COUNTIF(URS確認!AV$2:AV$564,LEFT(B46,3))</f>
        <v>0</v>
      </c>
      <c r="AC46" s="4">
        <f t="shared" si="5"/>
        <v>6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2817</v>
      </c>
      <c r="Q47" s="536" t="s">
        <v>2817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2889</v>
      </c>
      <c r="C48" s="259">
        <f>COUNTIF(URS確認!$D:$D,B48)</f>
        <v>1</v>
      </c>
      <c r="D48" s="259">
        <v>1</v>
      </c>
      <c r="E48" s="541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2817</v>
      </c>
      <c r="Q48" s="540" t="s">
        <v>2817</v>
      </c>
      <c r="R48" s="4">
        <f t="shared" si="3"/>
        <v>0</v>
      </c>
      <c r="S48" s="4">
        <f>SUM(O48:Q48)</f>
        <v>0</v>
      </c>
      <c r="V48" s="537"/>
      <c r="W48" s="534">
        <f>COUNTIF(URS確認!AQ$2:AQ$563,LEFT(B48,3))</f>
        <v>1</v>
      </c>
      <c r="X48" s="45">
        <f>COUNTIF(URS確認!AR$2:AR$564,LEFT(B48,3))</f>
        <v>0</v>
      </c>
      <c r="Y48" s="545">
        <f>COUNTIF(URS確認!AS$2:AS$563,LEFT(B48,3))</f>
        <v>0</v>
      </c>
      <c r="Z48" s="598">
        <f>COUNTIF(URS確認!AT$2:AT$563,LEFT(B48,3))</f>
        <v>0</v>
      </c>
      <c r="AA48" s="552">
        <f>COUNTIF(URS確認!AU$2:AU$563,LEFT(B48,3))</f>
        <v>0</v>
      </c>
      <c r="AB48" s="563">
        <f>COUNTIF(URS確認!AV$2:AV$564,LEFT(B48,3))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568" t="s">
        <v>2835</v>
      </c>
      <c r="C49" s="259">
        <f>COUNTIF(URS確認!$D:$D,B49)</f>
        <v>9</v>
      </c>
      <c r="D49" s="259">
        <v>9</v>
      </c>
      <c r="E49" s="541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2817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COUNTIF(URS確認!AQ$2:AQ$563,LEFT(B49,3))</f>
        <v>9</v>
      </c>
      <c r="X49" s="45">
        <f>COUNTIF(URS確認!AR$2:AR$564,LEFT(B49,3))</f>
        <v>0</v>
      </c>
      <c r="Y49" s="545">
        <f>COUNTIF(URS確認!AS$2:AS$563,LEFT(B49,3))</f>
        <v>0</v>
      </c>
      <c r="Z49" s="598">
        <f>COUNTIF(URS確認!AT$2:AT$563,LEFT(B49,3))</f>
        <v>0</v>
      </c>
      <c r="AA49" s="552">
        <f>COUNTIF(URS確認!AU$2:AU$563,LEFT(B49,3))</f>
        <v>0</v>
      </c>
      <c r="AB49" s="563">
        <f>COUNTIF(URS確認!AV$2:AV$564,LEFT(B49,3))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2817</v>
      </c>
      <c r="Q50" s="536" t="s">
        <v>2817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568" t="s">
        <v>918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2817</v>
      </c>
      <c r="R51" s="4">
        <f t="shared" si="3"/>
        <v>7</v>
      </c>
      <c r="S51" s="4">
        <f>SUM(O51:Q51)</f>
        <v>5</v>
      </c>
      <c r="V51" s="537"/>
      <c r="W51" s="534">
        <f>COUNTIF(URS確認!AQ$2:AQ$563,LEFT(B51,3))</f>
        <v>8</v>
      </c>
      <c r="X51" s="45">
        <f>COUNTIF(URS確認!AR$2:AR$564,LEFT(B51,3))</f>
        <v>0</v>
      </c>
      <c r="Y51" s="545">
        <f>COUNTIF(URS確認!AS$2:AS$563,LEFT(B51,3))</f>
        <v>0</v>
      </c>
      <c r="Z51" s="598">
        <f>COUNTIF(URS確認!AT$2:AT$563,LEFT(B51,3))</f>
        <v>0</v>
      </c>
      <c r="AA51" s="552">
        <f>COUNTIF(URS確認!AU$2:AU$563,LEFT(B51,3))</f>
        <v>0</v>
      </c>
      <c r="AB51" s="563">
        <f>COUNTIF(URS確認!AV$2:AV$564,LEFT(B51,3))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936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2817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COUNTIF(URS確認!AQ$2:AQ$563,LEFT(B52,3))</f>
        <v>10</v>
      </c>
      <c r="X52" s="45">
        <f>COUNTIF(URS確認!AR$2:AR$564,LEFT(B52,3))</f>
        <v>0</v>
      </c>
      <c r="Y52" s="545">
        <f>COUNTIF(URS確認!AS$2:AS$563,LEFT(B52,3))</f>
        <v>0</v>
      </c>
      <c r="Z52" s="598">
        <f>COUNTIF(URS確認!AT$2:AT$563,LEFT(B52,3))</f>
        <v>0</v>
      </c>
      <c r="AA52" s="552">
        <f>COUNTIF(URS確認!AU$2:AU$563,LEFT(B52,3))</f>
        <v>0</v>
      </c>
      <c r="AB52" s="563">
        <f>COUNTIF(URS確認!AV$2:AV$564,LEFT(B52,3))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2890</v>
      </c>
      <c r="C53" s="259">
        <f>COUNTIF(URS確認!$D:$D,B53)</f>
        <v>112</v>
      </c>
      <c r="D53" s="259">
        <v>112</v>
      </c>
      <c r="E53" s="541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2817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COUNTIF(URS確認!AQ$2:AQ$563,LEFT(B53,3))</f>
        <v>112</v>
      </c>
      <c r="X53" s="45">
        <f>COUNTIF(URS確認!AR$2:AR$564,LEFT(B53,3))</f>
        <v>0</v>
      </c>
      <c r="Y53" s="545">
        <f>COUNTIF(URS確認!AS$2:AS$563,LEFT(B53,3))</f>
        <v>0</v>
      </c>
      <c r="Z53" s="598">
        <f>COUNTIF(URS確認!AT$2:AT$563,LEFT(B53,3))</f>
        <v>0</v>
      </c>
      <c r="AA53" s="552">
        <f>COUNTIF(URS確認!AU$2:AU$563,LEFT(B53,3))</f>
        <v>0</v>
      </c>
      <c r="AB53" s="563">
        <f>COUNTIF(URS確認!AV$2:AV$564,LEFT(B53,3))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2891</v>
      </c>
      <c r="C54" s="259">
        <f>COUNTIF(URS確認!$D:$D,B54)</f>
        <v>2</v>
      </c>
      <c r="D54" s="259">
        <v>2</v>
      </c>
      <c r="E54" s="541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2817</v>
      </c>
      <c r="Q54" s="540" t="s">
        <v>2817</v>
      </c>
      <c r="R54" s="4">
        <f t="shared" si="3"/>
        <v>0</v>
      </c>
      <c r="S54" s="4">
        <f t="shared" si="20"/>
        <v>0</v>
      </c>
      <c r="V54" s="537"/>
      <c r="W54" s="534">
        <f>COUNTIF(URS確認!AQ$2:AQ$563,LEFT(B54,3))</f>
        <v>2</v>
      </c>
      <c r="X54" s="45">
        <f>COUNTIF(URS確認!AR$2:AR$564,LEFT(B54,3))</f>
        <v>0</v>
      </c>
      <c r="Y54" s="545">
        <f>COUNTIF(URS確認!AS$2:AS$563,LEFT(B54,3))</f>
        <v>0</v>
      </c>
      <c r="Z54" s="598">
        <f>COUNTIF(URS確認!AT$2:AT$563,LEFT(B54,3))</f>
        <v>0</v>
      </c>
      <c r="AA54" s="552">
        <f>COUNTIF(URS確認!AU$2:AU$563,LEFT(B54,3))</f>
        <v>0</v>
      </c>
      <c r="AB54" s="563">
        <f>COUNTIF(URS確認!AV$2:AV$564,LEFT(B54,3))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2892</v>
      </c>
      <c r="C55" s="259">
        <f>COUNTIF(URS確認!$D:$D,B55)</f>
        <v>3</v>
      </c>
      <c r="D55" s="259">
        <v>3</v>
      </c>
      <c r="E55" s="541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2817</v>
      </c>
      <c r="Q55" s="540" t="s">
        <v>2817</v>
      </c>
      <c r="R55" s="4">
        <f t="shared" si="3"/>
        <v>0</v>
      </c>
      <c r="S55" s="4">
        <f t="shared" si="20"/>
        <v>0</v>
      </c>
      <c r="V55" s="537"/>
      <c r="W55" s="534">
        <f>COUNTIF(URS確認!AQ$2:AQ$563,LEFT(B55,3))</f>
        <v>3</v>
      </c>
      <c r="X55" s="45">
        <f>COUNTIF(URS確認!AR$2:AR$564,LEFT(B55,3))</f>
        <v>0</v>
      </c>
      <c r="Y55" s="545">
        <f>COUNTIF(URS確認!AS$2:AS$563,LEFT(B55,3))</f>
        <v>0</v>
      </c>
      <c r="Z55" s="598">
        <f>COUNTIF(URS確認!AT$2:AT$563,LEFT(B55,3))</f>
        <v>0</v>
      </c>
      <c r="AA55" s="552">
        <f>COUNTIF(URS確認!AU$2:AU$563,LEFT(B55,3))</f>
        <v>0</v>
      </c>
      <c r="AB55" s="563">
        <f>COUNTIF(URS確認!AV$2:AV$564,LEFT(B55,3))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932</v>
      </c>
      <c r="C56" s="259">
        <f>COUNTIF(URS確認!$D:$D,B56)</f>
        <v>1</v>
      </c>
      <c r="D56" s="259">
        <v>1</v>
      </c>
      <c r="E56" s="541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2817</v>
      </c>
      <c r="Q56" s="540" t="s">
        <v>2817</v>
      </c>
      <c r="R56" s="4">
        <f t="shared" si="3"/>
        <v>0</v>
      </c>
      <c r="S56" s="4">
        <f t="shared" si="20"/>
        <v>0</v>
      </c>
      <c r="V56" s="537"/>
      <c r="W56" s="534">
        <f>COUNTIF(URS確認!AQ$2:AQ$563,LEFT(B56,3))</f>
        <v>1</v>
      </c>
      <c r="X56" s="45">
        <f>COUNTIF(URS確認!AR$2:AR$564,LEFT(B56,3))</f>
        <v>0</v>
      </c>
      <c r="Y56" s="545">
        <f>COUNTIF(URS確認!AS$2:AS$563,LEFT(B56,3))</f>
        <v>0</v>
      </c>
      <c r="Z56" s="598">
        <f>COUNTIF(URS確認!AT$2:AT$563,LEFT(B56,3))</f>
        <v>0</v>
      </c>
      <c r="AA56" s="552">
        <f>COUNTIF(URS確認!AU$2:AU$563,LEFT(B56,3))</f>
        <v>0</v>
      </c>
      <c r="AB56" s="563">
        <f>COUNTIF(URS確認!AV$2:AV$564,LEFT(B56,3))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2817</v>
      </c>
      <c r="Q57" s="536" t="s">
        <v>2817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2893</v>
      </c>
      <c r="C58" s="259">
        <f>COUNTIF(URS確認!$D:$D,B58)</f>
        <v>1</v>
      </c>
      <c r="D58" s="259">
        <v>1</v>
      </c>
      <c r="E58" s="541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2817</v>
      </c>
      <c r="Q58" s="540" t="s">
        <v>2817</v>
      </c>
      <c r="R58" s="4">
        <f t="shared" si="3"/>
        <v>0</v>
      </c>
      <c r="S58" s="4">
        <f>SUM(O58:Q58)</f>
        <v>0</v>
      </c>
      <c r="V58" s="537"/>
      <c r="W58" s="534">
        <f>COUNTIF(URS確認!AQ$2:AQ$563,LEFT(B58,3))</f>
        <v>1</v>
      </c>
      <c r="X58" s="45">
        <f>COUNTIF(URS確認!AR$2:AR$564,LEFT(B58,3))</f>
        <v>0</v>
      </c>
      <c r="Y58" s="545">
        <f>COUNTIF(URS確認!AS$2:AS$563,LEFT(B58,3))</f>
        <v>0</v>
      </c>
      <c r="Z58" s="598">
        <f>COUNTIF(URS確認!AT$2:AT$563,LEFT(B58,3))</f>
        <v>0</v>
      </c>
      <c r="AA58" s="552">
        <f>COUNTIF(URS確認!AU$2:AU$563,LEFT(B58,3))</f>
        <v>0</v>
      </c>
      <c r="AB58" s="563">
        <f>COUNTIF(URS確認!AV$2:AV$564,LEFT(B58,3))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2894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2817</v>
      </c>
      <c r="Q59" s="536" t="s">
        <v>2817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2955</v>
      </c>
      <c r="C60" s="259">
        <f>COUNTIF(URS確認!$D:$D,B60)</f>
        <v>12</v>
      </c>
      <c r="D60" s="259">
        <v>7</v>
      </c>
      <c r="E60" s="541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40" t="s">
        <v>2817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COUNTIF(URS確認!AQ$2:AQ$563,LEFT(B60,3))</f>
        <v>12</v>
      </c>
      <c r="X60" s="45">
        <f>COUNTIF(URS確認!AR$2:AR$564,LEFT(B60,3))</f>
        <v>0</v>
      </c>
      <c r="Y60" s="545">
        <f>COUNTIF(URS確認!AS$2:AS$563,LEFT(B60,3))</f>
        <v>0</v>
      </c>
      <c r="Z60" s="598">
        <f>COUNTIF(URS確認!AT$2:AT$563,LEFT(B60,3))</f>
        <v>0</v>
      </c>
      <c r="AA60" s="552">
        <f>COUNTIF(URS確認!AU$2:AU$563,LEFT(B60,3))</f>
        <v>0</v>
      </c>
      <c r="AB60" s="563">
        <f>COUNTIF(URS確認!AV$2:AV$564,LEFT(B60,3))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0" t="s">
        <v>2926</v>
      </c>
      <c r="C62" s="561">
        <f>C4+C9+C17+C23+C31+C38+C47+C50+C57+C59</f>
        <v>549</v>
      </c>
      <c r="D62" s="258"/>
      <c r="E62" s="258"/>
      <c r="F62" s="546">
        <f>SUM(F5:F60)</f>
        <v>547</v>
      </c>
      <c r="G62" s="258"/>
      <c r="H62" s="258"/>
      <c r="I62" s="547">
        <f t="shared" ref="I62:R62" si="22">SUM(I5:I60)</f>
        <v>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2936</v>
      </c>
      <c r="U62" s="550">
        <f>F62+I62+L62+R62</f>
        <v>950</v>
      </c>
      <c r="V62" s="551"/>
      <c r="W62" s="545">
        <f>SUM(W5:W60)</f>
        <v>549</v>
      </c>
      <c r="X62" s="545">
        <f t="shared" ref="X62:AD62" si="23">SUM(X5:X60)</f>
        <v>0</v>
      </c>
      <c r="Y62" s="545">
        <f t="shared" si="23"/>
        <v>0</v>
      </c>
      <c r="Z62" s="545">
        <f t="shared" si="23"/>
        <v>0</v>
      </c>
      <c r="AA62" s="545">
        <f t="shared" si="23"/>
        <v>0</v>
      </c>
      <c r="AB62" s="545">
        <f t="shared" si="23"/>
        <v>0</v>
      </c>
      <c r="AC62" s="562">
        <f>SUM(W62:AB62)</f>
        <v>549</v>
      </c>
      <c r="AD62" s="572">
        <f t="shared" si="23"/>
        <v>0</v>
      </c>
    </row>
    <row r="63" spans="1:32">
      <c r="A63" s="564"/>
      <c r="B63" s="641" t="s">
        <v>2930</v>
      </c>
      <c r="C63" s="565"/>
      <c r="F63" s="553">
        <f t="shared" ref="F63:L63" si="24">F62/$C$62</f>
        <v>0.99635701275045541</v>
      </c>
      <c r="G63" s="553">
        <f t="shared" si="24"/>
        <v>0</v>
      </c>
      <c r="H63" s="553">
        <f t="shared" si="24"/>
        <v>0</v>
      </c>
      <c r="I63" s="553">
        <f t="shared" si="24"/>
        <v>0</v>
      </c>
      <c r="J63" s="553"/>
      <c r="K63" s="553"/>
      <c r="L63" s="553">
        <f t="shared" si="24"/>
        <v>0.27868852459016391</v>
      </c>
      <c r="M63" s="553"/>
      <c r="N63" s="553"/>
      <c r="O63" s="553"/>
      <c r="P63" s="553"/>
      <c r="Q63" s="554"/>
      <c r="R63" s="555">
        <f>R62/C62</f>
        <v>0.45537340619307831</v>
      </c>
      <c r="S63" s="556">
        <f>S62/$C$62</f>
        <v>0.16211293260473589</v>
      </c>
      <c r="T63" s="557" t="s">
        <v>2944</v>
      </c>
      <c r="U63" s="557"/>
      <c r="V63" s="558"/>
      <c r="W63" s="601">
        <f>W62/$AC$62</f>
        <v>1</v>
      </c>
      <c r="X63" s="601">
        <f t="shared" ref="X63:AB63" si="25">X62/$AC$62</f>
        <v>0</v>
      </c>
      <c r="Y63" s="601">
        <f t="shared" si="25"/>
        <v>0</v>
      </c>
      <c r="Z63" s="601">
        <f t="shared" si="25"/>
        <v>0</v>
      </c>
      <c r="AA63" s="601">
        <f t="shared" si="25"/>
        <v>0</v>
      </c>
      <c r="AB63" s="601">
        <f t="shared" si="25"/>
        <v>0</v>
      </c>
      <c r="AC63" s="566">
        <f>SUM(W63:AB63)</f>
        <v>1</v>
      </c>
      <c r="AD63" s="602">
        <f>AD62/AC62</f>
        <v>0</v>
      </c>
    </row>
    <row r="64" spans="1:32">
      <c r="R64" s="559"/>
      <c r="AB64" s="603">
        <f>SUM(Z62:AB62)/AC62</f>
        <v>0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zoomScaleNormal="100" workbookViewId="0">
      <pane xSplit="6" ySplit="1" topLeftCell="G259" activePane="bottomRight" state="frozen"/>
      <selection pane="topRight" activeCell="H1" sqref="H1"/>
      <selection pane="bottomLeft" activeCell="A2" sqref="A2"/>
      <selection pane="bottomRight" activeCell="I269" sqref="I269"/>
    </sheetView>
  </sheetViews>
  <sheetFormatPr defaultColWidth="8.75" defaultRowHeight="15"/>
  <cols>
    <col min="1" max="1" width="11.5" style="605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47" style="305" customWidth="1"/>
    <col min="7" max="7" width="19.875" style="305" customWidth="1"/>
    <col min="8" max="8" width="9" style="292" customWidth="1"/>
    <col min="9" max="9" width="11.375" style="305" customWidth="1"/>
    <col min="10" max="10" width="10.875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50" ht="42" thickBot="1">
      <c r="A1" s="604" t="s">
        <v>2937</v>
      </c>
      <c r="B1" s="218" t="s">
        <v>2945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2766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2801</v>
      </c>
      <c r="Z1" s="308" t="s">
        <v>120</v>
      </c>
      <c r="AA1" s="300" t="s">
        <v>121</v>
      </c>
      <c r="AB1" s="466" t="s">
        <v>3254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2864</v>
      </c>
      <c r="AP1" s="504" t="s">
        <v>2960</v>
      </c>
      <c r="AQ1" s="575" t="s">
        <v>2948</v>
      </c>
      <c r="AR1" s="576" t="s">
        <v>2963</v>
      </c>
      <c r="AS1" s="578" t="s">
        <v>2954</v>
      </c>
      <c r="AT1" s="580" t="s">
        <v>2951</v>
      </c>
      <c r="AU1" s="582" t="s">
        <v>2952</v>
      </c>
      <c r="AV1" s="584" t="s">
        <v>2953</v>
      </c>
      <c r="AW1" s="618" t="s">
        <v>3269</v>
      </c>
      <c r="AX1" s="284" t="s">
        <v>3270</v>
      </c>
    </row>
    <row r="2" spans="1:50">
      <c r="B2" s="292">
        <v>1</v>
      </c>
      <c r="C2" s="292" t="s">
        <v>90</v>
      </c>
      <c r="D2" s="292" t="s">
        <v>2820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666" t="str">
        <f>VLOOKUP(功能_33[[#This Row],[功能代號]],[3]工作表2!$C:$C,1,FALSE)</f>
        <v>L1001</v>
      </c>
    </row>
    <row r="3" spans="1:50">
      <c r="B3" s="292">
        <v>1</v>
      </c>
      <c r="C3" s="292" t="s">
        <v>90</v>
      </c>
      <c r="D3" s="292" t="s">
        <v>2820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666" t="str">
        <f>VLOOKUP(功能_33[[#This Row],[功能代號]],[3]工作表2!$C:$C,1,FALSE)</f>
        <v>L1101</v>
      </c>
    </row>
    <row r="4" spans="1:50">
      <c r="B4" s="292">
        <v>1</v>
      </c>
      <c r="C4" s="292" t="s">
        <v>90</v>
      </c>
      <c r="D4" s="292" t="s">
        <v>2820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666" t="str">
        <f>VLOOKUP(功能_33[[#This Row],[功能代號]],[3]工作表2!$C:$C,1,FALSE)</f>
        <v>L1102</v>
      </c>
    </row>
    <row r="5" spans="1:50">
      <c r="B5" s="292">
        <v>1</v>
      </c>
      <c r="C5" s="292" t="s">
        <v>90</v>
      </c>
      <c r="D5" s="292" t="s">
        <v>2820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666" t="str">
        <f>VLOOKUP(功能_33[[#This Row],[功能代號]],[3]工作表2!$C:$C,1,FALSE)</f>
        <v>L1103</v>
      </c>
    </row>
    <row r="6" spans="1:50">
      <c r="B6" s="292">
        <v>1</v>
      </c>
      <c r="C6" s="292" t="s">
        <v>90</v>
      </c>
      <c r="D6" s="292" t="s">
        <v>2820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666" t="str">
        <f>VLOOKUP(功能_33[[#This Row],[功能代號]],[3]工作表2!$C:$C,1,FALSE)</f>
        <v>L1104</v>
      </c>
    </row>
    <row r="7" spans="1:50">
      <c r="B7" s="292">
        <v>1</v>
      </c>
      <c r="C7" s="292" t="s">
        <v>90</v>
      </c>
      <c r="D7" s="292" t="s">
        <v>2820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666" t="str">
        <f>VLOOKUP(功能_33[[#This Row],[功能代號]],[3]工作表2!$C:$C,1,FALSE)</f>
        <v>L1110</v>
      </c>
    </row>
    <row r="8" spans="1:50">
      <c r="B8" s="292">
        <v>1</v>
      </c>
      <c r="C8" s="292" t="s">
        <v>90</v>
      </c>
      <c r="D8" s="292" t="s">
        <v>2820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666" t="str">
        <f>VLOOKUP(功能_33[[#This Row],[功能代號]],[3]工作表2!$C:$C,1,FALSE)</f>
        <v>L1111</v>
      </c>
    </row>
    <row r="9" spans="1:50">
      <c r="B9" s="292">
        <v>1</v>
      </c>
      <c r="C9" s="292" t="s">
        <v>90</v>
      </c>
      <c r="D9" s="292" t="s">
        <v>2820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666" t="str">
        <f>VLOOKUP(功能_33[[#This Row],[功能代號]],[3]工作表2!$C:$C,1,FALSE)</f>
        <v>L1905</v>
      </c>
    </row>
    <row r="10" spans="1:50">
      <c r="B10" s="292">
        <v>1</v>
      </c>
      <c r="C10" s="292" t="s">
        <v>90</v>
      </c>
      <c r="D10" s="292" t="s">
        <v>2820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666" t="str">
        <f>VLOOKUP(功能_33[[#This Row],[功能代號]],[3]工作表2!$C:$C,1,FALSE)</f>
        <v>L1105</v>
      </c>
    </row>
    <row r="11" spans="1:50">
      <c r="B11" s="292">
        <v>1</v>
      </c>
      <c r="C11" s="292" t="s">
        <v>90</v>
      </c>
      <c r="D11" s="292" t="s">
        <v>2863</v>
      </c>
      <c r="E11" s="291" t="s">
        <v>2860</v>
      </c>
      <c r="F11" s="292" t="s">
        <v>167</v>
      </c>
      <c r="G11" s="292" t="s">
        <v>3260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666" t="str">
        <f>VLOOKUP(功能_33[[#This Row],[功能代號]],[3]工作表2!$C:$C,1,FALSE)</f>
        <v>L190A</v>
      </c>
    </row>
    <row r="12" spans="1:50">
      <c r="B12" s="292">
        <v>1</v>
      </c>
      <c r="C12" s="292" t="s">
        <v>90</v>
      </c>
      <c r="D12" s="292" t="s">
        <v>2821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666" t="str">
        <f>VLOOKUP(功能_33[[#This Row],[功能代號]],[3]工作表2!$C:$C,1,FALSE)</f>
        <v>L1908</v>
      </c>
    </row>
    <row r="13" spans="1:50">
      <c r="B13" s="292">
        <v>1</v>
      </c>
      <c r="C13" s="292" t="s">
        <v>90</v>
      </c>
      <c r="D13" s="292" t="s">
        <v>2821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666" t="str">
        <f>VLOOKUP(功能_33[[#This Row],[功能代號]],[3]工作表2!$C:$C,1,FALSE)</f>
        <v>L1108</v>
      </c>
    </row>
    <row r="14" spans="1:50">
      <c r="B14" s="292">
        <v>1</v>
      </c>
      <c r="C14" s="292" t="s">
        <v>90</v>
      </c>
      <c r="D14" s="292" t="s">
        <v>2820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666" t="str">
        <f>VLOOKUP(功能_33[[#This Row],[功能代號]],[3]工作表2!$C:$C,1,FALSE)</f>
        <v>L1109</v>
      </c>
    </row>
    <row r="15" spans="1:50">
      <c r="B15" s="292">
        <v>1</v>
      </c>
      <c r="C15" s="292" t="s">
        <v>90</v>
      </c>
      <c r="D15" s="292" t="s">
        <v>2822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666" t="str">
        <f>VLOOKUP(功能_33[[#This Row],[功能代號]],[3]工作表2!$C:$C,1,FALSE)</f>
        <v>L1907</v>
      </c>
    </row>
    <row r="16" spans="1:50">
      <c r="B16" s="292">
        <v>1</v>
      </c>
      <c r="C16" s="292" t="s">
        <v>90</v>
      </c>
      <c r="D16" s="292" t="s">
        <v>2822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666" t="str">
        <f>VLOOKUP(功能_33[[#This Row],[功能代號]],[3]工作表2!$C:$C,1,FALSE)</f>
        <v>L1107</v>
      </c>
    </row>
    <row r="17" spans="2:50">
      <c r="B17" s="292">
        <v>1</v>
      </c>
      <c r="C17" s="292" t="s">
        <v>90</v>
      </c>
      <c r="D17" s="292" t="s">
        <v>2820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666" t="str">
        <f>VLOOKUP(功能_33[[#This Row],[功能代號]],[3]工作表2!$C:$C,1,FALSE)</f>
        <v>L1909</v>
      </c>
    </row>
    <row r="18" spans="2:50" ht="13.8">
      <c r="C18" s="292" t="s">
        <v>91</v>
      </c>
      <c r="D18" s="292" t="s">
        <v>2818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2969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666" t="str">
        <f>VLOOKUP(功能_33[[#This Row],[功能代號]],[3]工作表2!$C:$C,1,FALSE)</f>
        <v>L2001</v>
      </c>
    </row>
    <row r="19" spans="2:50" ht="13.8">
      <c r="C19" s="292" t="s">
        <v>91</v>
      </c>
      <c r="D19" s="292" t="s">
        <v>2818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2969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666" t="str">
        <f>VLOOKUP(功能_33[[#This Row],[功能代號]],[3]工作表2!$C:$C,1,FALSE)</f>
        <v>L2101</v>
      </c>
    </row>
    <row r="20" spans="2:50" ht="13.8">
      <c r="C20" s="292" t="s">
        <v>91</v>
      </c>
      <c r="D20" s="292" t="s">
        <v>2857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3153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666" t="str">
        <f>VLOOKUP(功能_33[[#This Row],[功能代號]],[3]工作表2!$C:$C,1,FALSE)</f>
        <v>L2010</v>
      </c>
    </row>
    <row r="21" spans="2:50" ht="13.8">
      <c r="C21" s="292" t="s">
        <v>91</v>
      </c>
      <c r="D21" s="226" t="s">
        <v>2819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3153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666" t="str">
        <f>VLOOKUP(功能_33[[#This Row],[功能代號]],[3]工作表2!$C:$C,1,FALSE)</f>
        <v>L2111</v>
      </c>
    </row>
    <row r="22" spans="2:50" ht="13.8">
      <c r="C22" s="292" t="s">
        <v>91</v>
      </c>
      <c r="D22" s="226" t="s">
        <v>2819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3153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666" t="str">
        <f>VLOOKUP(功能_33[[#This Row],[功能代號]],[3]工作表2!$C:$C,1,FALSE)</f>
        <v>L2153</v>
      </c>
    </row>
    <row r="23" spans="2:50" ht="13.8">
      <c r="C23" s="292" t="s">
        <v>91</v>
      </c>
      <c r="D23" s="226" t="s">
        <v>2819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3153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666" t="str">
        <f>VLOOKUP(功能_33[[#This Row],[功能代號]],[3]工作表2!$C:$C,1,FALSE)</f>
        <v>L2151</v>
      </c>
    </row>
    <row r="24" spans="2:50" ht="13.8">
      <c r="C24" s="292" t="s">
        <v>91</v>
      </c>
      <c r="D24" s="226" t="s">
        <v>2819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3153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666" t="str">
        <f>VLOOKUP(功能_33[[#This Row],[功能代號]],[3]工作表2!$C:$C,1,FALSE)</f>
        <v>L2112</v>
      </c>
    </row>
    <row r="25" spans="2:50" ht="13.8">
      <c r="C25" s="292" t="s">
        <v>91</v>
      </c>
      <c r="D25" s="226" t="s">
        <v>2819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3153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666" t="str">
        <f>VLOOKUP(功能_33[[#This Row],[功能代號]],[3]工作表2!$C:$C,1,FALSE)</f>
        <v>L2015</v>
      </c>
    </row>
    <row r="26" spans="2:50" ht="13.8">
      <c r="C26" s="292" t="s">
        <v>91</v>
      </c>
      <c r="D26" s="226" t="s">
        <v>2819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3153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666" t="str">
        <f>VLOOKUP(功能_33[[#This Row],[功能代號]],[3]工作表2!$C:$C,1,FALSE)</f>
        <v>L2154</v>
      </c>
    </row>
    <row r="27" spans="2:50" ht="13.8">
      <c r="C27" s="292" t="s">
        <v>91</v>
      </c>
      <c r="D27" s="226" t="s">
        <v>2819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3153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666" t="str">
        <f>VLOOKUP(功能_33[[#This Row],[功能代號]],[3]工作表2!$C:$C,1,FALSE)</f>
        <v>L2016</v>
      </c>
    </row>
    <row r="28" spans="2:50" ht="13.8">
      <c r="C28" s="292" t="s">
        <v>91</v>
      </c>
      <c r="D28" s="292" t="s">
        <v>2853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2969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666" t="str">
        <f>VLOOKUP(功能_33[[#This Row],[功能代號]],[3]工作表2!$C:$C,1,FALSE)</f>
        <v>L2020</v>
      </c>
    </row>
    <row r="29" spans="2:50" ht="13.8">
      <c r="C29" s="292" t="s">
        <v>91</v>
      </c>
      <c r="D29" s="292" t="s">
        <v>2853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2969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666" t="str">
        <f>VLOOKUP(功能_33[[#This Row],[功能代號]],[3]工作表2!$C:$C,1,FALSE)</f>
        <v>L2250</v>
      </c>
    </row>
    <row r="30" spans="2:50" ht="13.8">
      <c r="C30" s="292" t="s">
        <v>91</v>
      </c>
      <c r="D30" s="292" t="s">
        <v>2853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2969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666" t="str">
        <f>VLOOKUP(功能_33[[#This Row],[功能代號]],[3]工作表2!$C:$C,1,FALSE)</f>
        <v>L2902</v>
      </c>
    </row>
    <row r="31" spans="2:50" ht="13.8">
      <c r="C31" s="292" t="s">
        <v>95</v>
      </c>
      <c r="D31" s="292" t="s">
        <v>2854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3258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>6-6</v>
      </c>
      <c r="AR31" s="577" t="str">
        <f t="shared" si="1"/>
        <v/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666" t="str">
        <f>VLOOKUP(功能_33[[#This Row],[功能代號]],[3]工作表2!$C:$C,1,FALSE)</f>
        <v>L6070</v>
      </c>
    </row>
    <row r="32" spans="2:50" ht="13.8">
      <c r="C32" s="292" t="s">
        <v>95</v>
      </c>
      <c r="D32" s="292" t="s">
        <v>2854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3258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>6-6</v>
      </c>
      <c r="AR32" s="577" t="str">
        <f t="shared" si="1"/>
        <v/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666" t="str">
        <f>VLOOKUP(功能_33[[#This Row],[功能代號]],[3]工作表2!$C:$C,1,FALSE)</f>
        <v>L6700</v>
      </c>
    </row>
    <row r="33" spans="3:50" ht="13.8">
      <c r="C33" s="292" t="s">
        <v>91</v>
      </c>
      <c r="D33" s="226" t="s">
        <v>2819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3153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666" t="str">
        <f>VLOOKUP(功能_33[[#This Row],[功能代號]],[3]工作表2!$C:$C,1,FALSE)</f>
        <v>L2921</v>
      </c>
    </row>
    <row r="34" spans="3:50" ht="13.8">
      <c r="C34" s="292" t="s">
        <v>91</v>
      </c>
      <c r="D34" s="226" t="s">
        <v>2819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3153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666" t="str">
        <f>VLOOKUP(功能_33[[#This Row],[功能代號]],[3]工作表2!$C:$C,1,FALSE)</f>
        <v>L2801</v>
      </c>
    </row>
    <row r="35" spans="3:50" ht="13.8">
      <c r="C35" s="292" t="s">
        <v>91</v>
      </c>
      <c r="D35" s="226" t="s">
        <v>2819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3153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Row],[功能代號]],[3]工作表2!$C:$C,1,FALSE)</f>
        <v>#N/A</v>
      </c>
    </row>
    <row r="36" spans="3:50" ht="13.8">
      <c r="C36" s="292" t="s">
        <v>91</v>
      </c>
      <c r="D36" s="226" t="s">
        <v>2819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3153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Row],[功能代號]],[3]工作表2!$C:$C,1,FALSE)</f>
        <v>#N/A</v>
      </c>
    </row>
    <row r="37" spans="3:50" ht="13.8">
      <c r="C37" s="292" t="s">
        <v>91</v>
      </c>
      <c r="D37" s="226" t="s">
        <v>2819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3153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Row],[功能代號]],[3]工作表2!$C:$C,1,FALSE)</f>
        <v>#N/A</v>
      </c>
    </row>
    <row r="38" spans="3:50" ht="13.8">
      <c r="C38" s="292" t="s">
        <v>91</v>
      </c>
      <c r="D38" s="226" t="s">
        <v>2819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3153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Row],[功能代號]],[3]工作表2!$C:$C,1,FALSE)</f>
        <v>#N/A</v>
      </c>
    </row>
    <row r="39" spans="3:50" ht="13.8">
      <c r="C39" s="292" t="s">
        <v>91</v>
      </c>
      <c r="D39" s="226" t="s">
        <v>2819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3153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Row],[功能代號]],[3]工作表2!$C:$C,1,FALSE)</f>
        <v>#N/A</v>
      </c>
    </row>
    <row r="40" spans="3:50" ht="13.8">
      <c r="C40" s="292" t="s">
        <v>91</v>
      </c>
      <c r="D40" s="226" t="s">
        <v>2819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3153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Row],[功能代號]],[3]工作表2!$C:$C,1,FALSE)</f>
        <v>#N/A</v>
      </c>
    </row>
    <row r="41" spans="3:50" ht="13.8">
      <c r="C41" s="292" t="s">
        <v>91</v>
      </c>
      <c r="D41" s="292" t="s">
        <v>2853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2969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666" t="str">
        <f>VLOOKUP(功能_33[[#This Row],[功能代號]],[3]工作表2!$C:$C,1,FALSE)</f>
        <v>L2021</v>
      </c>
    </row>
    <row r="42" spans="3:50" ht="13.8">
      <c r="C42" s="292" t="s">
        <v>91</v>
      </c>
      <c r="D42" s="292" t="s">
        <v>2853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2969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666" t="str">
        <f>VLOOKUP(功能_33[[#This Row],[功能代號]],[3]工作表2!$C:$C,1,FALSE)</f>
        <v>L2221</v>
      </c>
    </row>
    <row r="43" spans="3:50" ht="13.8">
      <c r="C43" s="292" t="s">
        <v>91</v>
      </c>
      <c r="D43" s="292" t="s">
        <v>2843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3153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666" t="str">
        <f>VLOOKUP(功能_33[[#This Row],[功能代號]],[3]工作表2!$C:$C,1,FALSE)</f>
        <v>L2038</v>
      </c>
    </row>
    <row r="44" spans="3:50" ht="13.8">
      <c r="C44" s="292" t="s">
        <v>91</v>
      </c>
      <c r="D44" s="292" t="s">
        <v>2843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3153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666" t="str">
        <f>VLOOKUP(功能_33[[#This Row],[功能代號]],[3]工作表2!$C:$C,1,FALSE)</f>
        <v>L2411</v>
      </c>
    </row>
    <row r="45" spans="3:50" ht="13.8">
      <c r="C45" s="292" t="s">
        <v>91</v>
      </c>
      <c r="D45" s="292" t="s">
        <v>2843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3153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666" t="str">
        <f>VLOOKUP(功能_33[[#This Row],[功能代號]],[3]工作表2!$C:$C,1,FALSE)</f>
        <v>L2911</v>
      </c>
    </row>
    <row r="46" spans="3:50" ht="13.8">
      <c r="C46" s="292" t="s">
        <v>91</v>
      </c>
      <c r="D46" s="292" t="s">
        <v>2843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3153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666" t="str">
        <f>VLOOKUP(功能_33[[#This Row],[功能代號]],[3]工作表2!$C:$C,1,FALSE)</f>
        <v>L2415</v>
      </c>
    </row>
    <row r="47" spans="3:50" ht="13.8">
      <c r="C47" s="292" t="s">
        <v>91</v>
      </c>
      <c r="D47" s="292" t="s">
        <v>2843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3153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666" t="str">
        <f>VLOOKUP(功能_33[[#This Row],[功能代號]],[3]工作表2!$C:$C,1,FALSE)</f>
        <v>L2416</v>
      </c>
    </row>
    <row r="48" spans="3:50" ht="13.8">
      <c r="C48" s="292" t="s">
        <v>91</v>
      </c>
      <c r="D48" s="292" t="s">
        <v>2843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3153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666" t="str">
        <f>VLOOKUP(功能_33[[#This Row],[功能代號]],[3]工作表2!$C:$C,1,FALSE)</f>
        <v>L2915</v>
      </c>
    </row>
    <row r="49" spans="2:50" ht="13.8">
      <c r="C49" s="292" t="s">
        <v>91</v>
      </c>
      <c r="D49" s="292" t="s">
        <v>2843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3153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666" t="str">
        <f>VLOOKUP(功能_33[[#This Row],[功能代號]],[3]工作表2!$C:$C,1,FALSE)</f>
        <v>L2916</v>
      </c>
    </row>
    <row r="50" spans="2:50" ht="13.8">
      <c r="C50" s="292" t="s">
        <v>91</v>
      </c>
      <c r="D50" s="292" t="s">
        <v>2843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3153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666" t="str">
        <f>VLOOKUP(功能_33[[#This Row],[功能代號]],[3]工作表2!$C:$C,1,FALSE)</f>
        <v>L2918</v>
      </c>
    </row>
    <row r="51" spans="2:50" ht="13.8">
      <c r="C51" s="292" t="s">
        <v>91</v>
      </c>
      <c r="D51" s="292" t="s">
        <v>2843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3153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666" t="str">
        <f>VLOOKUP(功能_33[[#This Row],[功能代號]],[3]工作表2!$C:$C,1,FALSE)</f>
        <v>L2418</v>
      </c>
    </row>
    <row r="52" spans="2:50" ht="13.8">
      <c r="C52" s="292" t="s">
        <v>95</v>
      </c>
      <c r="D52" s="292" t="s">
        <v>2829</v>
      </c>
      <c r="E52" s="291" t="s">
        <v>3074</v>
      </c>
      <c r="F52" s="292" t="s">
        <v>3077</v>
      </c>
      <c r="G52" s="292" t="s">
        <v>3078</v>
      </c>
      <c r="H52" s="291" t="s">
        <v>193</v>
      </c>
      <c r="I52" s="291" t="s">
        <v>194</v>
      </c>
      <c r="J52" s="225" t="s">
        <v>3258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>6-6</v>
      </c>
      <c r="AR52" s="577" t="str">
        <f t="shared" si="1"/>
        <v/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Row],[功能代號]],[3]工作表2!$C:$C,1,FALSE)</f>
        <v>#N/A</v>
      </c>
    </row>
    <row r="53" spans="2:50" ht="13.8">
      <c r="C53" s="292" t="s">
        <v>95</v>
      </c>
      <c r="D53" s="292" t="s">
        <v>2829</v>
      </c>
      <c r="E53" s="291" t="s">
        <v>3075</v>
      </c>
      <c r="F53" s="292" t="s">
        <v>3076</v>
      </c>
      <c r="G53" s="292" t="s">
        <v>3078</v>
      </c>
      <c r="H53" s="291" t="s">
        <v>193</v>
      </c>
      <c r="I53" s="291" t="s">
        <v>194</v>
      </c>
      <c r="J53" s="225" t="s">
        <v>3258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>6-6</v>
      </c>
      <c r="AR53" s="577" t="str">
        <f t="shared" si="1"/>
        <v/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Row],[功能代號]],[3]工作表2!$C:$C,1,FALSE)</f>
        <v>#N/A</v>
      </c>
    </row>
    <row r="54" spans="2:50" ht="13.8">
      <c r="C54" s="292" t="s">
        <v>91</v>
      </c>
      <c r="D54" s="292" t="s">
        <v>2843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3153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666" t="str">
        <f>VLOOKUP(功能_33[[#This Row],[功能代號]],[3]工作表2!$C:$C,1,FALSE)</f>
        <v>L2017</v>
      </c>
    </row>
    <row r="55" spans="2:50" ht="13.8">
      <c r="C55" s="292" t="s">
        <v>91</v>
      </c>
      <c r="D55" s="292" t="s">
        <v>2843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3153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VLOOKUP([4]!功能_33[[#This Row],[User]],[4]SKL放款!A:G,7,FALSE)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IFERROR(IF(VLOOKUP([4]!功能_33[[#This Row],[功能代號]],E:Q,11,FALSE)=0,"",VLOOKUP([4]!功能_33[[#This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VLOOKUP([4]!功能_33[[#This Row],[功能代號]],[4]需二審tmp!A:A,1,FALSE)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666" t="str">
        <f>VLOOKUP(功能_33[[#This Row],[功能代號]],[3]工作表2!$C:$C,1,FALSE)</f>
        <v>L2417</v>
      </c>
    </row>
    <row r="56" spans="2:50" ht="13.8">
      <c r="C56" s="292" t="s">
        <v>91</v>
      </c>
      <c r="D56" s="292" t="s">
        <v>2843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3153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666" t="str">
        <f>VLOOKUP(功能_33[[#This Row],[功能代號]],[3]工作表2!$C:$C,1,FALSE)</f>
        <v>L2412</v>
      </c>
    </row>
    <row r="57" spans="2:50" ht="13.8">
      <c r="C57" s="292" t="s">
        <v>91</v>
      </c>
      <c r="D57" s="292" t="s">
        <v>2843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3153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666" t="str">
        <f>VLOOKUP(功能_33[[#This Row],[功能代號]],[3]工作表2!$C:$C,1,FALSE)</f>
        <v>L2912</v>
      </c>
    </row>
    <row r="58" spans="2:50" ht="13.8">
      <c r="C58" s="292" t="s">
        <v>91</v>
      </c>
      <c r="D58" s="292" t="s">
        <v>2843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3153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666" t="str">
        <f>VLOOKUP(功能_33[[#This Row],[功能代號]],[3]工作表2!$C:$C,1,FALSE)</f>
        <v>L2413</v>
      </c>
    </row>
    <row r="59" spans="2:50" ht="13.8">
      <c r="C59" s="292" t="s">
        <v>91</v>
      </c>
      <c r="D59" s="292" t="s">
        <v>2843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3153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666" t="str">
        <f>VLOOKUP(功能_33[[#This Row],[功能代號]],[3]工作表2!$C:$C,1,FALSE)</f>
        <v>L2913</v>
      </c>
    </row>
    <row r="60" spans="2:50" ht="13.8">
      <c r="C60" s="292" t="s">
        <v>91</v>
      </c>
      <c r="D60" s="292" t="s">
        <v>2843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3153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666" t="str">
        <f>VLOOKUP(功能_33[[#This Row],[功能代號]],[3]工作表2!$C:$C,1,FALSE)</f>
        <v>L2414</v>
      </c>
    </row>
    <row r="61" spans="2:50" ht="13.8">
      <c r="C61" s="292" t="s">
        <v>91</v>
      </c>
      <c r="D61" s="292" t="s">
        <v>2843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3153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666" t="str">
        <f>VLOOKUP(功能_33[[#This Row],[功能代號]],[3]工作表2!$C:$C,1,FALSE)</f>
        <v>L2914</v>
      </c>
    </row>
    <row r="62" spans="2:50" ht="13.8">
      <c r="C62" s="292" t="s">
        <v>91</v>
      </c>
      <c r="D62" s="292" t="s">
        <v>2855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3247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666" t="str">
        <f>VLOOKUP(功能_33[[#This Row],[功能代號]],[3]工作表2!$C:$C,1,FALSE)</f>
        <v>L2702</v>
      </c>
    </row>
    <row r="63" spans="2:50" ht="13.8">
      <c r="C63" s="292" t="s">
        <v>91</v>
      </c>
      <c r="D63" s="292" t="s">
        <v>2855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3247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666" t="str">
        <f>VLOOKUP(功能_33[[#This Row],[功能代號]],[3]工作表2!$C:$C,1,FALSE)</f>
        <v>L2072</v>
      </c>
    </row>
    <row r="64" spans="2:50" ht="13.8">
      <c r="B64" s="292">
        <v>1</v>
      </c>
      <c r="C64" s="292" t="s">
        <v>92</v>
      </c>
      <c r="D64" s="292" t="s">
        <v>2846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666" t="str">
        <f>VLOOKUP(功能_33[[#This Row],[功能代號]],[3]工作表2!$C:$C,1,FALSE)</f>
        <v>L3901</v>
      </c>
    </row>
    <row r="65" spans="2:50" ht="13.8">
      <c r="C65" s="292" t="s">
        <v>98</v>
      </c>
      <c r="D65" s="292" t="s">
        <v>2823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3177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666" t="str">
        <f>VLOOKUP(功能_33[[#This Row],[功能代號]],[3]工作表2!$C:$C,1,FALSE)</f>
        <v>L9110</v>
      </c>
    </row>
    <row r="66" spans="2:50" ht="13.8">
      <c r="B66" s="292">
        <v>1</v>
      </c>
      <c r="C66" s="292" t="s">
        <v>92</v>
      </c>
      <c r="D66" s="292" t="s">
        <v>2847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666" t="str">
        <f>VLOOKUP(功能_33[[#This Row],[功能代號]],[3]工作表2!$C:$C,1,FALSE)</f>
        <v>L3003</v>
      </c>
    </row>
    <row r="67" spans="2:50" ht="13.8">
      <c r="B67" s="292">
        <v>1</v>
      </c>
      <c r="C67" s="292" t="s">
        <v>92</v>
      </c>
      <c r="D67" s="292" t="s">
        <v>2847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666" t="str">
        <f>VLOOKUP(功能_33[[#This Row],[功能代號]],[3]工作表2!$C:$C,1,FALSE)</f>
        <v>L3110</v>
      </c>
    </row>
    <row r="68" spans="2:50" ht="13.8">
      <c r="B68" s="292">
        <v>1</v>
      </c>
      <c r="C68" s="292" t="s">
        <v>92</v>
      </c>
      <c r="D68" s="292" t="s">
        <v>2847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666" t="str">
        <f>VLOOKUP(功能_33[[#This Row],[功能代號]],[3]工作表2!$C:$C,1,FALSE)</f>
        <v>L3120</v>
      </c>
    </row>
    <row r="69" spans="2:50" ht="13.8">
      <c r="C69" s="292" t="s">
        <v>95</v>
      </c>
      <c r="D69" s="292" t="s">
        <v>2851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3258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>6-8</v>
      </c>
      <c r="AR69" s="577" t="str">
        <f t="shared" si="12"/>
        <v/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666" t="str">
        <f>VLOOKUP(功能_33[[#This Row],[功能代號]],[3]工作表2!$C:$C,1,FALSE)</f>
        <v>L6984</v>
      </c>
    </row>
    <row r="70" spans="2:50" ht="13.8">
      <c r="B70" s="292">
        <v>1</v>
      </c>
      <c r="C70" s="292" t="s">
        <v>92</v>
      </c>
      <c r="D70" s="292" t="s">
        <v>2847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666" t="str">
        <f>VLOOKUP(功能_33[[#This Row],[功能代號]],[3]工作表2!$C:$C,1,FALSE)</f>
        <v>L3100</v>
      </c>
    </row>
    <row r="71" spans="2:50" ht="13.8">
      <c r="B71" s="292">
        <v>1</v>
      </c>
      <c r="C71" s="292" t="s">
        <v>92</v>
      </c>
      <c r="D71" s="292" t="s">
        <v>2847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666" t="str">
        <f>VLOOKUP(功能_33[[#This Row],[功能代號]],[3]工作表2!$C:$C,1,FALSE)</f>
        <v>L3002</v>
      </c>
    </row>
    <row r="72" spans="2:50" ht="13.8">
      <c r="B72" s="292">
        <v>1</v>
      </c>
      <c r="C72" s="292" t="s">
        <v>92</v>
      </c>
      <c r="D72" s="292" t="s">
        <v>2847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666" t="str">
        <f>VLOOKUP(功能_33[[#This Row],[功能代號]],[3]工作表2!$C:$C,1,FALSE)</f>
        <v>L3916</v>
      </c>
    </row>
    <row r="73" spans="2:50" ht="13.8">
      <c r="B73" s="292">
        <v>1</v>
      </c>
      <c r="C73" s="292" t="s">
        <v>92</v>
      </c>
      <c r="D73" s="292" t="s">
        <v>2847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666" t="str">
        <f>VLOOKUP(功能_33[[#This Row],[功能代號]],[3]工作表2!$C:$C,1,FALSE)</f>
        <v>L3001</v>
      </c>
    </row>
    <row r="74" spans="2:50" ht="13.8">
      <c r="C74" s="292" t="s">
        <v>91</v>
      </c>
      <c r="D74" s="292" t="s">
        <v>2844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3247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666" t="str">
        <f>VLOOKUP(功能_33[[#This Row],[功能代號]],[3]工作表2!$C:$C,1,FALSE)</f>
        <v>L2060</v>
      </c>
    </row>
    <row r="75" spans="2:50" ht="13.8">
      <c r="C75" s="292" t="s">
        <v>91</v>
      </c>
      <c r="D75" s="292" t="s">
        <v>2844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3247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666" t="str">
        <f>VLOOKUP(功能_33[[#This Row],[功能代號]],[3]工作表2!$C:$C,1,FALSE)</f>
        <v>L2600</v>
      </c>
    </row>
    <row r="76" spans="2:50" ht="13.8">
      <c r="C76" s="292" t="s">
        <v>91</v>
      </c>
      <c r="D76" s="292" t="s">
        <v>2844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3267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658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>2-9</v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/>
      </c>
      <c r="AW76" s="609" t="str">
        <f t="shared" si="10"/>
        <v/>
      </c>
      <c r="AX76" s="585" t="e">
        <f>VLOOKUP(功能_33[[#This Row],[功能代號]],[3]工作表2!$C:$C,1,FALSE)</f>
        <v>#N/A</v>
      </c>
    </row>
    <row r="77" spans="2:50" ht="13.8">
      <c r="C77" s="292" t="s">
        <v>91</v>
      </c>
      <c r="D77" s="292" t="s">
        <v>2844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3267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658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>2-9</v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/>
      </c>
      <c r="AW77" s="609" t="str">
        <f t="shared" si="10"/>
        <v/>
      </c>
      <c r="AX77" s="585" t="e">
        <f>VLOOKUP(功能_33[[#This Row],[功能代號]],[3]工作表2!$C:$C,1,FALSE)</f>
        <v>#N/A</v>
      </c>
    </row>
    <row r="78" spans="2:50" ht="13.8">
      <c r="C78" s="292" t="s">
        <v>95</v>
      </c>
      <c r="D78" s="292" t="s">
        <v>2852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3258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658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>6-6</v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/>
      </c>
      <c r="AW78" s="609" t="str">
        <f t="shared" si="10"/>
        <v/>
      </c>
      <c r="AX78" s="666" t="str">
        <f>VLOOKUP(功能_33[[#This Row],[功能代號]],[3]工作表2!$C:$C,1,FALSE)</f>
        <v>L6022</v>
      </c>
    </row>
    <row r="79" spans="2:50" ht="13.8">
      <c r="C79" s="292" t="s">
        <v>95</v>
      </c>
      <c r="D79" s="292" t="s">
        <v>2852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3258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658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>6-6</v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/>
      </c>
      <c r="AW79" s="609" t="str">
        <f t="shared" si="10"/>
        <v/>
      </c>
      <c r="AX79" s="666" t="str">
        <f>VLOOKUP(功能_33[[#This Row],[功能代號]],[3]工作表2!$C:$C,1,FALSE)</f>
        <v>L6202</v>
      </c>
    </row>
    <row r="80" spans="2:50" ht="13.8">
      <c r="B80" s="292">
        <v>1</v>
      </c>
      <c r="C80" s="292" t="s">
        <v>92</v>
      </c>
      <c r="D80" s="292" t="s">
        <v>2847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666" t="str">
        <f>VLOOKUP(功能_33[[#This Row],[功能代號]],[3]工作表2!$C:$C,1,FALSE)</f>
        <v>L3912</v>
      </c>
    </row>
    <row r="81" spans="2:50" ht="13.8">
      <c r="B81" s="292">
        <v>1</v>
      </c>
      <c r="C81" s="292" t="s">
        <v>92</v>
      </c>
      <c r="D81" s="292" t="s">
        <v>2847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666" t="str">
        <f>VLOOKUP(功能_33[[#This Row],[功能代號]],[3]工作表2!$C:$C,1,FALSE)</f>
        <v>L3005</v>
      </c>
    </row>
    <row r="82" spans="2:50" ht="13.8">
      <c r="B82" s="292">
        <v>1</v>
      </c>
      <c r="C82" s="292" t="s">
        <v>92</v>
      </c>
      <c r="D82" s="292" t="s">
        <v>2848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666" t="str">
        <f>VLOOKUP(功能_33[[#This Row],[功能代號]],[3]工作表2!$C:$C,1,FALSE)</f>
        <v>L3932</v>
      </c>
    </row>
    <row r="83" spans="2:50" ht="13.8">
      <c r="B83" s="292">
        <v>1</v>
      </c>
      <c r="C83" s="292" t="s">
        <v>92</v>
      </c>
      <c r="D83" s="292" t="s">
        <v>2848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666" t="str">
        <f>VLOOKUP(功能_33[[#This Row],[功能代號]],[3]工作表2!$C:$C,1,FALSE)</f>
        <v>L3721</v>
      </c>
    </row>
    <row r="84" spans="2:50" ht="13.8">
      <c r="B84" s="292">
        <v>1</v>
      </c>
      <c r="C84" s="292" t="s">
        <v>92</v>
      </c>
      <c r="D84" s="292" t="s">
        <v>2848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Row],[功能代號]],[3]工作表2!$C:$C,1,FALSE)</f>
        <v>#N/A</v>
      </c>
    </row>
    <row r="85" spans="2:50" ht="55.2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2973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3047</v>
      </c>
      <c r="AM85" s="219" t="s">
        <v>3048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666" t="str">
        <f>VLOOKUP(功能_33[[#This Row],[功能代號]],[3]工作表2!$C:$C,1,FALSE)</f>
        <v>L4101</v>
      </c>
    </row>
    <row r="86" spans="2:50" ht="13.8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2973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3049</v>
      </c>
      <c r="AM86" s="227" t="s">
        <v>3049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666" t="str">
        <f>VLOOKUP(功能_33[[#This Row],[功能代號]],[3]工作表2!$C:$C,1,FALSE)</f>
        <v>L4001</v>
      </c>
    </row>
    <row r="87" spans="2:50" ht="13.8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2973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3049</v>
      </c>
      <c r="AM87" s="227" t="s">
        <v>3049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666" t="str">
        <f>VLOOKUP(功能_33[[#This Row],[功能代號]],[3]工作表2!$C:$C,1,FALSE)</f>
        <v>L4901</v>
      </c>
    </row>
    <row r="88" spans="2:50" ht="13.8">
      <c r="C88" s="292" t="s">
        <v>95</v>
      </c>
      <c r="D88" s="292" t="s">
        <v>2851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3258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5" t="str">
        <f t="shared" si="11"/>
        <v>6-8</v>
      </c>
      <c r="AR88" s="577" t="str">
        <f t="shared" si="12"/>
        <v/>
      </c>
      <c r="AS88" s="579" t="str">
        <f t="shared" si="13"/>
        <v/>
      </c>
      <c r="AT88" s="581" t="str">
        <f t="shared" si="14"/>
        <v/>
      </c>
      <c r="AU88" s="583" t="str">
        <f t="shared" si="15"/>
        <v/>
      </c>
      <c r="AV88" s="585" t="str">
        <f t="shared" si="16"/>
        <v/>
      </c>
      <c r="AW88" s="609" t="str">
        <f t="shared" si="10"/>
        <v/>
      </c>
      <c r="AX88" s="666" t="str">
        <f>VLOOKUP(功能_33[[#This Row],[功能代號]],[3]工作表2!$C:$C,1,FALSE)</f>
        <v>L6001</v>
      </c>
    </row>
    <row r="89" spans="2:50" ht="13.8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2973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3015</v>
      </c>
      <c r="AM89" s="227" t="s">
        <v>3015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666" t="str">
        <f>VLOOKUP(功能_33[[#This Row],[功能代號]],[3]工作表2!$C:$C,1,FALSE)</f>
        <v>L4042</v>
      </c>
    </row>
    <row r="90" spans="2:50" ht="27.6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2973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3050</v>
      </c>
      <c r="AM90" s="219" t="s">
        <v>3051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666" t="str">
        <f>VLOOKUP(功能_33[[#This Row],[功能代號]],[3]工作表2!$C:$C,1,FALSE)</f>
        <v>L4410</v>
      </c>
    </row>
    <row r="91" spans="2:50" ht="41.4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2973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3053</v>
      </c>
      <c r="AM91" s="219" t="s">
        <v>3052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666" t="str">
        <f>VLOOKUP(功能_33[[#This Row],[功能代號]],[3]工作表2!$C:$C,1,FALSE)</f>
        <v>L4040</v>
      </c>
    </row>
    <row r="92" spans="2:50" ht="27.6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2973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3059</v>
      </c>
      <c r="AM92" s="219" t="s">
        <v>3058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666" t="str">
        <f>VLOOKUP(功能_33[[#This Row],[功能代號]],[3]工作表2!$C:$C,1,FALSE)</f>
        <v>L4414</v>
      </c>
    </row>
    <row r="93" spans="2:50" ht="13.8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2973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3015</v>
      </c>
      <c r="AM93" s="227" t="s">
        <v>3015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666" t="str">
        <f>VLOOKUP(功能_33[[#This Row],[功能代號]],[3]工作表2!$C:$C,1,FALSE)</f>
        <v>L4940</v>
      </c>
    </row>
    <row r="94" spans="2:50" ht="13.8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2973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3015</v>
      </c>
      <c r="AM94" s="227" t="s">
        <v>3015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666" t="str">
        <f>VLOOKUP(功能_33[[#This Row],[功能代號]],[3]工作表2!$C:$C,1,FALSE)</f>
        <v>L4941</v>
      </c>
    </row>
    <row r="95" spans="2:50" ht="13.8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2973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3015</v>
      </c>
      <c r="AM95" s="227" t="s">
        <v>3015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666" t="str">
        <f>VLOOKUP(功能_33[[#This Row],[功能代號]],[3]工作表2!$C:$C,1,FALSE)</f>
        <v>L4043</v>
      </c>
    </row>
    <row r="96" spans="2:50" ht="27.6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2973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3054</v>
      </c>
      <c r="AM96" s="219" t="s">
        <v>3055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666" t="str">
        <f>VLOOKUP(功能_33[[#This Row],[功能代號]],[3]工作表2!$C:$C,1,FALSE)</f>
        <v>L4412</v>
      </c>
    </row>
    <row r="97" spans="2:50" ht="41.4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2973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3057</v>
      </c>
      <c r="AM97" s="219" t="s">
        <v>3056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666" t="str">
        <f>VLOOKUP(功能_33[[#This Row],[功能代號]],[3]工作表2!$C:$C,1,FALSE)</f>
        <v>L4041</v>
      </c>
    </row>
    <row r="98" spans="2:50" ht="13.8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2973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3015</v>
      </c>
      <c r="AM98" s="227" t="s">
        <v>3015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666" t="str">
        <f>VLOOKUP(功能_33[[#This Row],[功能代號]],[3]工作表2!$C:$C,1,FALSE)</f>
        <v>L4942</v>
      </c>
    </row>
    <row r="99" spans="2:50" ht="13.8">
      <c r="B99" s="292">
        <v>1</v>
      </c>
      <c r="C99" s="292" t="s">
        <v>92</v>
      </c>
      <c r="D99" s="359" t="s">
        <v>2849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666" t="str">
        <f>VLOOKUP(功能_33[[#This Row],[功能代號]],[3]工作表2!$C:$C,1,FALSE)</f>
        <v>L3210</v>
      </c>
    </row>
    <row r="100" spans="2:50" ht="13.8">
      <c r="B100" s="292">
        <v>1</v>
      </c>
      <c r="C100" s="292" t="s">
        <v>92</v>
      </c>
      <c r="D100" s="359" t="s">
        <v>2849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3072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3073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666" t="str">
        <f>VLOOKUP(功能_33[[#This Row],[功能代號]],[3]工作表2!$C:$C,1,FALSE)</f>
        <v>L3220</v>
      </c>
    </row>
    <row r="101" spans="2:50" ht="13.8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2973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3049</v>
      </c>
      <c r="AM101" s="227" t="s">
        <v>3049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666" t="str">
        <f>VLOOKUP(功能_33[[#This Row],[功能代號]],[3]工作表2!$C:$C,1,FALSE)</f>
        <v>L4102</v>
      </c>
    </row>
    <row r="102" spans="2:50" ht="13.8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2973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3049</v>
      </c>
      <c r="AM102" s="227" t="s">
        <v>3049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666" t="str">
        <f>VLOOKUP(功能_33[[#This Row],[功能代號]],[3]工作表2!$C:$C,1,FALSE)</f>
        <v>L4103</v>
      </c>
    </row>
    <row r="103" spans="2:50" ht="13.8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2973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2990</v>
      </c>
      <c r="AM103" s="291" t="s">
        <v>2990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Row],[功能代號]],[3]工作表2!$C:$C,1,FALSE)</f>
        <v>#N/A</v>
      </c>
    </row>
    <row r="104" spans="2:50" ht="13.8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2973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2990</v>
      </c>
      <c r="AM104" s="291" t="s">
        <v>2990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Row],[功能代號]],[3]工作表2!$C:$C,1,FALSE)</f>
        <v>#N/A</v>
      </c>
    </row>
    <row r="105" spans="2:50" ht="13.8">
      <c r="C105" s="292" t="s">
        <v>95</v>
      </c>
      <c r="D105" s="292" t="s">
        <v>2824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3258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2990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>6-1</v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666" t="str">
        <f>VLOOKUP(功能_33[[#This Row],[功能代號]],[3]工作表2!$C:$C,1,FALSE)</f>
        <v>L6101</v>
      </c>
    </row>
    <row r="106" spans="2:50" ht="27.6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2973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3016</v>
      </c>
      <c r="AM106" s="219" t="s">
        <v>3017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666" t="str">
        <f>VLOOKUP(功能_33[[#This Row],[功能代號]],[3]工作表2!$C:$C,1,FALSE)</f>
        <v>L4701</v>
      </c>
    </row>
    <row r="107" spans="2:50" ht="13.8">
      <c r="B107" s="292">
        <v>1</v>
      </c>
      <c r="C107" s="292" t="s">
        <v>92</v>
      </c>
      <c r="D107" s="359" t="s">
        <v>2849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666" t="str">
        <f>VLOOKUP(功能_33[[#This Row],[功能代號]],[3]工作表2!$C:$C,1,FALSE)</f>
        <v>L3007</v>
      </c>
    </row>
    <row r="108" spans="2:50" ht="41.4">
      <c r="B108" s="292">
        <v>1</v>
      </c>
      <c r="C108" s="292" t="s">
        <v>92</v>
      </c>
      <c r="D108" s="359" t="s">
        <v>2849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3060</v>
      </c>
      <c r="AM108" s="219" t="s">
        <v>3061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666" t="str">
        <f>VLOOKUP(功能_33[[#This Row],[功能代號]],[3]工作表2!$C:$C,1,FALSE)</f>
        <v>L3009</v>
      </c>
    </row>
    <row r="109" spans="2:50" ht="13.8">
      <c r="B109" s="292">
        <v>1</v>
      </c>
      <c r="C109" s="292" t="s">
        <v>92</v>
      </c>
      <c r="D109" s="359" t="s">
        <v>2849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666" t="str">
        <f>VLOOKUP(功能_33[[#This Row],[功能代號]],[3]工作表2!$C:$C,1,FALSE)</f>
        <v>L3943</v>
      </c>
    </row>
    <row r="110" spans="2:50" ht="13.8">
      <c r="C110" s="292" t="s">
        <v>91</v>
      </c>
      <c r="D110" s="292" t="s">
        <v>2855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3247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Row],[功能代號]],[3]工作表2!$C:$C,1,FALSE)</f>
        <v>#N/A</v>
      </c>
    </row>
    <row r="111" spans="2:50" ht="13.8">
      <c r="C111" s="292" t="s">
        <v>91</v>
      </c>
      <c r="D111" s="292" t="s">
        <v>2855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3247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Row],[功能代號]],[3]工作表2!$C:$C,1,FALSE)</f>
        <v>#N/A</v>
      </c>
    </row>
    <row r="112" spans="2:50" ht="13.8">
      <c r="C112" s="292" t="s">
        <v>91</v>
      </c>
      <c r="D112" s="292" t="s">
        <v>2855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3247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Row],[功能代號]],[3]工作表2!$C:$C,1,FALSE)</f>
        <v>#N/A</v>
      </c>
    </row>
    <row r="113" spans="1:50" ht="13.8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2788</v>
      </c>
      <c r="J113" s="225" t="s">
        <v>2973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2990</v>
      </c>
      <c r="AM113" s="291" t="s">
        <v>2990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666" t="str">
        <f>VLOOKUP(功能_33[[#This Row],[功能代號]],[3]工作表2!$C:$C,1,FALSE)</f>
        <v>L4060</v>
      </c>
    </row>
    <row r="114" spans="1:50" ht="13.8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2788</v>
      </c>
      <c r="J114" s="225" t="s">
        <v>2973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2747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2976</v>
      </c>
      <c r="AM114" s="292" t="s">
        <v>2974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666" t="str">
        <f>VLOOKUP(功能_33[[#This Row],[功能代號]],[3]工作表2!$C:$C,1,FALSE)</f>
        <v>L4610</v>
      </c>
    </row>
    <row r="115" spans="1:50" ht="13.8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2788</v>
      </c>
      <c r="J115" s="225" t="s">
        <v>2973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2978</v>
      </c>
      <c r="AM115" s="292" t="s">
        <v>2977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666" t="str">
        <f>VLOOKUP(功能_33[[#This Row],[功能代號]],[3]工作表2!$C:$C,1,FALSE)</f>
        <v>L4600</v>
      </c>
    </row>
    <row r="116" spans="1:50" ht="41.4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2788</v>
      </c>
      <c r="J116" s="225" t="s">
        <v>2973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2980</v>
      </c>
      <c r="AM116" s="219" t="s">
        <v>2979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666" t="str">
        <f>VLOOKUP(功能_33[[#This Row],[功能代號]],[3]工作表2!$C:$C,1,FALSE)</f>
        <v>L4601</v>
      </c>
    </row>
    <row r="117" spans="1:50" ht="13.8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2788</v>
      </c>
      <c r="J117" s="225" t="s">
        <v>2973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2975</v>
      </c>
      <c r="AM117" s="292" t="s">
        <v>2974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666" t="str">
        <f>VLOOKUP(功能_33[[#This Row],[功能代號]],[3]工作表2!$C:$C,1,FALSE)</f>
        <v>L4611</v>
      </c>
    </row>
    <row r="118" spans="1:50" ht="13.8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2788</v>
      </c>
      <c r="J118" s="225" t="s">
        <v>2973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2982</v>
      </c>
      <c r="AM118" s="292" t="s">
        <v>2981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666" t="str">
        <f>VLOOKUP(功能_33[[#This Row],[功能代號]],[3]工作表2!$C:$C,1,FALSE)</f>
        <v>L4602</v>
      </c>
    </row>
    <row r="119" spans="1:50" ht="13.8">
      <c r="A119" s="605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2788</v>
      </c>
      <c r="J119" s="225" t="s">
        <v>3266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2984</v>
      </c>
      <c r="AM119" s="292" t="s">
        <v>2983</v>
      </c>
      <c r="AN119" s="292" t="str">
        <f>VLOOKUP(功能_33[[#This Row],[功能代號]],需二審tmp!A:A,1,FALSE)</f>
        <v>L4603</v>
      </c>
      <c r="AQ119" s="575" t="str">
        <f t="shared" si="11"/>
        <v>4-6</v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/>
      </c>
      <c r="AW119" s="609" t="str">
        <f t="shared" si="10"/>
        <v/>
      </c>
      <c r="AX119" s="585" t="e">
        <f>VLOOKUP(功能_33[[#This Row],[功能代號]],[3]工作表2!$C:$C,1,FALSE)</f>
        <v>#N/A</v>
      </c>
    </row>
    <row r="120" spans="1:50" ht="27.6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2788</v>
      </c>
      <c r="J120" s="225" t="s">
        <v>2973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2986</v>
      </c>
      <c r="AM120" s="219" t="s">
        <v>2985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666" t="str">
        <f>VLOOKUP(功能_33[[#This Row],[功能代號]],[3]工作表2!$C:$C,1,FALSE)</f>
        <v>L4962</v>
      </c>
    </row>
    <row r="121" spans="1:50" ht="13.8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2788</v>
      </c>
      <c r="J121" s="225" t="s">
        <v>2973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2990</v>
      </c>
      <c r="AM121" s="291" t="s">
        <v>2990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666" t="str">
        <f>VLOOKUP(功能_33[[#This Row],[功能代號]],[3]工作表2!$C:$C,1,FALSE)</f>
        <v>L4960</v>
      </c>
    </row>
    <row r="122" spans="1:50" ht="13.8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2788</v>
      </c>
      <c r="J122" s="225" t="s">
        <v>2973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2990</v>
      </c>
      <c r="AM122" s="291" t="s">
        <v>2990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666" t="str">
        <f>VLOOKUP(功能_33[[#This Row],[功能代號]],[3]工作表2!$C:$C,1,FALSE)</f>
        <v>L4961</v>
      </c>
    </row>
    <row r="123" spans="1:50" ht="13.8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2788</v>
      </c>
      <c r="J123" s="225" t="s">
        <v>2973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3035</v>
      </c>
      <c r="AM123" s="292" t="s">
        <v>2987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666" t="str">
        <f>VLOOKUP(功能_33[[#This Row],[功能代號]],[3]工作表2!$C:$C,1,FALSE)</f>
        <v>L4964</v>
      </c>
    </row>
    <row r="124" spans="1:50" ht="13.8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2788</v>
      </c>
      <c r="J124" s="225" t="s">
        <v>2973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3036</v>
      </c>
      <c r="AM124" s="292" t="s">
        <v>3034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666" t="str">
        <f>VLOOKUP(功能_33[[#This Row],[功能代號]],[3]工作表2!$C:$C,1,FALSE)</f>
        <v>L4965</v>
      </c>
    </row>
    <row r="125" spans="1:50" ht="69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2788</v>
      </c>
      <c r="J125" s="225" t="s">
        <v>2973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2991</v>
      </c>
      <c r="AM125" s="219" t="s">
        <v>2994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666" t="str">
        <f>VLOOKUP(功能_33[[#This Row],[功能代號]],[3]工作表2!$C:$C,1,FALSE)</f>
        <v>L4450</v>
      </c>
    </row>
    <row r="126" spans="1:50" ht="27.6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2788</v>
      </c>
      <c r="J126" s="225" t="s">
        <v>2973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2999</v>
      </c>
      <c r="AM126" s="219" t="s">
        <v>3000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666" t="str">
        <f>VLOOKUP(功能_33[[#This Row],[功能代號]],[3]工作表2!$C:$C,1,FALSE)</f>
        <v>L4943</v>
      </c>
    </row>
    <row r="127" spans="1:50" ht="27.6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2788</v>
      </c>
      <c r="J127" s="225" t="s">
        <v>2973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2992</v>
      </c>
      <c r="AM127" s="219" t="s">
        <v>2993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666" t="str">
        <f>VLOOKUP(功能_33[[#This Row],[功能代號]],[3]工作表2!$C:$C,1,FALSE)</f>
        <v>L4451</v>
      </c>
    </row>
    <row r="128" spans="1:50" ht="41.4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2788</v>
      </c>
      <c r="J128" s="225" t="s">
        <v>2973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2995</v>
      </c>
      <c r="AM128" s="219" t="s">
        <v>2996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666" t="str">
        <f>VLOOKUP(功能_33[[#This Row],[功能代號]],[3]工作表2!$C:$C,1,FALSE)</f>
        <v>L4452</v>
      </c>
    </row>
    <row r="129" spans="3:50" ht="27.6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2788</v>
      </c>
      <c r="J129" s="225" t="s">
        <v>2973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2997</v>
      </c>
      <c r="AM129" s="219" t="s">
        <v>2998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666" t="str">
        <f>VLOOKUP(功能_33[[#This Row],[功能代號]],[3]工作表2!$C:$C,1,FALSE)</f>
        <v>L4453</v>
      </c>
    </row>
    <row r="130" spans="3:50" ht="13.8">
      <c r="C130" s="292" t="s">
        <v>94</v>
      </c>
      <c r="D130" s="292" t="s">
        <v>2836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3068</v>
      </c>
      <c r="AM130" s="292" t="s">
        <v>3070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Row],[功能代號]],[3]工作表2!$C:$C,1,FALSE)</f>
        <v>#N/A</v>
      </c>
    </row>
    <row r="131" spans="3:50" ht="13.8">
      <c r="C131" s="292" t="s">
        <v>94</v>
      </c>
      <c r="D131" s="292" t="s">
        <v>2836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3068</v>
      </c>
      <c r="AM131" s="292" t="s">
        <v>3070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Row],[功能代號]],[3]工作表2!$C:$C,1,FALSE)</f>
        <v>#N/A</v>
      </c>
    </row>
    <row r="132" spans="3:50" ht="13.8">
      <c r="C132" s="292" t="s">
        <v>94</v>
      </c>
      <c r="D132" s="292" t="s">
        <v>2836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3067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3068</v>
      </c>
      <c r="AM132" s="292" t="s">
        <v>3070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Row],[功能代號]],[3]工作表2!$C:$C,1,FALSE)</f>
        <v>#N/A</v>
      </c>
    </row>
    <row r="133" spans="3:50" ht="13.8">
      <c r="C133" s="292" t="s">
        <v>94</v>
      </c>
      <c r="D133" s="292" t="s">
        <v>2836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3068</v>
      </c>
      <c r="AM133" s="292" t="s">
        <v>3070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Row],[功能代號]],[3]工作表2!$C:$C,1,FALSE)</f>
        <v>#N/A</v>
      </c>
    </row>
    <row r="134" spans="3:50" ht="13.8">
      <c r="C134" s="292" t="s">
        <v>94</v>
      </c>
      <c r="D134" s="292" t="s">
        <v>2836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3068</v>
      </c>
      <c r="AM134" s="292" t="s">
        <v>3070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Row],[功能代號]],[3]工作表2!$C:$C,1,FALSE)</f>
        <v>#N/A</v>
      </c>
    </row>
    <row r="135" spans="3:50" ht="13.8">
      <c r="C135" s="292" t="s">
        <v>94</v>
      </c>
      <c r="D135" s="292" t="s">
        <v>2836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3068</v>
      </c>
      <c r="AM135" s="292" t="s">
        <v>3070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Row],[功能代號]],[3]工作表2!$C:$C,1,FALSE)</f>
        <v>#N/A</v>
      </c>
    </row>
    <row r="136" spans="3:50" ht="13.8">
      <c r="C136" s="292" t="s">
        <v>94</v>
      </c>
      <c r="D136" s="292" t="s">
        <v>2836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3068</v>
      </c>
      <c r="AM136" s="292" t="s">
        <v>3070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Row],[功能代號]],[3]工作表2!$C:$C,1,FALSE)</f>
        <v>#N/A</v>
      </c>
    </row>
    <row r="137" spans="3:50" ht="13.8">
      <c r="C137" s="292" t="s">
        <v>94</v>
      </c>
      <c r="D137" s="292" t="s">
        <v>2836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3068</v>
      </c>
      <c r="AM137" s="292" t="s">
        <v>3070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Row],[功能代號]],[3]工作表2!$C:$C,1,FALSE)</f>
        <v>#N/A</v>
      </c>
    </row>
    <row r="138" spans="3:50" ht="13.8">
      <c r="C138" s="292" t="s">
        <v>94</v>
      </c>
      <c r="D138" s="292" t="s">
        <v>2836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3068</v>
      </c>
      <c r="AM138" s="292" t="s">
        <v>3070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Row],[功能代號]],[3]工作表2!$C:$C,1,FALSE)</f>
        <v>#N/A</v>
      </c>
    </row>
    <row r="139" spans="3:50" ht="13.8">
      <c r="C139" s="292" t="s">
        <v>94</v>
      </c>
      <c r="D139" s="292" t="s">
        <v>2836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3068</v>
      </c>
      <c r="AM139" s="292" t="s">
        <v>3070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Row],[功能代號]],[3]工作表2!$C:$C,1,FALSE)</f>
        <v>#N/A</v>
      </c>
    </row>
    <row r="140" spans="3:50" ht="13.8">
      <c r="C140" s="292" t="s">
        <v>94</v>
      </c>
      <c r="D140" s="292" t="s">
        <v>2836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3068</v>
      </c>
      <c r="AM140" s="292" t="s">
        <v>3070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Row],[功能代號]],[3]工作表2!$C:$C,1,FALSE)</f>
        <v>#N/A</v>
      </c>
    </row>
    <row r="141" spans="3:50" ht="13.8">
      <c r="C141" s="292" t="s">
        <v>94</v>
      </c>
      <c r="D141" s="292" t="s">
        <v>2836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3068</v>
      </c>
      <c r="AM141" s="292" t="s">
        <v>3070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Row],[功能代號]],[3]工作表2!$C:$C,1,FALSE)</f>
        <v>#N/A</v>
      </c>
    </row>
    <row r="142" spans="3:50" ht="13.8">
      <c r="C142" s="292" t="s">
        <v>94</v>
      </c>
      <c r="D142" s="292" t="s">
        <v>2836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3068</v>
      </c>
      <c r="AM142" s="292" t="s">
        <v>3070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Row],[功能代號]],[3]工作表2!$C:$C,1,FALSE)</f>
        <v>#N/A</v>
      </c>
    </row>
    <row r="143" spans="3:50" ht="13.8">
      <c r="C143" s="292" t="s">
        <v>94</v>
      </c>
      <c r="D143" s="292" t="s">
        <v>2836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3068</v>
      </c>
      <c r="AM143" s="292" t="s">
        <v>3070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Row],[功能代號]],[3]工作表2!$C:$C,1,FALSE)</f>
        <v>#N/A</v>
      </c>
    </row>
    <row r="144" spans="3:50" ht="13.8">
      <c r="C144" s="292" t="s">
        <v>94</v>
      </c>
      <c r="D144" s="292" t="s">
        <v>2836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3068</v>
      </c>
      <c r="AM144" s="292" t="s">
        <v>3070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Row],[功能代號]],[3]工作表2!$C:$C,1,FALSE)</f>
        <v>#N/A</v>
      </c>
    </row>
    <row r="145" spans="3:50" ht="13.8">
      <c r="C145" s="292" t="s">
        <v>94</v>
      </c>
      <c r="D145" s="292" t="s">
        <v>2836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3068</v>
      </c>
      <c r="AM145" s="292" t="s">
        <v>3070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Row],[功能代號]],[3]工作表2!$C:$C,1,FALSE)</f>
        <v>#N/A</v>
      </c>
    </row>
    <row r="146" spans="3:50" ht="13.8">
      <c r="C146" s="292" t="s">
        <v>94</v>
      </c>
      <c r="D146" s="292" t="s">
        <v>2836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3068</v>
      </c>
      <c r="AM146" s="292" t="s">
        <v>3070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Row],[功能代號]],[3]工作表2!$C:$C,1,FALSE)</f>
        <v>#N/A</v>
      </c>
    </row>
    <row r="147" spans="3:50" ht="13.8">
      <c r="C147" s="292" t="s">
        <v>94</v>
      </c>
      <c r="D147" s="292" t="s">
        <v>2836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3068</v>
      </c>
      <c r="AM147" s="292" t="s">
        <v>3070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Row],[功能代號]],[3]工作表2!$C:$C,1,FALSE)</f>
        <v>#N/A</v>
      </c>
    </row>
    <row r="148" spans="3:50" ht="13.8">
      <c r="C148" s="292" t="s">
        <v>94</v>
      </c>
      <c r="D148" s="292" t="s">
        <v>2836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3068</v>
      </c>
      <c r="AM148" s="292" t="s">
        <v>3070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Row],[功能代號]],[3]工作表2!$C:$C,1,FALSE)</f>
        <v>#N/A</v>
      </c>
    </row>
    <row r="149" spans="3:50" ht="13.8">
      <c r="C149" s="292" t="s">
        <v>94</v>
      </c>
      <c r="D149" s="292" t="s">
        <v>2836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3068</v>
      </c>
      <c r="AM149" s="292" t="s">
        <v>3070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Row],[功能代號]],[3]工作表2!$C:$C,1,FALSE)</f>
        <v>#N/A</v>
      </c>
    </row>
    <row r="150" spans="3:50" ht="13.8">
      <c r="C150" s="292" t="s">
        <v>94</v>
      </c>
      <c r="D150" s="292" t="s">
        <v>2836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3068</v>
      </c>
      <c r="AM150" s="292" t="s">
        <v>3070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Row],[功能代號]],[3]工作表2!$C:$C,1,FALSE)</f>
        <v>#N/A</v>
      </c>
    </row>
    <row r="151" spans="3:50" ht="13.8">
      <c r="C151" s="292" t="s">
        <v>94</v>
      </c>
      <c r="D151" s="292" t="s">
        <v>2836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3068</v>
      </c>
      <c r="AM151" s="292" t="s">
        <v>3070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Row],[功能代號]],[3]工作表2!$C:$C,1,FALSE)</f>
        <v>#N/A</v>
      </c>
    </row>
    <row r="152" spans="3:50" ht="13.8">
      <c r="C152" s="292" t="s">
        <v>94</v>
      </c>
      <c r="D152" s="292" t="s">
        <v>2836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3068</v>
      </c>
      <c r="AM152" s="292" t="s">
        <v>3070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Row],[功能代號]],[3]工作表2!$C:$C,1,FALSE)</f>
        <v>#N/A</v>
      </c>
    </row>
    <row r="153" spans="3:50" ht="13.8">
      <c r="C153" s="292" t="s">
        <v>94</v>
      </c>
      <c r="D153" s="292" t="s">
        <v>2836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3068</v>
      </c>
      <c r="AM153" s="292" t="s">
        <v>3070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Row],[功能代號]],[3]工作表2!$C:$C,1,FALSE)</f>
        <v>#N/A</v>
      </c>
    </row>
    <row r="154" spans="3:50" ht="13.8">
      <c r="C154" s="292" t="s">
        <v>94</v>
      </c>
      <c r="D154" s="292" t="s">
        <v>2836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3068</v>
      </c>
      <c r="AM154" s="292" t="s">
        <v>3070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Row],[功能代號]],[3]工作表2!$C:$C,1,FALSE)</f>
        <v>#N/A</v>
      </c>
    </row>
    <row r="155" spans="3:50" ht="13.8">
      <c r="C155" s="292" t="s">
        <v>94</v>
      </c>
      <c r="D155" s="292" t="s">
        <v>2836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3068</v>
      </c>
      <c r="AM155" s="292" t="s">
        <v>3070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Row],[功能代號]],[3]工作表2!$C:$C,1,FALSE)</f>
        <v>#N/A</v>
      </c>
    </row>
    <row r="156" spans="3:50" ht="13.8">
      <c r="C156" s="292" t="s">
        <v>95</v>
      </c>
      <c r="D156" s="292" t="s">
        <v>2829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3258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20" si="24">IF(COUNTA(AC156)=1,LEFT(D156,3),"")</f>
        <v>6-6</v>
      </c>
      <c r="AR156" s="577" t="str">
        <f t="shared" ref="AR156:AR220" si="25">IF(AND(COUNTA(L156)=1,COUNTA(M156)=1,COUNTA(Y156)=1,COUNTA(AB156)=1,COUNTA(AC156)=0),LEFT(D156,3),"")</f>
        <v/>
      </c>
      <c r="AS156" s="579" t="str">
        <f t="shared" ref="AS156:AS220" si="26">IF(AND(COUNTA(L156)=1,COUNTA(M156)=1,COUNTA(Y156)=1,COUNTA(AB156)=0,COUNTA(AC156)=0),LEFT(D156,3),"")</f>
        <v/>
      </c>
      <c r="AT156" s="581" t="str">
        <f t="shared" ref="AT156:AT220" si="27">IF(AND(COUNTA(M156)=0,COUNTA(Y156)=1),LEFT(D156,3),"")</f>
        <v/>
      </c>
      <c r="AU156" s="583" t="str">
        <f t="shared" ref="AU156:AU220" si="28">IF(AND(COUNTA(M156)=1,COUNTA(Y156)=0),LEFT(D156,3),"")</f>
        <v/>
      </c>
      <c r="AV156" s="585" t="str">
        <f t="shared" ref="AV156:AV220" si="29">IF(AND(COUNTA(M156)=0,COUNTA(Y156)=0),LEFT(D156,3),"")</f>
        <v/>
      </c>
      <c r="AW156" s="609" t="str">
        <f t="shared" ref="AW156:AW220" si="30">IF(OR(COUNTA(M156)=0,COUNTA(Y156)=0),I156,"")</f>
        <v/>
      </c>
      <c r="AX156" s="666" t="str">
        <f>VLOOKUP(功能_33[[#This Row],[功能代號]],[3]工作表2!$C:$C,1,FALSE)</f>
        <v>L6061</v>
      </c>
    </row>
    <row r="157" spans="3:50" ht="13.8">
      <c r="C157" s="292" t="s">
        <v>95</v>
      </c>
      <c r="D157" s="292" t="s">
        <v>2829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3258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>6-6</v>
      </c>
      <c r="AR157" s="577" t="str">
        <f t="shared" si="25"/>
        <v/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666" t="str">
        <f>VLOOKUP(功能_33[[#This Row],[功能代號]],[3]工作表2!$C:$C,1,FALSE)</f>
        <v>L6062</v>
      </c>
    </row>
    <row r="158" spans="3:50" ht="13.8">
      <c r="C158" s="292" t="s">
        <v>95</v>
      </c>
      <c r="D158" s="292" t="s">
        <v>2829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3258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>6-6</v>
      </c>
      <c r="AR158" s="577" t="str">
        <f t="shared" si="25"/>
        <v/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666" t="str">
        <f>VLOOKUP(功能_33[[#This Row],[功能代號]],[3]工作表2!$C:$C,1,FALSE)</f>
        <v>L6063</v>
      </c>
    </row>
    <row r="159" spans="3:50" ht="13.8">
      <c r="C159" s="292" t="s">
        <v>95</v>
      </c>
      <c r="D159" s="292" t="s">
        <v>2826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3064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666" t="str">
        <f>VLOOKUP(功能_33[[#This Row],[功能代號]],[3]工作表2!$C:$C,1,FALSE)</f>
        <v>L6030</v>
      </c>
    </row>
    <row r="160" spans="3:50" ht="13.8">
      <c r="C160" s="292" t="s">
        <v>95</v>
      </c>
      <c r="D160" s="292" t="s">
        <v>2826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2940</v>
      </c>
      <c r="AA160" s="222" t="s">
        <v>3064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666" t="str">
        <f>VLOOKUP(功能_33[[#This Row],[功能代號]],[3]工作表2!$C:$C,1,FALSE)</f>
        <v>L6310</v>
      </c>
    </row>
    <row r="161" spans="3:50" ht="13.8">
      <c r="C161" s="292" t="s">
        <v>95</v>
      </c>
      <c r="D161" s="292" t="s">
        <v>2829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3258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>6-6</v>
      </c>
      <c r="AR161" s="577" t="str">
        <f t="shared" si="25"/>
        <v/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666" t="str">
        <f>VLOOKUP(功能_33[[#This Row],[功能代號]],[3]工作表2!$C:$C,1,FALSE)</f>
        <v>L6064</v>
      </c>
    </row>
    <row r="162" spans="3:50" ht="13.8">
      <c r="C162" s="292" t="s">
        <v>95</v>
      </c>
      <c r="D162" s="292" t="s">
        <v>2829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3258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>6-6</v>
      </c>
      <c r="AR162" s="577" t="str">
        <f t="shared" si="25"/>
        <v/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666" t="str">
        <f>VLOOKUP(功能_33[[#This Row],[功能代號]],[3]工作表2!$C:$C,1,FALSE)</f>
        <v>L6065</v>
      </c>
    </row>
    <row r="163" spans="3:50" ht="13.8">
      <c r="C163" s="292" t="s">
        <v>95</v>
      </c>
      <c r="D163" s="292" t="s">
        <v>2829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3258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>6-6</v>
      </c>
      <c r="AR163" s="577" t="str">
        <f t="shared" si="25"/>
        <v/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666" t="str">
        <f>VLOOKUP(功能_33[[#This Row],[功能代號]],[3]工作表2!$C:$C,1,FALSE)</f>
        <v>L6066</v>
      </c>
    </row>
    <row r="164" spans="3:50" ht="13.8">
      <c r="C164" s="292" t="s">
        <v>95</v>
      </c>
      <c r="D164" s="292" t="s">
        <v>2829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3258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>6-6</v>
      </c>
      <c r="AR164" s="577" t="str">
        <f t="shared" si="25"/>
        <v/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666" t="str">
        <f>VLOOKUP(功能_33[[#This Row],[功能代號]],[3]工作表2!$C:$C,1,FALSE)</f>
        <v>L6067</v>
      </c>
    </row>
    <row r="165" spans="3:50" ht="13.8">
      <c r="C165" s="292" t="s">
        <v>95</v>
      </c>
      <c r="D165" s="499" t="s">
        <v>2829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3258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2940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5" t="str">
        <f t="shared" si="24"/>
        <v>6-6</v>
      </c>
      <c r="AR165" s="577" t="str">
        <f t="shared" si="25"/>
        <v/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666" t="str">
        <f>VLOOKUP(功能_33[[#This Row],[功能代號]],[3]工作表2!$C:$C,1,FALSE)</f>
        <v>L6068</v>
      </c>
    </row>
    <row r="166" spans="3:50" ht="13.8">
      <c r="C166" s="292" t="s">
        <v>95</v>
      </c>
      <c r="D166" s="292" t="s">
        <v>2830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3258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>6-7</v>
      </c>
      <c r="AR166" s="577" t="str">
        <f t="shared" si="25"/>
        <v/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666" t="str">
        <f>VLOOKUP(功能_33[[#This Row],[功能代號]],[3]工作表2!$C:$C,1,FALSE)</f>
        <v>L6071</v>
      </c>
    </row>
    <row r="167" spans="3:50" ht="13.8">
      <c r="C167" s="292" t="s">
        <v>95</v>
      </c>
      <c r="D167" s="499" t="s">
        <v>2830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3258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2940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5" t="str">
        <f t="shared" si="24"/>
        <v>6-7</v>
      </c>
      <c r="AR167" s="577" t="str">
        <f t="shared" si="25"/>
        <v/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666" t="str">
        <f>VLOOKUP(功能_33[[#This Row],[功能代號]],[3]工作表2!$C:$C,1,FALSE)</f>
        <v>L6072</v>
      </c>
    </row>
    <row r="168" spans="3:50" ht="13.8">
      <c r="C168" s="292" t="s">
        <v>95</v>
      </c>
      <c r="D168" s="292" t="s">
        <v>2830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3258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>6-7</v>
      </c>
      <c r="AR168" s="577" t="str">
        <f t="shared" si="25"/>
        <v/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666" t="str">
        <f>VLOOKUP(功能_33[[#This Row],[功能代號]],[3]工作表2!$C:$C,1,FALSE)</f>
        <v>L6073</v>
      </c>
    </row>
    <row r="169" spans="3:50" ht="13.8">
      <c r="C169" s="292" t="s">
        <v>95</v>
      </c>
      <c r="D169" s="292" t="s">
        <v>2830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3258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>6-7</v>
      </c>
      <c r="AR169" s="577" t="str">
        <f t="shared" si="25"/>
        <v/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666" t="str">
        <f>VLOOKUP(功能_33[[#This Row],[功能代號]],[3]工作表2!$C:$C,1,FALSE)</f>
        <v>L6074</v>
      </c>
    </row>
    <row r="170" spans="3:50" ht="13.8">
      <c r="C170" s="292" t="s">
        <v>95</v>
      </c>
      <c r="D170" s="292" t="s">
        <v>2830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3258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>6-7</v>
      </c>
      <c r="AR170" s="577" t="str">
        <f t="shared" si="25"/>
        <v/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666" t="str">
        <f>VLOOKUP(功能_33[[#This Row],[功能代號]],[3]工作表2!$C:$C,1,FALSE)</f>
        <v>L6075</v>
      </c>
    </row>
    <row r="171" spans="3:50" ht="13.8">
      <c r="C171" s="292" t="s">
        <v>95</v>
      </c>
      <c r="D171" s="292" t="s">
        <v>2830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3258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>6-7</v>
      </c>
      <c r="AR171" s="577" t="str">
        <f t="shared" si="25"/>
        <v/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666" t="str">
        <f>VLOOKUP(功能_33[[#This Row],[功能代號]],[3]工作表2!$C:$C,1,FALSE)</f>
        <v>L6077</v>
      </c>
    </row>
    <row r="172" spans="3:50" ht="13.8">
      <c r="C172" s="292" t="s">
        <v>95</v>
      </c>
      <c r="D172" s="292" t="s">
        <v>2830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3258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>6-7</v>
      </c>
      <c r="AR172" s="577" t="str">
        <f t="shared" si="25"/>
        <v/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666" t="str">
        <f>VLOOKUP(功能_33[[#This Row],[功能代號]],[3]工作表2!$C:$C,1,FALSE)</f>
        <v>L6078</v>
      </c>
    </row>
    <row r="173" spans="3:50" ht="13.8">
      <c r="C173" s="292" t="s">
        <v>95</v>
      </c>
      <c r="D173" s="292" t="s">
        <v>2830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3258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>6-7</v>
      </c>
      <c r="AR173" s="577" t="str">
        <f t="shared" si="25"/>
        <v/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666" t="str">
        <f>VLOOKUP(功能_33[[#This Row],[功能代號]],[3]工作表2!$C:$C,1,FALSE)</f>
        <v>L6079</v>
      </c>
    </row>
    <row r="174" spans="3:50" ht="13.8">
      <c r="C174" s="292" t="s">
        <v>95</v>
      </c>
      <c r="D174" s="499" t="s">
        <v>2830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3258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>6-7</v>
      </c>
      <c r="AR174" s="577" t="str">
        <f t="shared" si="25"/>
        <v/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666" t="str">
        <f>VLOOKUP(功能_33[[#This Row],[功能代號]],[3]工作表2!$C:$C,1,FALSE)</f>
        <v>L6081</v>
      </c>
    </row>
    <row r="175" spans="3:50" ht="13.8">
      <c r="C175" s="292" t="s">
        <v>95</v>
      </c>
      <c r="D175" s="292" t="s">
        <v>2830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3258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3190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>6-7</v>
      </c>
      <c r="AR175" s="577" t="str">
        <f t="shared" si="25"/>
        <v/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666" t="str">
        <f>VLOOKUP(功能_33[[#This Row],[功能代號]],[3]工作表2!$C:$C,1,FALSE)</f>
        <v>L6082</v>
      </c>
    </row>
    <row r="176" spans="3:50" ht="13.8">
      <c r="C176" s="292" t="s">
        <v>95</v>
      </c>
      <c r="D176" s="499" t="s">
        <v>2830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3258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>6-7</v>
      </c>
      <c r="AR176" s="577" t="str">
        <f t="shared" si="25"/>
        <v/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666" t="str">
        <f>VLOOKUP(功能_33[[#This Row],[功能代號]],[3]工作表2!$C:$C,1,FALSE)</f>
        <v>L6084</v>
      </c>
    </row>
    <row r="177" spans="1:50" ht="13.8">
      <c r="C177" s="292" t="s">
        <v>95</v>
      </c>
      <c r="D177" s="292" t="s">
        <v>2830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3258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>6-7</v>
      </c>
      <c r="AR177" s="577" t="str">
        <f t="shared" si="25"/>
        <v/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666" t="str">
        <f>VLOOKUP(功能_33[[#This Row],[功能代號]],[3]工作表2!$C:$C,1,FALSE)</f>
        <v>L6085</v>
      </c>
    </row>
    <row r="178" spans="1:50" ht="13.8">
      <c r="C178" s="292" t="s">
        <v>95</v>
      </c>
      <c r="D178" s="292" t="s">
        <v>2830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3258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>6-7</v>
      </c>
      <c r="AR178" s="577" t="str">
        <f t="shared" si="25"/>
        <v/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666" t="str">
        <f>VLOOKUP(功能_33[[#This Row],[功能代號]],[3]工作表2!$C:$C,1,FALSE)</f>
        <v>L6086</v>
      </c>
    </row>
    <row r="179" spans="1:50" ht="13.8">
      <c r="C179" s="292" t="s">
        <v>95</v>
      </c>
      <c r="D179" s="292" t="s">
        <v>2829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3258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>6-6</v>
      </c>
      <c r="AR179" s="577" t="str">
        <f t="shared" si="25"/>
        <v/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666" t="str">
        <f>VLOOKUP(功能_33[[#This Row],[功能代號]],[3]工作表2!$C:$C,1,FALSE)</f>
        <v>L6601</v>
      </c>
    </row>
    <row r="180" spans="1:50" ht="13.8">
      <c r="C180" s="292" t="s">
        <v>95</v>
      </c>
      <c r="D180" s="292" t="s">
        <v>2829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3258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>6-6</v>
      </c>
      <c r="AR180" s="577" t="str">
        <f t="shared" si="25"/>
        <v/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666" t="str">
        <f>VLOOKUP(功能_33[[#This Row],[功能代號]],[3]工作表2!$C:$C,1,FALSE)</f>
        <v>L6602</v>
      </c>
    </row>
    <row r="181" spans="1:50" ht="13.8">
      <c r="C181" s="292" t="s">
        <v>95</v>
      </c>
      <c r="D181" s="292" t="s">
        <v>2829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3258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>6-6</v>
      </c>
      <c r="AR181" s="577" t="str">
        <f t="shared" si="25"/>
        <v/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666" t="str">
        <f>VLOOKUP(功能_33[[#This Row],[功能代號]],[3]工作表2!$C:$C,1,FALSE)</f>
        <v>L6603</v>
      </c>
    </row>
    <row r="182" spans="1:50" ht="13.8">
      <c r="C182" s="292" t="s">
        <v>95</v>
      </c>
      <c r="D182" s="292" t="s">
        <v>2829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3258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>6-6</v>
      </c>
      <c r="AR182" s="577" t="str">
        <f t="shared" si="25"/>
        <v/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666" t="str">
        <f>VLOOKUP(功能_33[[#This Row],[功能代號]],[3]工作表2!$C:$C,1,FALSE)</f>
        <v>L6604</v>
      </c>
    </row>
    <row r="183" spans="1:50" ht="13.8">
      <c r="C183" s="292" t="s">
        <v>95</v>
      </c>
      <c r="D183" s="292" t="s">
        <v>2829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3258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>6-6</v>
      </c>
      <c r="AR183" s="577" t="str">
        <f t="shared" si="25"/>
        <v/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666" t="str">
        <f>VLOOKUP(功能_33[[#This Row],[功能代號]],[3]工作表2!$C:$C,1,FALSE)</f>
        <v>L6605</v>
      </c>
    </row>
    <row r="184" spans="1:50" ht="13.8">
      <c r="C184" s="292" t="s">
        <v>95</v>
      </c>
      <c r="D184" s="292" t="s">
        <v>2829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3258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>6-6</v>
      </c>
      <c r="AR184" s="577" t="str">
        <f t="shared" si="25"/>
        <v/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666" t="str">
        <f>VLOOKUP(功能_33[[#This Row],[功能代號]],[3]工作表2!$C:$C,1,FALSE)</f>
        <v>L6606</v>
      </c>
    </row>
    <row r="185" spans="1:50" ht="13.8">
      <c r="C185" s="292" t="s">
        <v>95</v>
      </c>
      <c r="D185" s="292" t="s">
        <v>2829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3258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>6-6</v>
      </c>
      <c r="AR185" s="577" t="str">
        <f t="shared" si="25"/>
        <v/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666" t="str">
        <f>VLOOKUP(功能_33[[#This Row],[功能代號]],[3]工作表2!$C:$C,1,FALSE)</f>
        <v>L6607</v>
      </c>
    </row>
    <row r="186" spans="1:50" ht="13.8">
      <c r="C186" s="292" t="s">
        <v>95</v>
      </c>
      <c r="D186" s="499" t="s">
        <v>2829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3258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2940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5" t="str">
        <f t="shared" si="24"/>
        <v>6-6</v>
      </c>
      <c r="AR186" s="577" t="str">
        <f t="shared" si="25"/>
        <v/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666" t="str">
        <f>VLOOKUP(功能_33[[#This Row],[功能代號]],[3]工作表2!$C:$C,1,FALSE)</f>
        <v>L6608</v>
      </c>
    </row>
    <row r="187" spans="1:50" ht="13.8">
      <c r="C187" s="292" t="s">
        <v>95</v>
      </c>
      <c r="D187" s="292" t="s">
        <v>2830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3258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>6-7</v>
      </c>
      <c r="AR187" s="577" t="str">
        <f t="shared" si="25"/>
        <v/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666" t="str">
        <f>VLOOKUP(功能_33[[#This Row],[功能代號]],[3]工作表2!$C:$C,1,FALSE)</f>
        <v>L6701</v>
      </c>
    </row>
    <row r="188" spans="1:50" ht="13.8">
      <c r="C188" s="292" t="s">
        <v>95</v>
      </c>
      <c r="D188" s="499" t="s">
        <v>2830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3258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2940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5" t="str">
        <f t="shared" si="24"/>
        <v>6-7</v>
      </c>
      <c r="AR188" s="577" t="str">
        <f t="shared" si="25"/>
        <v/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666" t="str">
        <f>VLOOKUP(功能_33[[#This Row],[功能代號]],[3]工作表2!$C:$C,1,FALSE)</f>
        <v>L6702</v>
      </c>
    </row>
    <row r="189" spans="1:50" ht="13.8">
      <c r="C189" s="292" t="s">
        <v>95</v>
      </c>
      <c r="D189" s="230" t="s">
        <v>2828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666" t="str">
        <f>VLOOKUP(功能_33[[#This Row],[功能代號]],[3]工作表2!$C:$C,1,FALSE)</f>
        <v>L6052</v>
      </c>
    </row>
    <row r="190" spans="1:50" ht="13.8">
      <c r="C190" s="292" t="s">
        <v>95</v>
      </c>
      <c r="D190" s="230" t="s">
        <v>2828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666" t="str">
        <f>VLOOKUP(功能_33[[#This Row],[功能代號]],[3]工作表2!$C:$C,1,FALSE)</f>
        <v>L6502</v>
      </c>
    </row>
    <row r="191" spans="1:50" ht="13.8">
      <c r="A191" s="637"/>
      <c r="B191" s="424"/>
      <c r="C191" s="292" t="s">
        <v>95</v>
      </c>
      <c r="D191" s="499" t="s">
        <v>2830</v>
      </c>
      <c r="E191" s="291" t="s">
        <v>3259</v>
      </c>
      <c r="F191" s="281" t="s">
        <v>167</v>
      </c>
      <c r="G191" s="281" t="s">
        <v>3264</v>
      </c>
      <c r="H191" s="291" t="s">
        <v>136</v>
      </c>
      <c r="I191" s="291" t="s">
        <v>137</v>
      </c>
      <c r="J191" s="225" t="s">
        <v>3258</v>
      </c>
      <c r="K191" s="299">
        <v>44399</v>
      </c>
      <c r="L191" s="299">
        <v>44400</v>
      </c>
      <c r="M191" s="299">
        <v>44412</v>
      </c>
      <c r="N191" s="664" t="s">
        <v>10</v>
      </c>
      <c r="O191" s="664" t="s">
        <v>11</v>
      </c>
      <c r="T191" s="291"/>
      <c r="V191" s="291"/>
      <c r="W191" s="291"/>
      <c r="X191" s="424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4"/>
      <c r="AL191" s="664" t="s">
        <v>168</v>
      </c>
      <c r="AM191" s="424" t="s">
        <v>169</v>
      </c>
      <c r="AN191" s="424" t="e">
        <f>VLOOKUP(功能_33[[#This Row],[功能代號]],需二審tmp!A:A,1,FALSE)</f>
        <v>#N/A</v>
      </c>
      <c r="AO191" s="356">
        <v>44526</v>
      </c>
      <c r="AQ191" s="638" t="str">
        <f>IF(COUNTA(AC191)=1,LEFT(D191,3),"")</f>
        <v>6-7</v>
      </c>
      <c r="AR191" s="577" t="str">
        <f>IF(AND(COUNTA(L191)=1,COUNTA(M191)=1,COUNTA(Y191)=1,COUNTA(AB191)=1,COUNTA(AC191)=0),LEFT(D191,3),"")</f>
        <v/>
      </c>
      <c r="AS191" s="579" t="str">
        <f>IF(AND(COUNTA(L191)=1,COUNTA(M191)=1,COUNTA(Y191)=1,COUNTA(AB191)=0,COUNTA(AC191)=0),LEFT(D191,3),"")</f>
        <v/>
      </c>
      <c r="AT191" s="581" t="str">
        <f>IF(AND(COUNTA(M191)=0,COUNTA(Y191)=1),LEFT(D191,3),"")</f>
        <v/>
      </c>
      <c r="AU191" s="583" t="str">
        <f>IF(AND(COUNTA(M191)=1,COUNTA(Y191)=0),LEFT(D191,3),"")</f>
        <v/>
      </c>
      <c r="AV191" s="585" t="str">
        <f>IF(AND(COUNTA(M191)=0,COUNTA(Y191)=0),LEFT(D191,3),"")</f>
        <v/>
      </c>
      <c r="AW191" s="609" t="str">
        <f>IF(OR(COUNTA(M191)=0,COUNTA(Y191)=0),I191,"")</f>
        <v/>
      </c>
      <c r="AX191" s="585" t="e">
        <f>VLOOKUP(功能_33[[#This Row],[功能代號]],[3]工作表2!$C:$C,1,FALSE)</f>
        <v>#N/A</v>
      </c>
    </row>
    <row r="192" spans="1:50" ht="13.8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2788</v>
      </c>
      <c r="J192" s="225" t="s">
        <v>2973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2747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3015</v>
      </c>
      <c r="AM192" s="291" t="s">
        <v>2990</v>
      </c>
      <c r="AN192" s="292" t="str">
        <f>VLOOKUP(功能_33[[#This Row],[功能代號]],需二審tmp!A:A,1,FALSE)</f>
        <v>L4500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Row],[功能代號]],[3]工作表2!$C:$C,1,FALSE)</f>
        <v>#N/A</v>
      </c>
    </row>
    <row r="193" spans="1:50" ht="13.8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2788</v>
      </c>
      <c r="J193" s="225" t="s">
        <v>2973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3003</v>
      </c>
      <c r="AM193" s="292" t="s">
        <v>3004</v>
      </c>
      <c r="AN193" s="292" t="e">
        <f>VLOOKUP(功能_33[[#This Row],[功能代號]],需二審tmp!A:A,1,FALSE)</f>
        <v>#N/A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Row],[功能代號]],[3]工作表2!$C:$C,1,FALSE)</f>
        <v>#N/A</v>
      </c>
    </row>
    <row r="194" spans="1:50" ht="41.4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2788</v>
      </c>
      <c r="J194" s="225" t="s">
        <v>2973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3005</v>
      </c>
      <c r="AM194" s="219" t="s">
        <v>3006</v>
      </c>
      <c r="AN194" s="292" t="str">
        <f>VLOOKUP(功能_33[[#This Row],[功能代號]],需二審tmp!A:A,1,FALSE)</f>
        <v>L4510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Row],[功能代號]],[3]工作表2!$C:$C,1,FALSE)</f>
        <v>#N/A</v>
      </c>
    </row>
    <row r="195" spans="1:50" ht="13.8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2788</v>
      </c>
      <c r="J195" s="225" t="s">
        <v>2973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3007</v>
      </c>
      <c r="AM195" s="292" t="s">
        <v>3008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Row],[功能代號]],[3]工作表2!$C:$C,1,FALSE)</f>
        <v>#N/A</v>
      </c>
    </row>
    <row r="196" spans="1:50" ht="13.8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2788</v>
      </c>
      <c r="J196" s="225" t="s">
        <v>2973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3009</v>
      </c>
      <c r="AM196" s="292" t="s">
        <v>3010</v>
      </c>
      <c r="AN196" s="292" t="e">
        <f>VLOOKUP(功能_33[[#This Row],[功能代號]],需二審tmp!A:A,1,FALSE)</f>
        <v>#N/A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Row],[功能代號]],[3]工作表2!$C:$C,1,FALSE)</f>
        <v>#N/A</v>
      </c>
    </row>
    <row r="197" spans="1:50" ht="41.4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2788</v>
      </c>
      <c r="J197" s="225" t="s">
        <v>2973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3011</v>
      </c>
      <c r="AM197" s="219" t="s">
        <v>3012</v>
      </c>
      <c r="AN197" s="292" t="str">
        <f>VLOOKUP(功能_33[[#This Row],[功能代號]],需二審tmp!A:A,1,FALSE)</f>
        <v>L4511</v>
      </c>
      <c r="AO197" s="356">
        <v>44533</v>
      </c>
      <c r="AQ197" s="575" t="str">
        <f t="shared" si="24"/>
        <v>4-5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Row],[功能代號]],[3]工作表2!$C:$C,1,FALSE)</f>
        <v>#N/A</v>
      </c>
    </row>
    <row r="198" spans="1:50" ht="96.6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2788</v>
      </c>
      <c r="J198" s="225" t="s">
        <v>2973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3026</v>
      </c>
      <c r="AM198" s="219" t="s">
        <v>3027</v>
      </c>
      <c r="AN198" s="292" t="str">
        <f>VLOOKUP(功能_33[[#This Row],[功能代號]],需二審tmp!A:A,1,FALSE)</f>
        <v>L4200</v>
      </c>
      <c r="AO198" s="356">
        <v>44523</v>
      </c>
      <c r="AQ198" s="575" t="str">
        <f t="shared" si="24"/>
        <v>4-2</v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/>
      </c>
      <c r="AW198" s="609" t="str">
        <f t="shared" si="30"/>
        <v/>
      </c>
      <c r="AX198" s="666" t="str">
        <f>VLOOKUP(功能_33[[#This Row],[功能代號]],[3]工作表2!$C:$C,1,FALSE)</f>
        <v>L4200</v>
      </c>
    </row>
    <row r="199" spans="1:50" ht="27.6">
      <c r="A199" s="605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2788</v>
      </c>
      <c r="J199" s="225" t="s">
        <v>3266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3013</v>
      </c>
      <c r="AM199" s="292" t="s">
        <v>3014</v>
      </c>
      <c r="AN199" s="292" t="str">
        <f>VLOOKUP(功能_33[[#This Row],[功能代號]],需二審tmp!A:A,1,FALSE)</f>
        <v>L4520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Row],[功能代號]],[3]工作表2!$C:$C,1,FALSE)</f>
        <v>#N/A</v>
      </c>
    </row>
    <row r="200" spans="1:50" ht="13.8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2788</v>
      </c>
      <c r="J200" s="225" t="s">
        <v>2973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2990</v>
      </c>
      <c r="AM200" s="291" t="s">
        <v>2990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4-5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Row],[功能代號]],[3]工作表2!$C:$C,1,FALSE)</f>
        <v>#N/A</v>
      </c>
    </row>
    <row r="201" spans="1:50" ht="13.8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2788</v>
      </c>
      <c r="J201" s="225" t="s">
        <v>2973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2990</v>
      </c>
      <c r="AM201" s="291" t="s">
        <v>2990</v>
      </c>
      <c r="AN201" s="292" t="e">
        <f>VLOOKUP(功能_33[[#This Row],[功能代號]],需二審tmp!A:A,1,FALSE)</f>
        <v>#N/A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666" t="str">
        <f>VLOOKUP(功能_33[[#This Row],[功能代號]],[3]工作表2!$C:$C,1,FALSE)</f>
        <v>L4205</v>
      </c>
    </row>
    <row r="202" spans="1:50" ht="124.2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2788</v>
      </c>
      <c r="J202" s="225" t="s">
        <v>2973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3028</v>
      </c>
      <c r="AM202" s="219" t="s">
        <v>3029</v>
      </c>
      <c r="AN202" s="292" t="str">
        <f>VLOOKUP(功能_33[[#This Row],[功能代號]],需二審tmp!A:A,1,FALSE)</f>
        <v>L4002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666" t="str">
        <f>VLOOKUP(功能_33[[#This Row],[功能代號]],[3]工作表2!$C:$C,1,FALSE)</f>
        <v>L4002</v>
      </c>
    </row>
    <row r="203" spans="1:50" ht="13.8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2788</v>
      </c>
      <c r="J203" s="225" t="s">
        <v>2973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2990</v>
      </c>
      <c r="AM203" s="291" t="s">
        <v>2990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666" t="str">
        <f>VLOOKUP(功能_33[[#This Row],[功能代號]],[3]工作表2!$C:$C,1,FALSE)</f>
        <v>L420A</v>
      </c>
    </row>
    <row r="204" spans="1:50" ht="13.8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2788</v>
      </c>
      <c r="J204" s="225" t="s">
        <v>2973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2990</v>
      </c>
      <c r="AM204" s="291" t="s">
        <v>2990</v>
      </c>
      <c r="AN204" s="292" t="e">
        <f>VLOOKUP(功能_33[[#This Row],[功能代號]],需二審tmp!A:A,1,FALSE)</f>
        <v>#N/A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666" t="str">
        <f>VLOOKUP(功能_33[[#This Row],[功能代號]],[3]工作表2!$C:$C,1,FALSE)</f>
        <v>L420B</v>
      </c>
    </row>
    <row r="205" spans="1:50" ht="27.6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2788</v>
      </c>
      <c r="J205" s="225" t="s">
        <v>2973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3024</v>
      </c>
      <c r="AM205" s="219" t="s">
        <v>3025</v>
      </c>
      <c r="AN205" s="292" t="str">
        <f>VLOOKUP(功能_33[[#This Row],[功能代號]],需二審tmp!A:A,1,FALSE)</f>
        <v>L4920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666" t="str">
        <f>VLOOKUP(功能_33[[#This Row],[功能代號]],[3]工作表2!$C:$C,1,FALSE)</f>
        <v>L4920</v>
      </c>
    </row>
    <row r="206" spans="1:50" ht="13.8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2788</v>
      </c>
      <c r="J206" s="225" t="s">
        <v>2973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2990</v>
      </c>
      <c r="AM206" s="291" t="s">
        <v>2990</v>
      </c>
      <c r="AN206" s="292" t="str">
        <f>VLOOKUP(功能_33[[#This Row],[功能代號]],需二審tmp!A:A,1,FALSE)</f>
        <v>L4925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Row],[功能代號]],[3]工作表2!$C:$C,1,FALSE)</f>
        <v>#N/A</v>
      </c>
    </row>
    <row r="207" spans="1:50" ht="13.8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2788</v>
      </c>
      <c r="J207" s="225" t="s">
        <v>2973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2990</v>
      </c>
      <c r="AM207" s="291" t="s">
        <v>2990</v>
      </c>
      <c r="AN207" s="292" t="str">
        <f>VLOOKUP(功能_33[[#This Row],[功能代號]],需二審tmp!A:A,1,FALSE)</f>
        <v>L4930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Row],[功能代號]],[3]工作表2!$C:$C,1,FALSE)</f>
        <v>#N/A</v>
      </c>
    </row>
    <row r="208" spans="1:50" ht="13.8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2788</v>
      </c>
      <c r="J208" s="225" t="s">
        <v>2973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2990</v>
      </c>
      <c r="AM208" s="291" t="s">
        <v>2990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Row],[功能代號]],[3]工作表2!$C:$C,1,FALSE)</f>
        <v>#N/A</v>
      </c>
    </row>
    <row r="209" spans="1:50" ht="13.8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2788</v>
      </c>
      <c r="J209" s="225" t="s">
        <v>2973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2990</v>
      </c>
      <c r="AM209" s="291" t="s">
        <v>2990</v>
      </c>
      <c r="AN209" s="292" t="e">
        <f>VLOOKUP(功能_33[[#This Row],[功能代號]],需二審tmp!A:A,1,FALSE)</f>
        <v>#N/A</v>
      </c>
      <c r="AO209" s="356">
        <v>44523</v>
      </c>
      <c r="AQ209" s="575" t="str">
        <f t="shared" si="24"/>
        <v>4-2</v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/>
      </c>
      <c r="AW209" s="609" t="str">
        <f t="shared" si="30"/>
        <v/>
      </c>
      <c r="AX209" s="585" t="e">
        <f>VLOOKUP(功能_33[[#This Row],[功能代號]],[3]工作表2!$C:$C,1,FALSE)</f>
        <v>#N/A</v>
      </c>
    </row>
    <row r="210" spans="1:50" ht="138">
      <c r="A210" s="605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2788</v>
      </c>
      <c r="J210" s="225" t="s">
        <v>3266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3030</v>
      </c>
      <c r="AM210" s="219" t="s">
        <v>3031</v>
      </c>
      <c r="AN210" s="292" t="str">
        <f>VLOOKUP(功能_33[[#This Row],[功能代號]],需二審tmp!A:A,1,FALSE)</f>
        <v>L4454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Row],[功能代號]],[3]工作表2!$C:$C,1,FALSE)</f>
        <v>#N/A</v>
      </c>
    </row>
    <row r="211" spans="1:50" ht="13.8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2788</v>
      </c>
      <c r="J211" s="225" t="s">
        <v>2973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3001</v>
      </c>
      <c r="AM211" s="291" t="s">
        <v>2990</v>
      </c>
      <c r="AN211" s="292" t="e">
        <f>VLOOKUP(功能_33[[#This Row],[功能代號]],需二審tmp!A:A,1,FALSE)</f>
        <v>#N/A</v>
      </c>
      <c r="AO211" s="356">
        <v>44523</v>
      </c>
      <c r="AQ211" s="575" t="str">
        <f t="shared" si="24"/>
        <v>4-4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Row],[功能代號]],[3]工作表2!$C:$C,1,FALSE)</f>
        <v>#N/A</v>
      </c>
    </row>
    <row r="212" spans="1:50" ht="13.8">
      <c r="B212" s="292">
        <v>1</v>
      </c>
      <c r="C212" s="292" t="s">
        <v>92</v>
      </c>
      <c r="D212" s="359" t="s">
        <v>2849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3072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3073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Row],[功能代號]],[3]工作表2!$C:$C,1,FALSE)</f>
        <v>#N/A</v>
      </c>
    </row>
    <row r="213" spans="1:50" ht="13.8">
      <c r="C213" s="292" t="s">
        <v>92</v>
      </c>
      <c r="D213" s="359" t="s">
        <v>2849</v>
      </c>
      <c r="E213" s="291" t="s">
        <v>2807</v>
      </c>
      <c r="F213" s="292" t="s">
        <v>2808</v>
      </c>
      <c r="G213" s="292" t="s">
        <v>2806</v>
      </c>
      <c r="H213" s="291" t="s">
        <v>193</v>
      </c>
      <c r="I213" s="291" t="s">
        <v>194</v>
      </c>
      <c r="J213" s="225" t="s">
        <v>3072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Row],[功能代號]],[3]工作表2!$C:$C,1,FALSE)</f>
        <v>#N/A</v>
      </c>
    </row>
    <row r="214" spans="1:50" ht="13.8">
      <c r="B214" s="292">
        <v>1</v>
      </c>
      <c r="C214" s="292" t="s">
        <v>92</v>
      </c>
      <c r="D214" s="359" t="s">
        <v>2849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5" t="str">
        <f t="shared" si="24"/>
        <v>3-3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666" t="str">
        <f>VLOOKUP(功能_33[[#This Row],[功能代號]],[3]工作表2!$C:$C,1,FALSE)</f>
        <v>L3913</v>
      </c>
    </row>
    <row r="215" spans="1:50" ht="27.6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2788</v>
      </c>
      <c r="J215" s="225" t="s">
        <v>2973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3018</v>
      </c>
      <c r="AM215" s="292" t="s">
        <v>3019</v>
      </c>
      <c r="AN215" s="292" t="str">
        <f>VLOOKUP(功能_33[[#This Row],[功能代號]],需二審tmp!A:A,1,FALSE)</f>
        <v>L4210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666" t="str">
        <f>VLOOKUP(功能_33[[#This Row],[功能代號]],[3]工作表2!$C:$C,1,FALSE)</f>
        <v>L4210</v>
      </c>
    </row>
    <row r="216" spans="1:50" ht="13.8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2788</v>
      </c>
      <c r="J216" s="225" t="s">
        <v>2973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2990</v>
      </c>
      <c r="AM216" s="291" t="s">
        <v>2990</v>
      </c>
      <c r="AN216" s="292" t="e">
        <f>VLOOKUP(功能_33[[#This Row],[功能代號]],需二審tmp!A:A,1,FALSE)</f>
        <v>#N/A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666" t="str">
        <f>VLOOKUP(功能_33[[#This Row],[功能代號]],[3]工作表2!$C:$C,1,FALSE)</f>
        <v>L4921</v>
      </c>
    </row>
    <row r="217" spans="1:50" ht="41.4">
      <c r="B217" s="424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2788</v>
      </c>
      <c r="J217" s="225" t="s">
        <v>2973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3020</v>
      </c>
      <c r="AM217" s="219" t="s">
        <v>3021</v>
      </c>
      <c r="AN217" s="292" t="str">
        <f>VLOOKUP(功能_33[[#This Row],[功能代號]],需二審tmp!A:A,1,FALSE)</f>
        <v>L4201</v>
      </c>
      <c r="AO217" s="356">
        <v>44523</v>
      </c>
      <c r="AQ217" s="575" t="str">
        <f t="shared" si="24"/>
        <v>4-2</v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/>
      </c>
      <c r="AW217" s="609" t="str">
        <f t="shared" si="30"/>
        <v/>
      </c>
      <c r="AX217" s="666" t="str">
        <f>VLOOKUP(功能_33[[#This Row],[功能代號]],[3]工作表2!$C:$C,1,FALSE)</f>
        <v>L4201</v>
      </c>
    </row>
    <row r="218" spans="1:50" ht="27.6">
      <c r="A218" s="605">
        <v>44552</v>
      </c>
      <c r="C218" s="292" t="s">
        <v>93</v>
      </c>
      <c r="D218" s="292" t="s">
        <v>410</v>
      </c>
      <c r="E218" s="291" t="s">
        <v>2796</v>
      </c>
      <c r="F218" s="292" t="s">
        <v>2803</v>
      </c>
      <c r="G218" s="292" t="s">
        <v>2804</v>
      </c>
      <c r="H218" s="291" t="s">
        <v>193</v>
      </c>
      <c r="I218" s="291" t="s">
        <v>2788</v>
      </c>
      <c r="J218" s="225" t="s">
        <v>3266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2805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3046</v>
      </c>
      <c r="AM218" s="219" t="s">
        <v>3045</v>
      </c>
      <c r="AN218" s="292" t="e">
        <f>VLOOKUP(功能_33[[#This Row],[功能代號]],需二審tmp!A:A,1,FALSE)</f>
        <v>#N/A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Row],[功能代號]],[3]工作表2!$C:$C,1,FALSE)</f>
        <v>#N/A</v>
      </c>
    </row>
    <row r="219" spans="1:50" ht="13.8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2788</v>
      </c>
      <c r="J219" s="225" t="s">
        <v>2973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2990</v>
      </c>
      <c r="AM219" s="291" t="s">
        <v>2990</v>
      </c>
      <c r="AN219" s="292" t="e">
        <f>VLOOKUP(功能_33[[#This Row],[功能代號]],需二審tmp!A:A,1,FALSE)</f>
        <v>#N/A</v>
      </c>
      <c r="AO219" s="356">
        <v>44523</v>
      </c>
      <c r="AQ219" s="575" t="str">
        <f t="shared" si="24"/>
        <v>4-2</v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/>
      </c>
      <c r="AW219" s="609" t="str">
        <f t="shared" si="30"/>
        <v/>
      </c>
      <c r="AX219" s="585" t="e">
        <f>VLOOKUP(功能_33[[#This Row],[功能代號]],[3]工作表2!$C:$C,1,FALSE)</f>
        <v>#N/A</v>
      </c>
    </row>
    <row r="220" spans="1:50" ht="27.6">
      <c r="A220" s="605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2788</v>
      </c>
      <c r="J220" s="225" t="s">
        <v>3266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3022</v>
      </c>
      <c r="AM220" s="292" t="s">
        <v>3023</v>
      </c>
      <c r="AN220" s="292" t="str">
        <f>VLOOKUP(功能_33[[#This Row],[功能代號]],需二審tmp!A:A,1,FALSE)</f>
        <v>L4702</v>
      </c>
      <c r="AQ220" s="575" t="str">
        <f t="shared" si="24"/>
        <v>4-7</v>
      </c>
      <c r="AR220" s="577" t="str">
        <f t="shared" si="25"/>
        <v/>
      </c>
      <c r="AS220" s="579" t="str">
        <f t="shared" si="26"/>
        <v/>
      </c>
      <c r="AT220" s="581" t="str">
        <f t="shared" si="27"/>
        <v/>
      </c>
      <c r="AU220" s="583" t="str">
        <f t="shared" si="28"/>
        <v/>
      </c>
      <c r="AV220" s="585" t="str">
        <f t="shared" si="29"/>
        <v/>
      </c>
      <c r="AW220" s="609" t="str">
        <f t="shared" si="30"/>
        <v/>
      </c>
      <c r="AX220" s="585" t="e">
        <f>VLOOKUP(功能_33[[#This Row],[功能代號]],[3]工作表2!$C:$C,1,FALSE)</f>
        <v>#N/A</v>
      </c>
    </row>
    <row r="221" spans="1:50" ht="27.6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2788</v>
      </c>
      <c r="J221" s="225" t="s">
        <v>2973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3022</v>
      </c>
      <c r="AM221" s="292" t="s">
        <v>3023</v>
      </c>
      <c r="AN221" s="292" t="str">
        <f>VLOOKUP(功能_33[[#This Row],[功能代號]],需二審tmp!A:A,1,FALSE)</f>
        <v>L4703</v>
      </c>
      <c r="AO221" s="356">
        <v>44523</v>
      </c>
      <c r="AQ221" s="575" t="str">
        <f t="shared" ref="AQ221:AQ285" si="31">IF(COUNTA(AC221)=1,LEFT(D221,3),"")</f>
        <v>4-7</v>
      </c>
      <c r="AR221" s="577" t="str">
        <f t="shared" ref="AR221:AR285" si="32">IF(AND(COUNTA(L221)=1,COUNTA(M221)=1,COUNTA(Y221)=1,COUNTA(AB221)=1,COUNTA(AC221)=0),LEFT(D221,3),"")</f>
        <v/>
      </c>
      <c r="AS221" s="579" t="str">
        <f t="shared" ref="AS221:AS285" si="33">IF(AND(COUNTA(L221)=1,COUNTA(M221)=1,COUNTA(Y221)=1,COUNTA(AB221)=0,COUNTA(AC221)=0),LEFT(D221,3),"")</f>
        <v/>
      </c>
      <c r="AT221" s="581" t="str">
        <f t="shared" ref="AT221:AT285" si="34">IF(AND(COUNTA(M221)=0,COUNTA(Y221)=1),LEFT(D221,3),"")</f>
        <v/>
      </c>
      <c r="AU221" s="583" t="str">
        <f t="shared" ref="AU221:AU285" si="35">IF(AND(COUNTA(M221)=1,COUNTA(Y221)=0),LEFT(D221,3),"")</f>
        <v/>
      </c>
      <c r="AV221" s="585" t="str">
        <f t="shared" ref="AV221:AV285" si="36">IF(AND(COUNTA(M221)=0,COUNTA(Y221)=0),LEFT(D221,3),"")</f>
        <v/>
      </c>
      <c r="AW221" s="609" t="str">
        <f t="shared" ref="AW221:AW285" si="37">IF(OR(COUNTA(M221)=0,COUNTA(Y221)=0),I221,"")</f>
        <v/>
      </c>
      <c r="AX221" s="585" t="e">
        <f>VLOOKUP(功能_33[[#This Row],[功能代號]],[3]工作表2!$C:$C,1,FALSE)</f>
        <v>#N/A</v>
      </c>
    </row>
    <row r="222" spans="1:50" ht="13.8">
      <c r="B222" s="292">
        <v>1</v>
      </c>
      <c r="C222" s="292" t="s">
        <v>92</v>
      </c>
      <c r="D222" s="292" t="s">
        <v>2846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3072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3073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666" t="str">
        <f>VLOOKUP(功能_33[[#This Row],[功能代號]],[3]工作表2!$C:$C,1,FALSE)</f>
        <v>L3921</v>
      </c>
    </row>
    <row r="223" spans="1:50" ht="13.8">
      <c r="B223" s="292">
        <v>1</v>
      </c>
      <c r="C223" s="292" t="s">
        <v>92</v>
      </c>
      <c r="D223" s="292" t="s">
        <v>2846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Row],[功能代號]],[3]工作表2!$C:$C,1,FALSE)</f>
        <v>#N/A</v>
      </c>
    </row>
    <row r="224" spans="1:50" ht="13.8">
      <c r="B224" s="292">
        <v>1</v>
      </c>
      <c r="C224" s="292" t="s">
        <v>92</v>
      </c>
      <c r="D224" s="292" t="s">
        <v>2846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Row],[功能代號]],[3]工作表2!$C:$C,1,FALSE)</f>
        <v>#N/A</v>
      </c>
    </row>
    <row r="225" spans="1:50" ht="13.8">
      <c r="B225" s="292">
        <v>1</v>
      </c>
      <c r="C225" s="292" t="s">
        <v>92</v>
      </c>
      <c r="D225" s="292" t="s">
        <v>2846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Row],[功能代號]],[3]工作表2!$C:$C,1,FALSE)</f>
        <v>#N/A</v>
      </c>
    </row>
    <row r="226" spans="1:50" ht="13.8">
      <c r="B226" s="292">
        <v>1</v>
      </c>
      <c r="C226" s="292" t="s">
        <v>92</v>
      </c>
      <c r="D226" s="292" t="s">
        <v>2846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Row],[功能代號]],[3]工作表2!$C:$C,1,FALSE)</f>
        <v>#N/A</v>
      </c>
    </row>
    <row r="227" spans="1:50" ht="13.8">
      <c r="B227" s="292">
        <v>1</v>
      </c>
      <c r="C227" s="292" t="s">
        <v>92</v>
      </c>
      <c r="D227" s="292" t="s">
        <v>2846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5" t="str">
        <f t="shared" si="31"/>
        <v>3-1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Row],[功能代號]],[3]工作表2!$C:$C,1,FALSE)</f>
        <v>#N/A</v>
      </c>
    </row>
    <row r="228" spans="1:50" ht="13.8">
      <c r="B228" s="292">
        <v>1</v>
      </c>
      <c r="C228" s="292" t="s">
        <v>92</v>
      </c>
      <c r="D228" s="359" t="s">
        <v>2849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Row],[功能代號]],[3]工作表2!$C:$C,1,FALSE)</f>
        <v>#N/A</v>
      </c>
    </row>
    <row r="229" spans="1:50" ht="13.8">
      <c r="B229" s="292">
        <v>1</v>
      </c>
      <c r="C229" s="292" t="s">
        <v>92</v>
      </c>
      <c r="D229" s="359" t="s">
        <v>2849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Row],[功能代號]],[3]工作表2!$C:$C,1,FALSE)</f>
        <v>#N/A</v>
      </c>
    </row>
    <row r="230" spans="1:50" ht="13.8">
      <c r="B230" s="292">
        <v>1</v>
      </c>
      <c r="C230" s="292" t="s">
        <v>92</v>
      </c>
      <c r="D230" s="359" t="s">
        <v>2849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Row],[功能代號]],[3]工作表2!$C:$C,1,FALSE)</f>
        <v>#N/A</v>
      </c>
    </row>
    <row r="231" spans="1:50" ht="13.8">
      <c r="B231" s="292">
        <v>1</v>
      </c>
      <c r="C231" s="292" t="s">
        <v>92</v>
      </c>
      <c r="D231" s="359" t="s">
        <v>2849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Row],[功能代號]],[3]工作表2!$C:$C,1,FALSE)</f>
        <v>#N/A</v>
      </c>
    </row>
    <row r="232" spans="1:50" ht="13.8">
      <c r="C232" s="292" t="s">
        <v>92</v>
      </c>
      <c r="D232" s="359" t="s">
        <v>2849</v>
      </c>
      <c r="E232" s="291" t="s">
        <v>2809</v>
      </c>
      <c r="F232" s="292" t="s">
        <v>2810</v>
      </c>
      <c r="G232" s="292" t="s">
        <v>2811</v>
      </c>
      <c r="H232" s="291" t="s">
        <v>193</v>
      </c>
      <c r="I232" s="291" t="s">
        <v>194</v>
      </c>
      <c r="J232" s="225" t="s">
        <v>3072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5" t="str">
        <f t="shared" si="31"/>
        <v>3-3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Row],[功能代號]],[3]工作表2!$C:$C,1,FALSE)</f>
        <v>#N/A</v>
      </c>
    </row>
    <row r="233" spans="1:50" ht="13.8">
      <c r="B233" s="292">
        <v>1</v>
      </c>
      <c r="C233" s="292" t="s">
        <v>92</v>
      </c>
      <c r="D233" s="359" t="s">
        <v>2850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Row],[功能代號]],[3]工作表2!$C:$C,1,FALSE)</f>
        <v>#N/A</v>
      </c>
    </row>
    <row r="234" spans="1:50" ht="13.8">
      <c r="B234" s="292">
        <v>1</v>
      </c>
      <c r="C234" s="292" t="s">
        <v>92</v>
      </c>
      <c r="D234" s="359" t="s">
        <v>2850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5" t="str">
        <f t="shared" si="31"/>
        <v>3-4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Row],[功能代號]],[3]工作表2!$C:$C,1,FALSE)</f>
        <v>#N/A</v>
      </c>
    </row>
    <row r="235" spans="1:50" ht="13.8">
      <c r="B235" s="292">
        <v>1</v>
      </c>
      <c r="C235" s="292" t="s">
        <v>92</v>
      </c>
      <c r="D235" s="359" t="s">
        <v>2849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Row],[功能代號]],[3]工作表2!$C:$C,1,FALSE)</f>
        <v>#N/A</v>
      </c>
    </row>
    <row r="236" spans="1:50" ht="13.8">
      <c r="A236" s="637"/>
      <c r="B236" s="424"/>
      <c r="C236" s="292" t="s">
        <v>95</v>
      </c>
      <c r="D236" s="292" t="s">
        <v>2851</v>
      </c>
      <c r="E236" s="291" t="s">
        <v>3261</v>
      </c>
      <c r="F236" s="281" t="s">
        <v>3262</v>
      </c>
      <c r="G236" s="292" t="s">
        <v>3257</v>
      </c>
      <c r="H236" s="291" t="s">
        <v>193</v>
      </c>
      <c r="I236" s="291" t="s">
        <v>194</v>
      </c>
      <c r="J236" s="225" t="s">
        <v>3263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4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4"/>
      <c r="AL236" s="664" t="s">
        <v>2990</v>
      </c>
      <c r="AM236" s="424"/>
      <c r="AN236" s="424" t="e">
        <f>VLOOKUP(功能_33[[#This Row],[功能代號]],需二審tmp!A:A,1,FALSE)</f>
        <v>#N/A</v>
      </c>
      <c r="AQ236" s="638" t="str">
        <f>IF(COUNTA(AC236)=1,LEFT(D236,3),"")</f>
        <v>6-8</v>
      </c>
      <c r="AR236" s="577" t="str">
        <f>IF(AND(COUNTA(L236)=1,COUNTA(M236)=1,COUNTA(Y236)=1,COUNTA(AB236)=1,COUNTA(AC236)=0),LEFT(D236,3),"")</f>
        <v/>
      </c>
      <c r="AS236" s="579" t="str">
        <f>IF(AND(COUNTA(L236)=1,COUNTA(M236)=1,COUNTA(Y236)=1,COUNTA(AB236)=0,COUNTA(AC236)=0),LEFT(D236,3),"")</f>
        <v/>
      </c>
      <c r="AT236" s="581" t="str">
        <f>IF(AND(COUNTA(M236)=0,COUNTA(Y236)=1),LEFT(D236,3),"")</f>
        <v/>
      </c>
      <c r="AU236" s="583" t="str">
        <f>IF(AND(COUNTA(M236)=1,COUNTA(Y236)=0),LEFT(D236,3),"")</f>
        <v/>
      </c>
      <c r="AV236" s="585" t="str">
        <f>IF(AND(COUNTA(M236)=0,COUNTA(Y236)=0),LEFT(D236,3),"")</f>
        <v/>
      </c>
      <c r="AW236" s="609" t="str">
        <f>IF(OR(COUNTA(M236)=0,COUNTA(Y236)=0),I236,"")</f>
        <v/>
      </c>
      <c r="AX236" s="585" t="e">
        <f>VLOOKUP(功能_33[[#This Row],[功能代號]],[3]工作表2!$C:$C,1,FALSE)</f>
        <v>#N/A</v>
      </c>
    </row>
    <row r="237" spans="1:50" ht="13.8">
      <c r="B237" s="292">
        <v>1</v>
      </c>
      <c r="C237" s="292" t="s">
        <v>92</v>
      </c>
      <c r="D237" s="359" t="s">
        <v>2849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5" t="str">
        <f t="shared" si="31"/>
        <v>3-3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Row],[功能代號]],[3]工作表2!$C:$C,1,FALSE)</f>
        <v>#N/A</v>
      </c>
    </row>
    <row r="238" spans="1:50" ht="13.8">
      <c r="B238" s="292">
        <v>1</v>
      </c>
      <c r="C238" s="292" t="s">
        <v>92</v>
      </c>
      <c r="D238" s="359" t="s">
        <v>2849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5" t="str">
        <f t="shared" si="31"/>
        <v>3-3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Row],[功能代號]],[3]工作表2!$C:$C,1,FALSE)</f>
        <v>#N/A</v>
      </c>
    </row>
    <row r="239" spans="1:50" ht="13.8">
      <c r="C239" s="292" t="s">
        <v>91</v>
      </c>
      <c r="D239" s="292" t="s">
        <v>2856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2969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666" t="str">
        <f>VLOOKUP(功能_33[[#This Row],[功能代號]],[3]工作表2!$C:$C,1,FALSE)</f>
        <v>L2603</v>
      </c>
    </row>
    <row r="240" spans="1:50" ht="13.8">
      <c r="C240" s="292" t="s">
        <v>91</v>
      </c>
      <c r="D240" s="292" t="s">
        <v>2856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2969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666" t="str">
        <f>VLOOKUP(功能_33[[#This Row],[功能代號]],[3]工作表2!$C:$C,1,FALSE)</f>
        <v>L2078</v>
      </c>
    </row>
    <row r="241" spans="2:50" ht="13.8">
      <c r="C241" s="292" t="s">
        <v>91</v>
      </c>
      <c r="D241" s="292" t="s">
        <v>2856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2969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666" t="str">
        <f>VLOOKUP(功能_33[[#This Row],[功能代號]],[3]工作表2!$C:$C,1,FALSE)</f>
        <v>L2601</v>
      </c>
    </row>
    <row r="242" spans="2:50" ht="13.8">
      <c r="C242" s="292" t="s">
        <v>91</v>
      </c>
      <c r="D242" s="292" t="s">
        <v>2856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2969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666" t="str">
        <f>VLOOKUP(功能_33[[#This Row],[功能代號]],[3]工作表2!$C:$C,1,FALSE)</f>
        <v>L2602</v>
      </c>
    </row>
    <row r="243" spans="2:50" ht="13.8">
      <c r="C243" s="292" t="s">
        <v>91</v>
      </c>
      <c r="D243" s="292" t="s">
        <v>2856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2969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666" t="str">
        <f>VLOOKUP(功能_33[[#This Row],[功能代號]],[3]工作表2!$C:$C,1,FALSE)</f>
        <v>L2941</v>
      </c>
    </row>
    <row r="244" spans="2:50" ht="13.8">
      <c r="C244" s="292" t="s">
        <v>91</v>
      </c>
      <c r="D244" s="292" t="s">
        <v>2856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2969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666" t="str">
        <f>VLOOKUP(功能_33[[#This Row],[功能代號]],[3]工作表2!$C:$C,1,FALSE)</f>
        <v>L2942</v>
      </c>
    </row>
    <row r="245" spans="2:50" ht="13.8">
      <c r="C245" s="292" t="s">
        <v>91</v>
      </c>
      <c r="D245" s="292" t="s">
        <v>2856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2969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666" t="str">
        <f>VLOOKUP(功能_33[[#This Row],[功能代號]],[3]工作表2!$C:$C,1,FALSE)</f>
        <v>L2605</v>
      </c>
    </row>
    <row r="246" spans="2:50" ht="13.8">
      <c r="C246" s="292" t="s">
        <v>91</v>
      </c>
      <c r="D246" s="292" t="s">
        <v>2856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2969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5" t="str">
        <f t="shared" si="31"/>
        <v>2-5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666" t="str">
        <f>VLOOKUP(功能_33[[#This Row],[功能代號]],[3]工作表2!$C:$C,1,FALSE)</f>
        <v>L2613</v>
      </c>
    </row>
    <row r="247" spans="2:50" ht="13.8">
      <c r="C247" s="292" t="s">
        <v>91</v>
      </c>
      <c r="D247" s="292" t="s">
        <v>2856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2969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5" t="str">
        <f t="shared" si="31"/>
        <v>2-5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666" t="str">
        <f>VLOOKUP(功能_33[[#This Row],[功能代號]],[3]工作表2!$C:$C,1,FALSE)</f>
        <v>L2614</v>
      </c>
    </row>
    <row r="248" spans="2:50" ht="13.8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2788</v>
      </c>
      <c r="J248" s="225" t="s">
        <v>2973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2990</v>
      </c>
      <c r="AM248" s="291" t="s">
        <v>2990</v>
      </c>
      <c r="AN248" s="292" t="str">
        <f>VLOOKUP(功能_33[[#This Row],[功能代號]],需二審tmp!A:A,1,FALSE)</f>
        <v>L4604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666" t="str">
        <f>VLOOKUP(功能_33[[#This Row],[功能代號]],[3]工作表2!$C:$C,1,FALSE)</f>
        <v>L4604</v>
      </c>
    </row>
    <row r="249" spans="2:50" ht="13.8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2788</v>
      </c>
      <c r="J249" s="225" t="s">
        <v>2973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2989</v>
      </c>
      <c r="AM249" s="292" t="s">
        <v>2988</v>
      </c>
      <c r="AN249" s="292" t="str">
        <f>VLOOKUP(功能_33[[#This Row],[功能代號]],需二審tmp!A:A,1,FALSE)</f>
        <v>L4605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666" t="str">
        <f>VLOOKUP(功能_33[[#This Row],[功能代號]],[3]工作表2!$C:$C,1,FALSE)</f>
        <v>L4605</v>
      </c>
    </row>
    <row r="250" spans="2:50" ht="41.4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2788</v>
      </c>
      <c r="J250" s="225" t="s">
        <v>2973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3032</v>
      </c>
      <c r="AM250" s="219" t="s">
        <v>3033</v>
      </c>
      <c r="AN250" s="292" t="str">
        <f>VLOOKUP(功能_33[[#This Row],[功能代號]],需二審tmp!A:A,1,FALSE)</f>
        <v>L4606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Row],[功能代號]],[3]工作表2!$C:$C,1,FALSE)</f>
        <v>#N/A</v>
      </c>
    </row>
    <row r="251" spans="2:50" ht="13.8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2788</v>
      </c>
      <c r="J251" s="225" t="s">
        <v>2973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2990</v>
      </c>
      <c r="AM251" s="291" t="s">
        <v>2990</v>
      </c>
      <c r="AN251" s="292" t="e">
        <f>VLOOKUP(功能_33[[#This Row],[功能代號]],需二審tmp!A:A,1,FALSE)</f>
        <v>#N/A</v>
      </c>
      <c r="AO251" s="356">
        <v>44523</v>
      </c>
      <c r="AQ251" s="575" t="str">
        <f t="shared" si="31"/>
        <v>4-6</v>
      </c>
      <c r="AR251" s="577" t="str">
        <f t="shared" si="32"/>
        <v/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666" t="str">
        <f>VLOOKUP(功能_33[[#This Row],[功能代號]],[3]工作表2!$C:$C,1,FALSE)</f>
        <v>L4607</v>
      </c>
    </row>
    <row r="252" spans="2:50" ht="13.8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2788</v>
      </c>
      <c r="J252" s="225" t="s">
        <v>2973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2990</v>
      </c>
      <c r="AM252" s="291" t="s">
        <v>2990</v>
      </c>
      <c r="AN252" s="292" t="e">
        <f>VLOOKUP(功能_33[[#This Row],[功能代號]],需二審tmp!A:A,1,FALSE)</f>
        <v>#N/A</v>
      </c>
      <c r="AO252" s="356">
        <v>44523</v>
      </c>
      <c r="AQ252" s="575" t="str">
        <f t="shared" si="31"/>
        <v>4-6</v>
      </c>
      <c r="AR252" s="577" t="str">
        <f t="shared" si="32"/>
        <v/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Row],[功能代號]],[3]工作表2!$C:$C,1,FALSE)</f>
        <v>#N/A</v>
      </c>
    </row>
    <row r="253" spans="2:50" ht="13.8">
      <c r="C253" s="292" t="s">
        <v>95</v>
      </c>
      <c r="D253" s="292" t="s">
        <v>2851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3258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5" t="str">
        <f t="shared" si="31"/>
        <v>6-8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666" t="str">
        <f>VLOOKUP(功能_33[[#This Row],[功能代號]],[3]工作表2!$C:$C,1,FALSE)</f>
        <v>L6982</v>
      </c>
    </row>
    <row r="254" spans="2:50" ht="13.8">
      <c r="C254" s="292" t="s">
        <v>95</v>
      </c>
      <c r="D254" s="292" t="s">
        <v>2851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3258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5" t="str">
        <f t="shared" si="31"/>
        <v>6-8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Row],[功能代號]],[3]工作表2!$C:$C,1,FALSE)</f>
        <v>#N/A</v>
      </c>
    </row>
    <row r="255" spans="2:50" ht="13.8">
      <c r="B255" s="292">
        <v>1</v>
      </c>
      <c r="C255" s="292" t="s">
        <v>92</v>
      </c>
      <c r="D255" s="359" t="s">
        <v>2850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5" t="str">
        <f t="shared" si="31"/>
        <v>3-4</v>
      </c>
      <c r="AR255" s="577" t="str">
        <f t="shared" si="32"/>
        <v/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Row],[功能代號]],[3]工作表2!$C:$C,1,FALSE)</f>
        <v>#N/A</v>
      </c>
    </row>
    <row r="256" spans="2:50" ht="13.8">
      <c r="C256" s="292" t="s">
        <v>91</v>
      </c>
      <c r="D256" s="292" t="s">
        <v>2857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3153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5" t="str">
        <f t="shared" si="31"/>
        <v>2-2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Row],[功能代號]],[3]工作表2!$C:$C,1,FALSE)</f>
        <v>#N/A</v>
      </c>
    </row>
    <row r="257" spans="3:50" ht="13.8">
      <c r="C257" s="292" t="s">
        <v>95</v>
      </c>
      <c r="D257" s="292" t="s">
        <v>2851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3258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6-8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Row],[功能代號]],[3]工作表2!$C:$C,1,FALSE)</f>
        <v>#N/A</v>
      </c>
    </row>
    <row r="258" spans="3:50" ht="13.8">
      <c r="C258" s="292" t="s">
        <v>95</v>
      </c>
      <c r="D258" s="292" t="s">
        <v>2825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Row],[功能代號]],[3]工作表2!$C:$C,1,FALSE)</f>
        <v>#N/A</v>
      </c>
    </row>
    <row r="259" spans="3:50" ht="13.8">
      <c r="C259" s="292" t="s">
        <v>95</v>
      </c>
      <c r="D259" s="292" t="s">
        <v>2825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666" t="str">
        <f>VLOOKUP(功能_33[[#This Row],[功能代號]],[3]工作表2!$C:$C,1,FALSE)</f>
        <v>L6901</v>
      </c>
    </row>
    <row r="260" spans="3:50" ht="13.8">
      <c r="C260" s="292" t="s">
        <v>95</v>
      </c>
      <c r="D260" s="292" t="s">
        <v>2825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666" t="str">
        <f>VLOOKUP(功能_33[[#This Row],[功能代號]],[3]工作表2!$C:$C,1,FALSE)</f>
        <v>L6902</v>
      </c>
    </row>
    <row r="261" spans="3:50" ht="13.8">
      <c r="C261" s="292" t="s">
        <v>95</v>
      </c>
      <c r="D261" s="292" t="s">
        <v>2825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666" t="str">
        <f>VLOOKUP(功能_33[[#This Row],[功能代號]],[3]工作表2!$C:$C,1,FALSE)</f>
        <v>L6903</v>
      </c>
    </row>
    <row r="262" spans="3:50" ht="41.4">
      <c r="C262" s="292" t="s">
        <v>95</v>
      </c>
      <c r="D262" s="292" t="s">
        <v>2825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3062</v>
      </c>
      <c r="AM262" s="219" t="s">
        <v>3063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666" t="str">
        <f>VLOOKUP(功能_33[[#This Row],[功能代號]],[3]工作表2!$C:$C,1,FALSE)</f>
        <v>L6904</v>
      </c>
    </row>
    <row r="263" spans="3:50" ht="13.8">
      <c r="C263" s="292" t="s">
        <v>95</v>
      </c>
      <c r="D263" s="292" t="s">
        <v>2825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2972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666" t="str">
        <f>VLOOKUP(功能_33[[#This Row],[功能代號]],[3]工作表2!$C:$C,1,FALSE)</f>
        <v>L6905</v>
      </c>
    </row>
    <row r="264" spans="3:50" ht="13.8">
      <c r="C264" s="292" t="s">
        <v>95</v>
      </c>
      <c r="D264" s="292" t="s">
        <v>2825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666" t="str">
        <f>VLOOKUP(功能_33[[#This Row],[功能代號]],[3]工作表2!$C:$C,1,FALSE)</f>
        <v>L6906</v>
      </c>
    </row>
    <row r="265" spans="3:50" ht="13.8">
      <c r="C265" s="292" t="s">
        <v>95</v>
      </c>
      <c r="D265" s="292" t="s">
        <v>2825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5" t="str">
        <f t="shared" si="31"/>
        <v>6-2</v>
      </c>
      <c r="AR265" s="577" t="str">
        <f t="shared" si="32"/>
        <v/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666" t="str">
        <f>VLOOKUP(功能_33[[#This Row],[功能代號]],[3]工作表2!$C:$C,1,FALSE)</f>
        <v>L6907</v>
      </c>
    </row>
    <row r="266" spans="3:50" ht="13.8">
      <c r="C266" s="292" t="s">
        <v>95</v>
      </c>
      <c r="D266" s="292" t="s">
        <v>2825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2972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5" t="str">
        <f t="shared" si="31"/>
        <v>6-2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666" t="str">
        <f>VLOOKUP(功能_33[[#This Row],[功能代號]],[3]工作表2!$C:$C,1,FALSE)</f>
        <v>L6908</v>
      </c>
    </row>
    <row r="267" spans="3:50" ht="13.8">
      <c r="C267" s="292" t="s">
        <v>95</v>
      </c>
      <c r="D267" s="226" t="s">
        <v>2824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3258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5" t="str">
        <f t="shared" si="31"/>
        <v>6-1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Row],[功能代號]],[3]工作表2!$C:$C,1,FALSE)</f>
        <v>#N/A</v>
      </c>
    </row>
    <row r="268" spans="3:50" ht="13.8">
      <c r="C268" s="292" t="s">
        <v>91</v>
      </c>
      <c r="D268" s="292" t="s">
        <v>2845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3153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3066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2747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Row],[功能代號]],[3]工作表2!$C:$C,1,FALSE)</f>
        <v>#N/A</v>
      </c>
    </row>
    <row r="269" spans="3:50" ht="13.8">
      <c r="C269" s="292" t="s">
        <v>91</v>
      </c>
      <c r="D269" s="292" t="s">
        <v>2845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3153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Row],[功能代號]],[3]工作表2!$C:$C,1,FALSE)</f>
        <v>#N/A</v>
      </c>
    </row>
    <row r="270" spans="3:50" ht="13.8">
      <c r="C270" s="292" t="s">
        <v>91</v>
      </c>
      <c r="D270" s="292" t="s">
        <v>2845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3153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Row],[功能代號]],[3]工作表2!$C:$C,1,FALSE)</f>
        <v>#N/A</v>
      </c>
    </row>
    <row r="271" spans="3:50" ht="13.8">
      <c r="C271" s="292" t="s">
        <v>91</v>
      </c>
      <c r="D271" s="292" t="s">
        <v>2845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3153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Row],[功能代號]],[3]工作表2!$C:$C,1,FALSE)</f>
        <v>#N/A</v>
      </c>
    </row>
    <row r="272" spans="3:50" ht="13.8">
      <c r="C272" s="292" t="s">
        <v>91</v>
      </c>
      <c r="D272" s="292" t="s">
        <v>2845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3153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5" t="str">
        <f t="shared" si="31"/>
        <v>2-6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Row],[功能代號]],[3]工作表2!$C:$C,1,FALSE)</f>
        <v>#N/A</v>
      </c>
    </row>
    <row r="273" spans="1:50" ht="13.8">
      <c r="C273" s="292" t="s">
        <v>91</v>
      </c>
      <c r="D273" s="292" t="s">
        <v>2845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3153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5" t="str">
        <f t="shared" si="31"/>
        <v>2-6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Row],[功能代號]],[3]工作表2!$C:$C,1,FALSE)</f>
        <v>#N/A</v>
      </c>
    </row>
    <row r="274" spans="1:50" ht="27.6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2788</v>
      </c>
      <c r="J274" s="225" t="s">
        <v>2973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3037</v>
      </c>
      <c r="AM274" s="292" t="s">
        <v>3038</v>
      </c>
      <c r="AN274" s="292" t="e">
        <f>VLOOKUP(功能_33[[#This Row],[功能代號]],需二審tmp!A:A,1,FALSE)</f>
        <v>#N/A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666" t="str">
        <f>VLOOKUP(功能_33[[#This Row],[功能代號]],[3]工作表2!$C:$C,1,FALSE)</f>
        <v>L4322</v>
      </c>
    </row>
    <row r="275" spans="1:50" ht="41.4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2788</v>
      </c>
      <c r="J275" s="225" t="s">
        <v>2973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3039</v>
      </c>
      <c r="AM275" s="219" t="s">
        <v>3040</v>
      </c>
      <c r="AN275" s="292" t="str">
        <f>VLOOKUP(功能_33[[#This Row],[功能代號]],需二審tmp!A:A,1,FALSE)</f>
        <v>L4320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666" t="str">
        <f>VLOOKUP(功能_33[[#This Row],[功能代號]],[3]工作表2!$C:$C,1,FALSE)</f>
        <v>L4320</v>
      </c>
    </row>
    <row r="276" spans="1:50" ht="13.8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2788</v>
      </c>
      <c r="J276" s="225" t="s">
        <v>2973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2990</v>
      </c>
      <c r="AM276" s="291" t="s">
        <v>2990</v>
      </c>
      <c r="AN276" s="292" t="str">
        <f>VLOOKUP(功能_33[[#This Row],[功能代號]],需二審tmp!A:A,1,FALSE)</f>
        <v>L4031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666" t="str">
        <f>VLOOKUP(功能_33[[#This Row],[功能代號]],[3]工作表2!$C:$C,1,FALSE)</f>
        <v>L4031</v>
      </c>
    </row>
    <row r="277" spans="1:50" ht="27.6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2788</v>
      </c>
      <c r="J277" s="225" t="s">
        <v>2973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3041</v>
      </c>
      <c r="AM277" s="219" t="s">
        <v>3042</v>
      </c>
      <c r="AN277" s="292" t="str">
        <f>VLOOKUP(功能_33[[#This Row],[功能代號]],需二審tmp!A:A,1,FALSE)</f>
        <v>L4321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666" t="str">
        <f>VLOOKUP(功能_33[[#This Row],[功能代號]],[3]工作表2!$C:$C,1,FALSE)</f>
        <v>L4321</v>
      </c>
    </row>
    <row r="278" spans="1:50" ht="13.8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2788</v>
      </c>
      <c r="J278" s="225" t="s">
        <v>2973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2990</v>
      </c>
      <c r="AM278" s="291" t="s">
        <v>2990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Row],[功能代號]],[3]工作表2!$C:$C,1,FALSE)</f>
        <v>#N/A</v>
      </c>
    </row>
    <row r="279" spans="1:50" ht="13.8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2788</v>
      </c>
      <c r="J279" s="225" t="s">
        <v>2973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2990</v>
      </c>
      <c r="AM279" s="291" t="s">
        <v>2990</v>
      </c>
      <c r="AN279" s="292" t="str">
        <f>VLOOKUP(功能_33[[#This Row],[功能代號]],需二審tmp!A:A,1,FALSE)</f>
        <v>L4931</v>
      </c>
      <c r="AO279" s="356">
        <v>44533</v>
      </c>
      <c r="AQ279" s="575" t="str">
        <f t="shared" si="31"/>
        <v>4-3</v>
      </c>
      <c r="AR279" s="577" t="str">
        <f t="shared" si="32"/>
        <v/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666" t="str">
        <f>VLOOKUP(功能_33[[#This Row],[功能代號]],[3]工作表2!$C:$C,1,FALSE)</f>
        <v>L4931</v>
      </c>
    </row>
    <row r="280" spans="1:50" ht="27.6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2788</v>
      </c>
      <c r="J280" s="225" t="s">
        <v>2973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3043</v>
      </c>
      <c r="AM280" s="292" t="s">
        <v>3044</v>
      </c>
      <c r="AN280" s="292" t="e">
        <f>VLOOKUP(功能_33[[#This Row],[功能代號]],需二審tmp!A:A,1,FALSE)</f>
        <v>#N/A</v>
      </c>
      <c r="AO280" s="356">
        <v>44533</v>
      </c>
      <c r="AQ280" s="575" t="str">
        <f t="shared" si="31"/>
        <v>4-3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666" t="str">
        <f>VLOOKUP(功能_33[[#This Row],[功能代號]],[3]工作表2!$C:$C,1,FALSE)</f>
        <v>L4721</v>
      </c>
    </row>
    <row r="281" spans="1:50" ht="13.8">
      <c r="A281" s="605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2788</v>
      </c>
      <c r="J281" s="225" t="s">
        <v>3266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2990</v>
      </c>
      <c r="AM281" s="291" t="s">
        <v>2990</v>
      </c>
      <c r="AN281" s="292" t="str">
        <f>VLOOKUP(功能_33[[#This Row],[功能代號]],需二審tmp!A:A,1,FALSE)</f>
        <v>L4030</v>
      </c>
      <c r="AO281" s="356">
        <v>44533</v>
      </c>
      <c r="AQ281" s="575" t="str">
        <f t="shared" si="31"/>
        <v>4-3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666" t="str">
        <f>VLOOKUP(功能_33[[#This Row],[功能代號]],[3]工作表2!$C:$C,1,FALSE)</f>
        <v>L4030</v>
      </c>
    </row>
    <row r="282" spans="1:50" ht="13.8">
      <c r="C282" s="292" t="s">
        <v>95</v>
      </c>
      <c r="D282" s="292" t="s">
        <v>2826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2972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666" t="str">
        <f>VLOOKUP(功能_33[[#This Row],[功能代號]],[3]工作表2!$C:$C,1,FALSE)</f>
        <v>L6031</v>
      </c>
    </row>
    <row r="283" spans="1:50" ht="13.8">
      <c r="C283" s="292" t="s">
        <v>95</v>
      </c>
      <c r="D283" s="292" t="s">
        <v>2826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2972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666" t="str">
        <f>VLOOKUP(功能_33[[#This Row],[功能代號]],[3]工作表2!$C:$C,1,FALSE)</f>
        <v>L6032</v>
      </c>
    </row>
    <row r="284" spans="1:50" ht="13.8">
      <c r="C284" s="292" t="s">
        <v>95</v>
      </c>
      <c r="D284" s="292" t="s">
        <v>2826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2972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5" t="str">
        <f t="shared" si="31"/>
        <v>6-3</v>
      </c>
      <c r="AR284" s="577" t="str">
        <f t="shared" si="32"/>
        <v/>
      </c>
      <c r="AS284" s="579" t="str">
        <f t="shared" si="33"/>
        <v/>
      </c>
      <c r="AT284" s="581" t="str">
        <f t="shared" si="34"/>
        <v/>
      </c>
      <c r="AU284" s="583" t="str">
        <f t="shared" si="35"/>
        <v/>
      </c>
      <c r="AV284" s="585" t="str">
        <f t="shared" si="36"/>
        <v/>
      </c>
      <c r="AW284" s="609" t="str">
        <f t="shared" si="37"/>
        <v/>
      </c>
      <c r="AX284" s="666" t="str">
        <f>VLOOKUP(功能_33[[#This Row],[功能代號]],[3]工作表2!$C:$C,1,FALSE)</f>
        <v>L6301</v>
      </c>
    </row>
    <row r="285" spans="1:50" ht="13.8">
      <c r="C285" s="292" t="s">
        <v>95</v>
      </c>
      <c r="D285" s="292" t="s">
        <v>2826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2972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5" t="str">
        <f t="shared" si="31"/>
        <v>6-3</v>
      </c>
      <c r="AR285" s="577" t="str">
        <f t="shared" si="32"/>
        <v/>
      </c>
      <c r="AS285" s="579" t="str">
        <f t="shared" si="33"/>
        <v/>
      </c>
      <c r="AT285" s="581" t="str">
        <f t="shared" si="34"/>
        <v/>
      </c>
      <c r="AU285" s="583" t="str">
        <f t="shared" si="35"/>
        <v/>
      </c>
      <c r="AV285" s="585" t="str">
        <f t="shared" si="36"/>
        <v/>
      </c>
      <c r="AW285" s="609" t="str">
        <f t="shared" si="37"/>
        <v/>
      </c>
      <c r="AX285" s="666" t="str">
        <f>VLOOKUP(功能_33[[#This Row],[功能代號]],[3]工作表2!$C:$C,1,FALSE)</f>
        <v>L6302</v>
      </c>
    </row>
    <row r="286" spans="1:50" ht="13.8">
      <c r="C286" s="292" t="s">
        <v>91</v>
      </c>
      <c r="D286" s="292" t="s">
        <v>2853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2969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ref="AQ286:AQ349" si="38">IF(COUNTA(AC286)=1,LEFT(D286,3),"")</f>
        <v>2-3</v>
      </c>
      <c r="AR286" s="577" t="str">
        <f t="shared" ref="AR286:AR349" si="39">IF(AND(COUNTA(L286)=1,COUNTA(M286)=1,COUNTA(Y286)=1,COUNTA(AB286)=1,COUNTA(AC286)=0),LEFT(D286,3),"")</f>
        <v/>
      </c>
      <c r="AS286" s="579" t="str">
        <f t="shared" ref="AS286:AS349" si="40">IF(AND(COUNTA(L286)=1,COUNTA(M286)=1,COUNTA(Y286)=1,COUNTA(AB286)=0,COUNTA(AC286)=0),LEFT(D286,3),"")</f>
        <v/>
      </c>
      <c r="AT286" s="581" t="str">
        <f t="shared" ref="AT286:AT349" si="41">IF(AND(COUNTA(M286)=0,COUNTA(Y286)=1),LEFT(D286,3),"")</f>
        <v/>
      </c>
      <c r="AU286" s="583" t="str">
        <f t="shared" ref="AU286:AU349" si="42">IF(AND(COUNTA(M286)=1,COUNTA(Y286)=0),LEFT(D286,3),"")</f>
        <v/>
      </c>
      <c r="AV286" s="585" t="str">
        <f t="shared" ref="AV286:AV349" si="43">IF(AND(COUNTA(M286)=0,COUNTA(Y286)=0),LEFT(D286,3),"")</f>
        <v/>
      </c>
      <c r="AW286" s="609" t="str">
        <f t="shared" ref="AW286:AW349" si="44">IF(OR(COUNTA(M286)=0,COUNTA(Y286)=0),I286,"")</f>
        <v/>
      </c>
      <c r="AX286" s="666" t="str">
        <f>VLOOKUP(功能_33[[#This Row],[功能代號]],[3]工作表2!$C:$C,1,FALSE)</f>
        <v>L2036</v>
      </c>
    </row>
    <row r="287" spans="1:50" ht="13.8">
      <c r="C287" s="292" t="s">
        <v>91</v>
      </c>
      <c r="D287" s="292" t="s">
        <v>2853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2969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666" t="str">
        <f>VLOOKUP(功能_33[[#This Row],[功能代號]],[3]工作表2!$C:$C,1,FALSE)</f>
        <v>L2035</v>
      </c>
    </row>
    <row r="288" spans="1:50" ht="13.8">
      <c r="C288" s="292" t="s">
        <v>91</v>
      </c>
      <c r="D288" s="292" t="s">
        <v>2853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2969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2-3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666" t="str">
        <f>VLOOKUP(功能_33[[#This Row],[功能代號]],[3]工作表2!$C:$C,1,FALSE)</f>
        <v>L2305</v>
      </c>
    </row>
    <row r="289" spans="1:50" ht="13.8">
      <c r="C289" s="292" t="s">
        <v>91</v>
      </c>
      <c r="D289" s="292" t="s">
        <v>2853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2969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5" t="str">
        <f t="shared" si="38"/>
        <v>2-3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Row],[功能代號]],[3]工作表2!$C:$C,1,FALSE)</f>
        <v>#N/A</v>
      </c>
    </row>
    <row r="290" spans="1:50" ht="13.8">
      <c r="C290" s="292" t="s">
        <v>91</v>
      </c>
      <c r="D290" s="292" t="s">
        <v>2858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3153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666" t="str">
        <f>VLOOKUP(功能_33[[#This Row],[功能代號]],[3]工作表2!$C:$C,1,FALSE)</f>
        <v>L2022</v>
      </c>
    </row>
    <row r="291" spans="1:50" ht="13.8">
      <c r="C291" s="292" t="s">
        <v>91</v>
      </c>
      <c r="D291" s="292" t="s">
        <v>2858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3153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5" t="str">
        <f t="shared" si="38"/>
        <v>2-2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Row],[功能代號]],[3]工作表2!$C:$C,1,FALSE)</f>
        <v>#N/A</v>
      </c>
    </row>
    <row r="292" spans="1:50" ht="13.8">
      <c r="C292" s="292" t="s">
        <v>91</v>
      </c>
      <c r="D292" s="292" t="s">
        <v>2858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3153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5" t="str">
        <f t="shared" si="38"/>
        <v>2-2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666" t="str">
        <f>VLOOKUP(功能_33[[#This Row],[功能代號]],[3]工作表2!$C:$C,1,FALSE)</f>
        <v>L2222</v>
      </c>
    </row>
    <row r="293" spans="1:50" ht="13.8">
      <c r="C293" s="292" t="s">
        <v>91</v>
      </c>
      <c r="D293" s="292" t="s">
        <v>2853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2969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2-3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666" t="str">
        <f>VLOOKUP(功能_33[[#This Row],[功能代號]],[3]工作表2!$C:$C,1,FALSE)</f>
        <v>L2903</v>
      </c>
    </row>
    <row r="294" spans="1:50" ht="13.8">
      <c r="C294" s="292" t="s">
        <v>91</v>
      </c>
      <c r="D294" s="438" t="s">
        <v>2844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3247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666" t="str">
        <f>VLOOKUP(功能_33[[#This Row],[功能代號]],[3]工作表2!$C:$C,1,FALSE)</f>
        <v>L2980</v>
      </c>
    </row>
    <row r="295" spans="1:50" ht="13.8">
      <c r="C295" s="292" t="s">
        <v>91</v>
      </c>
      <c r="D295" s="359" t="s">
        <v>2855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3247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5" t="str">
        <f t="shared" si="38"/>
        <v>2-9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666" t="str">
        <f>VLOOKUP(功能_33[[#This Row],[功能代號]],[3]工作表2!$C:$C,1,FALSE)</f>
        <v>L2073</v>
      </c>
    </row>
    <row r="296" spans="1:50" ht="13.8">
      <c r="C296" s="292" t="s">
        <v>91</v>
      </c>
      <c r="D296" s="359" t="s">
        <v>2855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3247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5" t="str">
        <f t="shared" si="38"/>
        <v>2-9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666" t="str">
        <f>VLOOKUP(功能_33[[#This Row],[功能代號]],[3]工作表2!$C:$C,1,FALSE)</f>
        <v>L2703</v>
      </c>
    </row>
    <row r="297" spans="1:50" ht="13.8">
      <c r="C297" s="292" t="s">
        <v>91</v>
      </c>
      <c r="D297" s="292" t="s">
        <v>2843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3153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666" t="str">
        <f>VLOOKUP(功能_33[[#This Row],[功能代號]],[3]工作表2!$C:$C,1,FALSE)</f>
        <v>L2039</v>
      </c>
    </row>
    <row r="298" spans="1:50" ht="13.8">
      <c r="A298" s="637"/>
      <c r="B298" s="424"/>
      <c r="C298" s="292" t="s">
        <v>91</v>
      </c>
      <c r="D298" s="292" t="s">
        <v>2843</v>
      </c>
      <c r="E298" s="291" t="s">
        <v>3204</v>
      </c>
      <c r="F298" s="653" t="s">
        <v>3205</v>
      </c>
      <c r="G298" s="292"/>
      <c r="H298" s="291" t="s">
        <v>193</v>
      </c>
      <c r="I298" s="291" t="s">
        <v>203</v>
      </c>
      <c r="J298" s="225" t="s">
        <v>3247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5" t="str">
        <f t="shared" si="38"/>
        <v>2-4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Row],[功能代號]],[3]工作表2!$C:$C,1,FALSE)</f>
        <v>#N/A</v>
      </c>
    </row>
    <row r="299" spans="1:50" ht="13.8">
      <c r="C299" s="292" t="s">
        <v>91</v>
      </c>
      <c r="D299" s="292" t="s">
        <v>2843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3153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5" t="str">
        <f t="shared" si="38"/>
        <v>2-4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666" t="str">
        <f>VLOOKUP(功能_33[[#This Row],[功能代號]],[3]工作表2!$C:$C,1,FALSE)</f>
        <v>L2480</v>
      </c>
    </row>
    <row r="300" spans="1:50" ht="13.8">
      <c r="C300" s="292" t="s">
        <v>94</v>
      </c>
      <c r="D300" s="292" t="s">
        <v>2833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3071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2971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3068</v>
      </c>
      <c r="AM300" s="292" t="s">
        <v>3069</v>
      </c>
      <c r="AN300" s="292" t="str">
        <f>VLOOKUP(功能_33[[#This Row],[功能代號]],需二審tmp!A:A,1,FALSE)</f>
        <v>L5060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Row],[功能代號]],[3]工作表2!$C:$C,1,FALSE)</f>
        <v>#N/A</v>
      </c>
    </row>
    <row r="301" spans="1:50" ht="13.8">
      <c r="C301" s="292" t="s">
        <v>94</v>
      </c>
      <c r="D301" s="292" t="s">
        <v>2833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3071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2971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3068</v>
      </c>
      <c r="AM301" s="292" t="s">
        <v>3069</v>
      </c>
      <c r="AN301" s="292" t="e">
        <f>VLOOKUP(功能_33[[#This Row],[功能代號]],需二審tmp!A:A,1,FALSE)</f>
        <v>#N/A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Row],[功能代號]],[3]工作表2!$C:$C,1,FALSE)</f>
        <v>#N/A</v>
      </c>
    </row>
    <row r="302" spans="1:50" ht="13.8">
      <c r="C302" s="292" t="s">
        <v>94</v>
      </c>
      <c r="D302" s="292" t="s">
        <v>2833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3071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2971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3068</v>
      </c>
      <c r="AM302" s="292" t="s">
        <v>3069</v>
      </c>
      <c r="AN302" s="292" t="str">
        <f>VLOOKUP(功能_33[[#This Row],[功能代號]],需二審tmp!A:A,1,FALSE)</f>
        <v>L5961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Row],[功能代號]],[3]工作表2!$C:$C,1,FALSE)</f>
        <v>#N/A</v>
      </c>
    </row>
    <row r="303" spans="1:50" ht="13.8">
      <c r="C303" s="292" t="s">
        <v>94</v>
      </c>
      <c r="D303" s="292" t="s">
        <v>2833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3071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2971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3068</v>
      </c>
      <c r="AM303" s="292" t="s">
        <v>3069</v>
      </c>
      <c r="AN303" s="292" t="str">
        <f>VLOOKUP(功能_33[[#This Row],[功能代號]],需二審tmp!A:A,1,FALSE)</f>
        <v>L5601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Row],[功能代號]],[3]工作表2!$C:$C,1,FALSE)</f>
        <v>#N/A</v>
      </c>
    </row>
    <row r="304" spans="1:50" ht="13.8">
      <c r="C304" s="292" t="s">
        <v>94</v>
      </c>
      <c r="D304" s="292" t="s">
        <v>2833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3071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2971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3068</v>
      </c>
      <c r="AM304" s="292" t="s">
        <v>3069</v>
      </c>
      <c r="AN304" s="292" t="str">
        <f>VLOOKUP(功能_33[[#This Row],[功能代號]],需二審tmp!A:A,1,FALSE)</f>
        <v>L5962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Row],[功能代號]],[3]工作表2!$C:$C,1,FALSE)</f>
        <v>#N/A</v>
      </c>
    </row>
    <row r="305" spans="3:50" ht="13.8">
      <c r="C305" s="292" t="s">
        <v>94</v>
      </c>
      <c r="D305" s="292" t="s">
        <v>2833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3071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2971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3068</v>
      </c>
      <c r="AM305" s="292" t="s">
        <v>3069</v>
      </c>
      <c r="AN305" s="292" t="str">
        <f>VLOOKUP(功能_33[[#This Row],[功能代號]],需二審tmp!A:A,1,FALSE)</f>
        <v>L5602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Row],[功能代號]],[3]工作表2!$C:$C,1,FALSE)</f>
        <v>#N/A</v>
      </c>
    </row>
    <row r="306" spans="3:50" ht="13.8">
      <c r="C306" s="292" t="s">
        <v>94</v>
      </c>
      <c r="D306" s="292" t="s">
        <v>2833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3071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2971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3068</v>
      </c>
      <c r="AM306" s="292" t="s">
        <v>3069</v>
      </c>
      <c r="AN306" s="292" t="str">
        <f>VLOOKUP(功能_33[[#This Row],[功能代號]],需二審tmp!A:A,1,FALSE)</f>
        <v>L5963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Row],[功能代號]],[3]工作表2!$C:$C,1,FALSE)</f>
        <v>#N/A</v>
      </c>
    </row>
    <row r="307" spans="3:50" ht="13.8">
      <c r="C307" s="292" t="s">
        <v>94</v>
      </c>
      <c r="D307" s="292" t="s">
        <v>2833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3071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2971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3068</v>
      </c>
      <c r="AM307" s="292" t="s">
        <v>3069</v>
      </c>
      <c r="AN307" s="292" t="str">
        <f>VLOOKUP(功能_33[[#This Row],[功能代號]],需二審tmp!A:A,1,FALSE)</f>
        <v>L5603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Row],[功能代號]],[3]工作表2!$C:$C,1,FALSE)</f>
        <v>#N/A</v>
      </c>
    </row>
    <row r="308" spans="3:50" ht="13.8">
      <c r="C308" s="292" t="s">
        <v>94</v>
      </c>
      <c r="D308" s="292" t="s">
        <v>2833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3071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2971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3068</v>
      </c>
      <c r="AM308" s="292" t="s">
        <v>3069</v>
      </c>
      <c r="AN308" s="292" t="str">
        <f>VLOOKUP(功能_33[[#This Row],[功能代號]],需二審tmp!A:A,1,FALSE)</f>
        <v>L5964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Row],[功能代號]],[3]工作表2!$C:$C,1,FALSE)</f>
        <v>#N/A</v>
      </c>
    </row>
    <row r="309" spans="3:50" ht="13.8">
      <c r="C309" s="292" t="s">
        <v>94</v>
      </c>
      <c r="D309" s="292" t="s">
        <v>2833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3071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2971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3068</v>
      </c>
      <c r="AM309" s="292" t="s">
        <v>3069</v>
      </c>
      <c r="AN309" s="292" t="str">
        <f>VLOOKUP(功能_33[[#This Row],[功能代號]],需二審tmp!A:A,1,FALSE)</f>
        <v>L5604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Row],[功能代號]],[3]工作表2!$C:$C,1,FALSE)</f>
        <v>#N/A</v>
      </c>
    </row>
    <row r="310" spans="3:50" ht="13.8">
      <c r="C310" s="292" t="s">
        <v>94</v>
      </c>
      <c r="D310" s="292" t="s">
        <v>2833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3071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2971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3068</v>
      </c>
      <c r="AM310" s="292" t="s">
        <v>3069</v>
      </c>
      <c r="AN310" s="292" t="str">
        <f>VLOOKUP(功能_33[[#This Row],[功能代號]],需二審tmp!A:A,1,FALSE)</f>
        <v>L5965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Row],[功能代號]],[3]工作表2!$C:$C,1,FALSE)</f>
        <v>#N/A</v>
      </c>
    </row>
    <row r="311" spans="3:50" ht="13.8">
      <c r="C311" s="292" t="s">
        <v>94</v>
      </c>
      <c r="D311" s="292" t="s">
        <v>2833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3071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2971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3068</v>
      </c>
      <c r="AM311" s="292" t="s">
        <v>3069</v>
      </c>
      <c r="AN311" s="292" t="str">
        <f>VLOOKUP(功能_33[[#This Row],[功能代號]],需二審tmp!A:A,1,FALSE)</f>
        <v>L5605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Row],[功能代號]],[3]工作表2!$C:$C,1,FALSE)</f>
        <v>#N/A</v>
      </c>
    </row>
    <row r="312" spans="3:50" ht="13.8">
      <c r="C312" s="292" t="s">
        <v>94</v>
      </c>
      <c r="D312" s="292" t="s">
        <v>2833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3071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2971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3068</v>
      </c>
      <c r="AM312" s="292" t="s">
        <v>3069</v>
      </c>
      <c r="AN312" s="292" t="str">
        <f>VLOOKUP(功能_33[[#This Row],[功能代號]],需二審tmp!A:A,1,FALSE)</f>
        <v>L5061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Row],[功能代號]],[3]工作表2!$C:$C,1,FALSE)</f>
        <v>#N/A</v>
      </c>
    </row>
    <row r="313" spans="3:50" ht="13.8">
      <c r="C313" s="292" t="s">
        <v>94</v>
      </c>
      <c r="D313" s="292" t="s">
        <v>2833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3071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2971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3068</v>
      </c>
      <c r="AM313" s="292" t="s">
        <v>3069</v>
      </c>
      <c r="AN313" s="292" t="str">
        <f>VLOOKUP(功能_33[[#This Row],[功能代號]],需二審tmp!A:A,1,FALSE)</f>
        <v>L5062</v>
      </c>
      <c r="AO313" s="356">
        <v>44526</v>
      </c>
      <c r="AQ313" s="575" t="str">
        <f t="shared" si="38"/>
        <v>5-4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Row],[功能代號]],[3]工作表2!$C:$C,1,FALSE)</f>
        <v>#N/A</v>
      </c>
    </row>
    <row r="314" spans="3:50" ht="13.8">
      <c r="C314" s="292" t="s">
        <v>94</v>
      </c>
      <c r="D314" s="292" t="s">
        <v>2833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3071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2971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2747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3068</v>
      </c>
      <c r="AM314" s="292" t="s">
        <v>3069</v>
      </c>
      <c r="AN314" s="292" t="str">
        <f>VLOOKUP(功能_33[[#This Row],[功能代號]],需二審tmp!A:A,1,FALSE)</f>
        <v>L5606</v>
      </c>
      <c r="AO314" s="356">
        <v>44526</v>
      </c>
      <c r="AQ314" s="575" t="str">
        <f t="shared" si="38"/>
        <v>5-4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Row],[功能代號]],[3]工作表2!$C:$C,1,FALSE)</f>
        <v>#N/A</v>
      </c>
    </row>
    <row r="315" spans="3:50" ht="13.8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3246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666" t="str">
        <f>VLOOKUP(功能_33[[#This Row],[功能代號]],[3]工作表2!$C:$C,1,FALSE)</f>
        <v>L8080</v>
      </c>
    </row>
    <row r="316" spans="3:50" ht="13.8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3246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666" t="str">
        <f>VLOOKUP(功能_33[[#This Row],[功能代號]],[3]工作表2!$C:$C,1,FALSE)</f>
        <v>L8100</v>
      </c>
    </row>
    <row r="317" spans="3:50" ht="13.8">
      <c r="C317" s="292" t="s">
        <v>97</v>
      </c>
      <c r="D317" s="438" t="s">
        <v>2861</v>
      </c>
      <c r="E317" s="291" t="s">
        <v>924</v>
      </c>
      <c r="F317" s="292" t="s">
        <v>3212</v>
      </c>
      <c r="G317" s="292"/>
      <c r="H317" s="291" t="s">
        <v>136</v>
      </c>
      <c r="I317" s="291" t="s">
        <v>136</v>
      </c>
      <c r="J317" s="225" t="s">
        <v>3246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2940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Row],[功能代號]],[3]工作表2!$C:$C,1,FALSE)</f>
        <v>#N/A</v>
      </c>
    </row>
    <row r="318" spans="3:50" ht="13.8">
      <c r="C318" s="292" t="s">
        <v>97</v>
      </c>
      <c r="D318" s="438" t="s">
        <v>2861</v>
      </c>
      <c r="E318" s="291" t="s">
        <v>3211</v>
      </c>
      <c r="F318" s="292" t="s">
        <v>3213</v>
      </c>
      <c r="G318" s="292" t="s">
        <v>926</v>
      </c>
      <c r="H318" s="291" t="s">
        <v>136</v>
      </c>
      <c r="I318" s="291" t="s">
        <v>136</v>
      </c>
      <c r="J318" s="225" t="s">
        <v>3246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2940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Row],[功能代號]],[3]工作表2!$C:$C,1,FALSE)</f>
        <v>#N/A</v>
      </c>
    </row>
    <row r="319" spans="3:50" ht="13.8">
      <c r="C319" s="292" t="s">
        <v>97</v>
      </c>
      <c r="D319" s="438" t="s">
        <v>2861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3246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2940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3214</v>
      </c>
      <c r="AN319" s="292" t="e">
        <f>VLOOKUP(功能_33[[#This Row],[功能代號]],需二審tmp!A:A,1,FALSE)</f>
        <v>#N/A</v>
      </c>
      <c r="AQ319" s="575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Row],[功能代號]],[3]工作表2!$C:$C,1,FALSE)</f>
        <v>#N/A</v>
      </c>
    </row>
    <row r="320" spans="3:50" ht="13.8">
      <c r="C320" s="292" t="s">
        <v>97</v>
      </c>
      <c r="D320" s="438" t="s">
        <v>2861</v>
      </c>
      <c r="E320" s="291" t="s">
        <v>3086</v>
      </c>
      <c r="F320" s="292" t="s">
        <v>925</v>
      </c>
      <c r="G320" s="292"/>
      <c r="H320" s="291" t="s">
        <v>136</v>
      </c>
      <c r="I320" s="291" t="s">
        <v>136</v>
      </c>
      <c r="J320" s="225" t="s">
        <v>3246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2940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Row],[功能代號]],[3]工作表2!$C:$C,1,FALSE)</f>
        <v>#N/A</v>
      </c>
    </row>
    <row r="321" spans="1:50" ht="13.8">
      <c r="A321" s="637"/>
      <c r="B321" s="424"/>
      <c r="C321" s="292" t="s">
        <v>97</v>
      </c>
      <c r="D321" s="438" t="s">
        <v>2861</v>
      </c>
      <c r="E321" s="291" t="s">
        <v>3216</v>
      </c>
      <c r="F321" s="281" t="s">
        <v>3217</v>
      </c>
      <c r="G321" s="281"/>
      <c r="H321" s="291" t="s">
        <v>136</v>
      </c>
      <c r="I321" s="291" t="s">
        <v>136</v>
      </c>
      <c r="J321" s="225" t="s">
        <v>3246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2940</v>
      </c>
      <c r="T321" s="291"/>
      <c r="V321" s="291"/>
      <c r="W321" s="291"/>
      <c r="X321" s="424" t="str">
        <f>VLOOKUP(功能_33[[#This Row],[User]],SKL放款!A:G,7,FALSE)</f>
        <v>放款審查課</v>
      </c>
      <c r="Y321" s="299">
        <v>44537</v>
      </c>
      <c r="Z321" s="299" t="s">
        <v>2940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4"/>
      <c r="AL321" s="291" t="s">
        <v>190</v>
      </c>
      <c r="AM321" s="424"/>
      <c r="AN321" s="424" t="e">
        <f>VLOOKUP(功能_33[[#This Row],[功能代號]],需二審tmp!A:A,1,FALSE)</f>
        <v>#N/A</v>
      </c>
      <c r="AQ321" s="638" t="str">
        <f t="shared" si="38"/>
        <v>8-1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Row],[功能代號]],[3]工作表2!$C:$C,1,FALSE)</f>
        <v>#N/A</v>
      </c>
    </row>
    <row r="322" spans="1:50" ht="13.8">
      <c r="C322" s="292" t="s">
        <v>97</v>
      </c>
      <c r="D322" s="438" t="s">
        <v>2861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3246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2940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5" t="str">
        <f t="shared" si="38"/>
        <v>8-1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Row],[功能代號]],[3]工作表2!$C:$C,1,FALSE)</f>
        <v>#N/A</v>
      </c>
    </row>
    <row r="323" spans="1:50" ht="13.8">
      <c r="C323" s="292" t="s">
        <v>97</v>
      </c>
      <c r="D323" s="292" t="s">
        <v>3175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3169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2747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4" t="s">
        <v>3159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5" t="str">
        <f t="shared" si="38"/>
        <v>8-7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Row],[功能代號]],[3]工作表2!$C:$C,1,FALSE)</f>
        <v>#N/A</v>
      </c>
    </row>
    <row r="324" spans="1:50" ht="13.8">
      <c r="C324" s="292" t="s">
        <v>97</v>
      </c>
      <c r="D324" s="292" t="s">
        <v>3176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3169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2747</v>
      </c>
      <c r="AA324" s="222" t="s">
        <v>3087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Row],[功能代號]],[3]工作表2!$C:$C,1,FALSE)</f>
        <v>#N/A</v>
      </c>
    </row>
    <row r="325" spans="1:50" ht="13.8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3169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2747</v>
      </c>
      <c r="AA325" s="222" t="s">
        <v>3064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Row],[功能代號]],[3]工作表2!$C:$C,1,FALSE)</f>
        <v>#N/A</v>
      </c>
    </row>
    <row r="326" spans="1:50" ht="13.8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3169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2747</v>
      </c>
      <c r="AA326" s="222" t="s">
        <v>3064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Row],[功能代號]],[3]工作表2!$C:$C,1,FALSE)</f>
        <v>#N/A</v>
      </c>
    </row>
    <row r="327" spans="1:50" ht="13.8">
      <c r="C327" s="292" t="s">
        <v>97</v>
      </c>
      <c r="D327" s="292" t="s">
        <v>936</v>
      </c>
      <c r="E327" s="291" t="s">
        <v>3155</v>
      </c>
      <c r="F327" s="292" t="s">
        <v>3156</v>
      </c>
      <c r="G327" s="292" t="s">
        <v>3157</v>
      </c>
      <c r="H327" s="291" t="s">
        <v>193</v>
      </c>
      <c r="I327" s="291" t="s">
        <v>314</v>
      </c>
      <c r="J327" s="298" t="s">
        <v>3169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2747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Row],[功能代號]],[3]工作表2!$C:$C,1,FALSE)</f>
        <v>#N/A</v>
      </c>
    </row>
    <row r="328" spans="1:50" ht="13.8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3169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2747</v>
      </c>
      <c r="AA328" s="222" t="s">
        <v>3064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3160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Row],[功能代號]],[3]工作表2!$C:$C,1,FALSE)</f>
        <v>#N/A</v>
      </c>
    </row>
    <row r="329" spans="1:50" ht="13.8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3169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Row],[功能代號]],[3]工作表2!$C:$C,1,FALSE)</f>
        <v>#N/A</v>
      </c>
    </row>
    <row r="330" spans="1:50" ht="13.8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3169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2747</v>
      </c>
      <c r="AA330" s="222" t="s">
        <v>3064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Row],[功能代號]],[3]工作表2!$C:$C,1,FALSE)</f>
        <v>#N/A</v>
      </c>
    </row>
    <row r="331" spans="1:50" ht="13.8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3169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2747</v>
      </c>
      <c r="AA331" s="299" t="s">
        <v>2972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Row],[功能代號]],[3]工作表2!$C:$C,1,FALSE)</f>
        <v>#N/A</v>
      </c>
    </row>
    <row r="332" spans="1:50" ht="13.8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3169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2972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5" t="str">
        <f t="shared" si="38"/>
        <v>8-2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Row],[功能代號]],[3]工作表2!$C:$C,1,FALSE)</f>
        <v>#N/A</v>
      </c>
    </row>
    <row r="333" spans="1:50" ht="13.8">
      <c r="C333" s="292" t="s">
        <v>97</v>
      </c>
      <c r="D333" s="292" t="s">
        <v>936</v>
      </c>
      <c r="E333" s="291" t="s">
        <v>2837</v>
      </c>
      <c r="F333" s="292" t="s">
        <v>2838</v>
      </c>
      <c r="G333" s="292" t="s">
        <v>2839</v>
      </c>
      <c r="H333" s="291" t="s">
        <v>193</v>
      </c>
      <c r="I333" s="291" t="s">
        <v>314</v>
      </c>
      <c r="J333" s="298" t="s">
        <v>3169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2805</v>
      </c>
      <c r="AA333" s="299" t="s">
        <v>2972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5" t="str">
        <f t="shared" si="38"/>
        <v>8-2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Row],[功能代號]],[3]工作表2!$C:$C,1,FALSE)</f>
        <v>#N/A</v>
      </c>
    </row>
    <row r="334" spans="1:50" ht="13.8">
      <c r="C334" s="292" t="s">
        <v>94</v>
      </c>
      <c r="D334" s="292" t="s">
        <v>2832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3152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2990</v>
      </c>
      <c r="AN334" s="292" t="e">
        <f>VLOOKUP(功能_33[[#This Row],[功能代號]],需二審tmp!A:A,1,FALSE)</f>
        <v>#N/A</v>
      </c>
      <c r="AO334" s="356">
        <v>44533</v>
      </c>
      <c r="AQ334" s="575" t="str">
        <f t="shared" si="38"/>
        <v>5-1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Row],[功能代號]],[3]工作表2!$C:$C,1,FALSE)</f>
        <v>#N/A</v>
      </c>
    </row>
    <row r="335" spans="1:50" ht="13.8">
      <c r="C335" s="292" t="s">
        <v>94</v>
      </c>
      <c r="D335" s="292" t="s">
        <v>2831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3152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2747</v>
      </c>
      <c r="AA335" s="222" t="s">
        <v>3065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Row],[功能代號]],[3]工作表2!$C:$C,1,FALSE)</f>
        <v>#N/A</v>
      </c>
    </row>
    <row r="336" spans="1:50" ht="13.8">
      <c r="C336" s="292" t="s">
        <v>94</v>
      </c>
      <c r="D336" s="292" t="s">
        <v>2831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3152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2747</v>
      </c>
      <c r="AA336" s="222" t="s">
        <v>3088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Row],[功能代號]],[3]工作表2!$C:$C,1,FALSE)</f>
        <v>#N/A</v>
      </c>
    </row>
    <row r="337" spans="3:50" ht="13.8">
      <c r="C337" s="292" t="s">
        <v>94</v>
      </c>
      <c r="D337" s="292" t="s">
        <v>2831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3152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2747</v>
      </c>
      <c r="AA337" s="222" t="s">
        <v>3065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5" t="str">
        <f t="shared" si="38"/>
        <v>5-7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Row],[功能代號]],[3]工作表2!$C:$C,1,FALSE)</f>
        <v>#N/A</v>
      </c>
    </row>
    <row r="338" spans="3:50" ht="13.8">
      <c r="C338" s="292" t="s">
        <v>94</v>
      </c>
      <c r="D338" s="292" t="s">
        <v>2831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3152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2747</v>
      </c>
      <c r="AA338" s="222" t="s">
        <v>3065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5" t="str">
        <f t="shared" si="38"/>
        <v>5-7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Row],[功能代號]],[3]工作表2!$C:$C,1,FALSE)</f>
        <v>#N/A</v>
      </c>
    </row>
    <row r="339" spans="3:50" ht="13.8">
      <c r="C339" s="292" t="s">
        <v>94</v>
      </c>
      <c r="D339" s="292" t="s">
        <v>2832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3152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666" t="str">
        <f>VLOOKUP(功能_33[[#This Row],[功能代號]],[3]工作表2!$C:$C,1,FALSE)</f>
        <v>L5901</v>
      </c>
    </row>
    <row r="340" spans="3:50" ht="13.8">
      <c r="C340" s="292" t="s">
        <v>94</v>
      </c>
      <c r="D340" s="292" t="s">
        <v>2832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3152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2747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666" t="str">
        <f>VLOOKUP(功能_33[[#This Row],[功能代號]],[3]工作表2!$C:$C,1,FALSE)</f>
        <v>L5101</v>
      </c>
    </row>
    <row r="341" spans="3:50" ht="13.8">
      <c r="C341" s="292" t="s">
        <v>94</v>
      </c>
      <c r="D341" s="292" t="s">
        <v>2832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3152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666" t="str">
        <f>VLOOKUP(功能_33[[#This Row],[功能代號]],[3]工作表2!$C:$C,1,FALSE)</f>
        <v>L5902</v>
      </c>
    </row>
    <row r="342" spans="3:50" ht="13.8">
      <c r="C342" s="292" t="s">
        <v>94</v>
      </c>
      <c r="D342" s="292" t="s">
        <v>2832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3152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666" t="str">
        <f>VLOOKUP(功能_33[[#This Row],[功能代號]],[3]工作表2!$C:$C,1,FALSE)</f>
        <v>L5102</v>
      </c>
    </row>
    <row r="343" spans="3:50" ht="13.8">
      <c r="C343" s="292" t="s">
        <v>94</v>
      </c>
      <c r="D343" s="292" t="s">
        <v>2832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3152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2747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Row],[功能代號]],[3]工作表2!$C:$C,1,FALSE)</f>
        <v>#N/A</v>
      </c>
    </row>
    <row r="344" spans="3:50" ht="13.8">
      <c r="C344" s="292" t="s">
        <v>94</v>
      </c>
      <c r="D344" s="292" t="s">
        <v>2832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3152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2747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Row],[功能代號]],[3]工作表2!$C:$C,1,FALSE)</f>
        <v>#N/A</v>
      </c>
    </row>
    <row r="345" spans="3:50" ht="13.8">
      <c r="C345" s="292" t="s">
        <v>94</v>
      </c>
      <c r="D345" s="292" t="s">
        <v>2832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3152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2747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Row],[功能代號]],[3]工作表2!$C:$C,1,FALSE)</f>
        <v>#N/A</v>
      </c>
    </row>
    <row r="346" spans="3:50" ht="13.8">
      <c r="C346" s="292" t="s">
        <v>94</v>
      </c>
      <c r="D346" s="292" t="s">
        <v>2832</v>
      </c>
      <c r="E346" s="291" t="s">
        <v>992</v>
      </c>
      <c r="F346" s="292" t="s">
        <v>3158</v>
      </c>
      <c r="G346" s="292"/>
      <c r="H346" s="291" t="s">
        <v>193</v>
      </c>
      <c r="I346" s="291" t="s">
        <v>137</v>
      </c>
      <c r="J346" s="298" t="s">
        <v>3152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3165</v>
      </c>
      <c r="AM346" s="292" t="s">
        <v>3166</v>
      </c>
      <c r="AN346" s="292" t="str">
        <f>VLOOKUP(功能_33[[#This Row],[功能代號]],需二審tmp!A:A,1,FALSE)</f>
        <v>L5905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Row],[功能代號]],[3]工作表2!$C:$C,1,FALSE)</f>
        <v>#N/A</v>
      </c>
    </row>
    <row r="347" spans="3:50" ht="13.8">
      <c r="C347" s="292" t="s">
        <v>94</v>
      </c>
      <c r="D347" s="292" t="s">
        <v>2832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3152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3165</v>
      </c>
      <c r="AM347" s="292" t="s">
        <v>3166</v>
      </c>
      <c r="AN347" s="292" t="str">
        <f>VLOOKUP(功能_33[[#This Row],[功能代號]],需二審tmp!A:A,1,FALSE)</f>
        <v>L5105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Row],[功能代號]],[3]工作表2!$C:$C,1,FALSE)</f>
        <v>#N/A</v>
      </c>
    </row>
    <row r="348" spans="3:50" ht="13.8">
      <c r="C348" s="292" t="s">
        <v>94</v>
      </c>
      <c r="D348" s="292" t="s">
        <v>2832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3152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3165</v>
      </c>
      <c r="AM348" s="292" t="s">
        <v>3166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38"/>
        <v>5-1</v>
      </c>
      <c r="AR348" s="577" t="str">
        <f t="shared" si="39"/>
        <v/>
      </c>
      <c r="AS348" s="579" t="str">
        <f t="shared" si="40"/>
        <v/>
      </c>
      <c r="AT348" s="581" t="str">
        <f t="shared" si="41"/>
        <v/>
      </c>
      <c r="AU348" s="583" t="str">
        <f t="shared" si="42"/>
        <v/>
      </c>
      <c r="AV348" s="585" t="str">
        <f t="shared" si="43"/>
        <v/>
      </c>
      <c r="AW348" s="609" t="str">
        <f t="shared" si="44"/>
        <v/>
      </c>
      <c r="AX348" s="585" t="e">
        <f>VLOOKUP(功能_33[[#This Row],[功能代號]],[3]工作表2!$C:$C,1,FALSE)</f>
        <v>#N/A</v>
      </c>
    </row>
    <row r="349" spans="3:50" ht="13.8">
      <c r="C349" s="292" t="s">
        <v>94</v>
      </c>
      <c r="D349" s="292" t="s">
        <v>2832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3152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3167</v>
      </c>
      <c r="AM349" s="292" t="s">
        <v>3168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38"/>
        <v>5-1</v>
      </c>
      <c r="AR349" s="577" t="str">
        <f t="shared" si="39"/>
        <v/>
      </c>
      <c r="AS349" s="579" t="str">
        <f t="shared" si="40"/>
        <v/>
      </c>
      <c r="AT349" s="581" t="str">
        <f t="shared" si="41"/>
        <v/>
      </c>
      <c r="AU349" s="583" t="str">
        <f t="shared" si="42"/>
        <v/>
      </c>
      <c r="AV349" s="585" t="str">
        <f t="shared" si="43"/>
        <v/>
      </c>
      <c r="AW349" s="609" t="str">
        <f t="shared" si="44"/>
        <v/>
      </c>
      <c r="AX349" s="666" t="str">
        <f>VLOOKUP(功能_33[[#This Row],[功能代號]],[3]工作表2!$C:$C,1,FALSE)</f>
        <v>L5906</v>
      </c>
    </row>
    <row r="350" spans="3:50" ht="13.8">
      <c r="C350" s="292" t="s">
        <v>94</v>
      </c>
      <c r="D350" s="292" t="s">
        <v>2832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3152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3167</v>
      </c>
      <c r="AM350" s="292" t="s">
        <v>3168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ref="AQ350:AQ410" si="45">IF(COUNTA(AC350)=1,LEFT(D350,3),"")</f>
        <v>5-1</v>
      </c>
      <c r="AR350" s="577" t="str">
        <f t="shared" ref="AR350:AR410" si="46">IF(AND(COUNTA(L350)=1,COUNTA(M350)=1,COUNTA(Y350)=1,COUNTA(AB350)=1,COUNTA(AC350)=0),LEFT(D350,3),"")</f>
        <v/>
      </c>
      <c r="AS350" s="579" t="str">
        <f t="shared" ref="AS350:AS410" si="47">IF(AND(COUNTA(L350)=1,COUNTA(M350)=1,COUNTA(Y350)=1,COUNTA(AB350)=0,COUNTA(AC350)=0),LEFT(D350,3),"")</f>
        <v/>
      </c>
      <c r="AT350" s="581" t="str">
        <f t="shared" ref="AT350:AT410" si="48">IF(AND(COUNTA(M350)=0,COUNTA(Y350)=1),LEFT(D350,3),"")</f>
        <v/>
      </c>
      <c r="AU350" s="583" t="str">
        <f t="shared" ref="AU350:AU410" si="49">IF(AND(COUNTA(M350)=1,COUNTA(Y350)=0),LEFT(D350,3),"")</f>
        <v/>
      </c>
      <c r="AV350" s="585" t="str">
        <f t="shared" ref="AV350:AV410" si="50">IF(AND(COUNTA(M350)=0,COUNTA(Y350)=0),LEFT(D350,3),"")</f>
        <v/>
      </c>
      <c r="AW350" s="609" t="str">
        <f t="shared" ref="AW350:AW410" si="51">IF(OR(COUNTA(M350)=0,COUNTA(Y350)=0),I350,"")</f>
        <v/>
      </c>
      <c r="AX350" s="666" t="str">
        <f>VLOOKUP(功能_33[[#This Row],[功能代號]],[3]工作表2!$C:$C,1,FALSE)</f>
        <v>L5116</v>
      </c>
    </row>
    <row r="351" spans="3:50" ht="13.8">
      <c r="C351" s="292" t="s">
        <v>94</v>
      </c>
      <c r="D351" s="292" t="s">
        <v>2832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3152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2990</v>
      </c>
      <c r="AM351" s="291" t="s">
        <v>2990</v>
      </c>
      <c r="AN351" s="292" t="e">
        <f>VLOOKUP(功能_33[[#This Row],[功能代號]],需二審tmp!A:A,1,FALSE)</f>
        <v>#N/A</v>
      </c>
      <c r="AO351" s="356">
        <v>44526</v>
      </c>
      <c r="AQ351" s="575" t="str">
        <f t="shared" si="45"/>
        <v>5-1</v>
      </c>
      <c r="AR351" s="577" t="str">
        <f t="shared" si="46"/>
        <v/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Row],[功能代號]],[3]工作表2!$C:$C,1,FALSE)</f>
        <v>#N/A</v>
      </c>
    </row>
    <row r="352" spans="3:50" ht="13.8">
      <c r="C352" s="292" t="s">
        <v>94</v>
      </c>
      <c r="D352" s="292" t="s">
        <v>2832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3152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2990</v>
      </c>
      <c r="AM352" s="291" t="s">
        <v>2990</v>
      </c>
      <c r="AN352" s="292" t="e">
        <f>VLOOKUP(功能_33[[#This Row],[功能代號]],需二審tmp!A:A,1,FALSE)</f>
        <v>#N/A</v>
      </c>
      <c r="AO352" s="356">
        <v>44526</v>
      </c>
      <c r="AQ352" s="575" t="str">
        <f t="shared" si="45"/>
        <v>5-1</v>
      </c>
      <c r="AR352" s="577" t="str">
        <f t="shared" si="46"/>
        <v/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Row],[功能代號]],[3]工作表2!$C:$C,1,FALSE)</f>
        <v>#N/A</v>
      </c>
    </row>
    <row r="353" spans="3:50" ht="13.8">
      <c r="C353" s="292" t="s">
        <v>95</v>
      </c>
      <c r="D353" s="292" t="s">
        <v>2830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3258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5" t="str">
        <f t="shared" si="45"/>
        <v>6-7</v>
      </c>
      <c r="AR353" s="577" t="str">
        <f t="shared" si="46"/>
        <v/>
      </c>
      <c r="AS353" s="579" t="str">
        <f t="shared" si="47"/>
        <v/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666" t="str">
        <f>VLOOKUP(功能_33[[#This Row],[功能代號]],[3]工作表2!$C:$C,1,FALSE)</f>
        <v>L6703</v>
      </c>
    </row>
    <row r="354" spans="3:50" ht="13.8">
      <c r="C354" s="292" t="s">
        <v>95</v>
      </c>
      <c r="D354" s="292" t="s">
        <v>2830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3258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5" t="str">
        <f t="shared" si="45"/>
        <v>6-7</v>
      </c>
      <c r="AR354" s="577" t="str">
        <f t="shared" si="46"/>
        <v/>
      </c>
      <c r="AS354" s="579" t="str">
        <f t="shared" si="47"/>
        <v/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666" t="str">
        <f>VLOOKUP(功能_33[[#This Row],[功能代號]],[3]工作表2!$C:$C,1,FALSE)</f>
        <v>L6704</v>
      </c>
    </row>
    <row r="355" spans="3:50" ht="16.2">
      <c r="C355" s="292" t="s">
        <v>94</v>
      </c>
      <c r="D355" s="499" t="s">
        <v>2840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3265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3190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5" t="s">
        <v>3193</v>
      </c>
      <c r="AM355" s="644" t="s">
        <v>3194</v>
      </c>
      <c r="AN355" s="292" t="str">
        <f>VLOOKUP(功能_33[[#This Row],[功能代號]],需二審tmp!A:A,1,FALSE)</f>
        <v>L5402</v>
      </c>
      <c r="AQ355" s="575" t="str">
        <f t="shared" si="45"/>
        <v>5-2</v>
      </c>
      <c r="AR355" s="577" t="str">
        <f t="shared" si="46"/>
        <v/>
      </c>
      <c r="AS355" s="579" t="str">
        <f t="shared" si="47"/>
        <v/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666" t="str">
        <f>VLOOKUP(功能_33[[#This Row],[功能代號]],[3]工作表2!$C:$C,1,FALSE)</f>
        <v>L5402</v>
      </c>
    </row>
    <row r="356" spans="3:50" ht="16.2">
      <c r="C356" s="292" t="s">
        <v>94</v>
      </c>
      <c r="D356" s="499" t="s">
        <v>2840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3265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3190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5" t="s">
        <v>3193</v>
      </c>
      <c r="AM356" s="645" t="s">
        <v>3194</v>
      </c>
      <c r="AN356" s="292" t="str">
        <f>VLOOKUP(功能_33[[#This Row],[功能代號]],需二審tmp!A:A,1,FALSE)</f>
        <v>L5021</v>
      </c>
      <c r="AO356" s="356">
        <v>44526</v>
      </c>
      <c r="AQ356" s="575" t="str">
        <f t="shared" si="45"/>
        <v>5-2</v>
      </c>
      <c r="AR356" s="577" t="str">
        <f t="shared" si="46"/>
        <v/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666" t="str">
        <f>VLOOKUP(功能_33[[#This Row],[功能代號]],[3]工作表2!$C:$C,1,FALSE)</f>
        <v>L5021</v>
      </c>
    </row>
    <row r="357" spans="3:50" ht="16.2">
      <c r="C357" s="292" t="s">
        <v>94</v>
      </c>
      <c r="D357" s="499" t="s">
        <v>2840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3265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3190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5" t="s">
        <v>3193</v>
      </c>
      <c r="AM357" s="646" t="s">
        <v>3194</v>
      </c>
      <c r="AN357" s="292" t="str">
        <f>VLOOKUP(功能_33[[#This Row],[功能代號]],需二審tmp!A:A,1,FALSE)</f>
        <v>L5401</v>
      </c>
      <c r="AO357" s="356">
        <v>44526</v>
      </c>
      <c r="AQ357" s="575" t="str">
        <f t="shared" si="45"/>
        <v>5-2</v>
      </c>
      <c r="AR357" s="577" t="str">
        <f t="shared" si="46"/>
        <v/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666" t="str">
        <f>VLOOKUP(功能_33[[#This Row],[功能代號]],[3]工作表2!$C:$C,1,FALSE)</f>
        <v>L5401</v>
      </c>
    </row>
    <row r="358" spans="3:50" ht="16.2">
      <c r="C358" s="292" t="s">
        <v>94</v>
      </c>
      <c r="D358" s="499" t="s">
        <v>2840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3265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5" t="s">
        <v>3193</v>
      </c>
      <c r="AM358" s="647" t="s">
        <v>3194</v>
      </c>
      <c r="AN358" s="292" t="str">
        <f>VLOOKUP(功能_33[[#This Row],[功能代號]],需二審tmp!A:A,1,FALSE)</f>
        <v>L5023</v>
      </c>
      <c r="AO358" s="356">
        <v>44526</v>
      </c>
      <c r="AQ358" s="575" t="str">
        <f t="shared" si="45"/>
        <v>5-2</v>
      </c>
      <c r="AR358" s="577" t="str">
        <f t="shared" si="46"/>
        <v/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666" t="str">
        <f>VLOOKUP(功能_33[[#This Row],[功能代號]],[3]工作表2!$C:$C,1,FALSE)</f>
        <v>L5023</v>
      </c>
    </row>
    <row r="359" spans="3:50" ht="16.2">
      <c r="C359" s="292" t="s">
        <v>94</v>
      </c>
      <c r="D359" s="499" t="s">
        <v>2840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3265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5" t="s">
        <v>3193</v>
      </c>
      <c r="AM359" s="648" t="s">
        <v>3194</v>
      </c>
      <c r="AN359" s="292" t="str">
        <f>VLOOKUP(功能_33[[#This Row],[功能代號]],需二審tmp!A:A,1,FALSE)</f>
        <v>L5406</v>
      </c>
      <c r="AO359" s="356">
        <v>44526</v>
      </c>
      <c r="AQ359" s="575" t="str">
        <f t="shared" si="45"/>
        <v>5-2</v>
      </c>
      <c r="AR359" s="577" t="str">
        <f t="shared" si="46"/>
        <v/>
      </c>
      <c r="AS359" s="579" t="str">
        <f t="shared" si="47"/>
        <v/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666" t="str">
        <f>VLOOKUP(功能_33[[#This Row],[功能代號]],[3]工作表2!$C:$C,1,FALSE)</f>
        <v>L5406</v>
      </c>
    </row>
    <row r="360" spans="3:50" ht="16.2">
      <c r="C360" s="292" t="s">
        <v>94</v>
      </c>
      <c r="D360" s="499" t="s">
        <v>2840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3265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3190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5" t="s">
        <v>3193</v>
      </c>
      <c r="AM360" s="649" t="s">
        <v>3194</v>
      </c>
      <c r="AN360" s="292" t="e">
        <f>VLOOKUP(功能_33[[#This Row],[功能代號]],需二審tmp!A:A,1,FALSE)</f>
        <v>#N/A</v>
      </c>
      <c r="AO360" s="356">
        <v>44526</v>
      </c>
      <c r="AQ360" s="575" t="str">
        <f t="shared" si="45"/>
        <v>5-2</v>
      </c>
      <c r="AR360" s="577" t="str">
        <f t="shared" si="46"/>
        <v/>
      </c>
      <c r="AS360" s="579" t="str">
        <f t="shared" si="47"/>
        <v/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666" t="str">
        <f>VLOOKUP(功能_33[[#This Row],[功能代號]],[3]工作表2!$C:$C,1,FALSE)</f>
        <v>L5024</v>
      </c>
    </row>
    <row r="361" spans="3:50" ht="16.2">
      <c r="C361" s="292" t="s">
        <v>94</v>
      </c>
      <c r="D361" s="499" t="s">
        <v>2840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3265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3190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5" t="s">
        <v>3193</v>
      </c>
      <c r="AM361" s="650" t="s">
        <v>3194</v>
      </c>
      <c r="AN361" s="292" t="str">
        <f>VLOOKUP(功能_33[[#This Row],[功能代號]],需二審tmp!A:A,1,FALSE)</f>
        <v>L5405</v>
      </c>
      <c r="AO361" s="356">
        <v>44526</v>
      </c>
      <c r="AQ361" s="575" t="str">
        <f t="shared" si="45"/>
        <v>5-2</v>
      </c>
      <c r="AR361" s="577" t="str">
        <f t="shared" si="46"/>
        <v/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666" t="str">
        <f>VLOOKUP(功能_33[[#This Row],[功能代號]],[3]工作表2!$C:$C,1,FALSE)</f>
        <v>L5405</v>
      </c>
    </row>
    <row r="362" spans="3:50" ht="16.2">
      <c r="C362" s="292" t="s">
        <v>94</v>
      </c>
      <c r="D362" s="499" t="s">
        <v>2840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3265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3190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5" t="s">
        <v>3193</v>
      </c>
      <c r="AM362" s="652" t="s">
        <v>3194</v>
      </c>
      <c r="AN362" s="292" t="str">
        <f>VLOOKUP(功能_33[[#This Row],[功能代號]],需二審tmp!A:A,1,FALSE)</f>
        <v>L5022</v>
      </c>
      <c r="AO362" s="356">
        <v>44526</v>
      </c>
      <c r="AQ362" s="575" t="str">
        <f t="shared" si="45"/>
        <v>5-2</v>
      </c>
      <c r="AR362" s="577" t="str">
        <f t="shared" si="46"/>
        <v/>
      </c>
      <c r="AS362" s="579" t="str">
        <f t="shared" si="47"/>
        <v/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666" t="str">
        <f>VLOOKUP(功能_33[[#This Row],[功能代號]],[3]工作表2!$C:$C,1,FALSE)</f>
        <v>L5022</v>
      </c>
    </row>
    <row r="363" spans="3:50" ht="13.8">
      <c r="C363" s="292" t="s">
        <v>94</v>
      </c>
      <c r="D363" s="499" t="s">
        <v>2840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3265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3190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2990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45"/>
        <v>5-2</v>
      </c>
      <c r="AR363" s="577" t="str">
        <f t="shared" si="46"/>
        <v/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666" t="str">
        <f>VLOOKUP(功能_33[[#This Row],[功能代號]],[3]工作表2!$C:$C,1,FALSE)</f>
        <v>L5914</v>
      </c>
    </row>
    <row r="364" spans="3:50" ht="16.2">
      <c r="C364" s="292" t="s">
        <v>94</v>
      </c>
      <c r="D364" s="499" t="s">
        <v>2840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3265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3190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5" t="s">
        <v>3193</v>
      </c>
      <c r="AM364" s="652" t="s">
        <v>3194</v>
      </c>
      <c r="AN364" s="292" t="str">
        <f>VLOOKUP(功能_33[[#This Row],[功能代號]],需二審tmp!A:A,1,FALSE)</f>
        <v>L5407</v>
      </c>
      <c r="AO364" s="356">
        <v>44526</v>
      </c>
      <c r="AQ364" s="575" t="str">
        <f t="shared" si="45"/>
        <v>5-2</v>
      </c>
      <c r="AR364" s="577" t="str">
        <f t="shared" si="46"/>
        <v/>
      </c>
      <c r="AS364" s="579" t="str">
        <f t="shared" si="47"/>
        <v/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666" t="str">
        <f>VLOOKUP(功能_33[[#This Row],[功能代號]],[3]工作表2!$C:$C,1,FALSE)</f>
        <v>L5407</v>
      </c>
    </row>
    <row r="365" spans="3:50" ht="13.8">
      <c r="C365" s="292" t="s">
        <v>95</v>
      </c>
      <c r="D365" s="292" t="s">
        <v>2830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3258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5" t="str">
        <f t="shared" si="45"/>
        <v>6-7</v>
      </c>
      <c r="AR365" s="577" t="str">
        <f t="shared" si="46"/>
        <v/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666" t="str">
        <f>VLOOKUP(功能_33[[#This Row],[功能代號]],[3]工作表2!$C:$C,1,FALSE)</f>
        <v>L6705</v>
      </c>
    </row>
    <row r="366" spans="3:50" ht="13.8">
      <c r="C366" s="292" t="s">
        <v>95</v>
      </c>
      <c r="D366" s="499" t="s">
        <v>2830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3258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3190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2990</v>
      </c>
      <c r="AN366" s="292" t="str">
        <f>VLOOKUP(功能_33[[#This Row],[功能代號]],需二審tmp!A:A,1,FALSE)</f>
        <v>L6994</v>
      </c>
      <c r="AO366" s="356">
        <v>44526</v>
      </c>
      <c r="AQ366" s="575" t="str">
        <f t="shared" si="45"/>
        <v>6-7</v>
      </c>
      <c r="AR366" s="577" t="str">
        <f t="shared" si="46"/>
        <v/>
      </c>
      <c r="AS366" s="579" t="str">
        <f t="shared" si="47"/>
        <v/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666" t="str">
        <f>VLOOKUP(功能_33[[#This Row],[功能代號]],[3]工作表2!$C:$C,1,FALSE)</f>
        <v>L6994</v>
      </c>
    </row>
    <row r="367" spans="3:50" ht="13.8">
      <c r="C367" s="292" t="s">
        <v>95</v>
      </c>
      <c r="D367" s="292" t="s">
        <v>2830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3258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>6-7</v>
      </c>
      <c r="AR367" s="577" t="str">
        <f t="shared" si="46"/>
        <v/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666" t="str">
        <f>VLOOKUP(功能_33[[#This Row],[功能代號]],[3]工作表2!$C:$C,1,FALSE)</f>
        <v>L6707</v>
      </c>
    </row>
    <row r="368" spans="3:50" ht="13.8">
      <c r="C368" s="292" t="s">
        <v>95</v>
      </c>
      <c r="D368" s="499" t="s">
        <v>2830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3258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3190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2990</v>
      </c>
      <c r="AN368" s="292" t="str">
        <f>VLOOKUP(功能_33[[#This Row],[功能代號]],需二審tmp!A:A,1,FALSE)</f>
        <v>L6757</v>
      </c>
      <c r="AO368" s="356">
        <v>44536</v>
      </c>
      <c r="AQ368" s="575" t="str">
        <f t="shared" si="45"/>
        <v>6-7</v>
      </c>
      <c r="AR368" s="577" t="str">
        <f t="shared" si="46"/>
        <v/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666" t="str">
        <f>VLOOKUP(功能_33[[#This Row],[功能代號]],[3]工作表2!$C:$C,1,FALSE)</f>
        <v>L6757</v>
      </c>
    </row>
    <row r="369" spans="3:50" ht="13.8">
      <c r="C369" s="292" t="s">
        <v>95</v>
      </c>
      <c r="D369" s="292" t="s">
        <v>2830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3258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>6-7</v>
      </c>
      <c r="AR369" s="577" t="str">
        <f t="shared" si="46"/>
        <v/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666" t="str">
        <f>VLOOKUP(功能_33[[#This Row],[功能代號]],[3]工作表2!$C:$C,1,FALSE)</f>
        <v>L6708</v>
      </c>
    </row>
    <row r="370" spans="3:50" ht="13.8">
      <c r="C370" s="292" t="s">
        <v>95</v>
      </c>
      <c r="D370" s="292" t="s">
        <v>2830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3258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5"/>
        <v>6-7</v>
      </c>
      <c r="AR370" s="577" t="str">
        <f t="shared" si="46"/>
        <v/>
      </c>
      <c r="AS370" s="579" t="str">
        <f t="shared" si="47"/>
        <v/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666" t="str">
        <f>VLOOKUP(功能_33[[#This Row],[功能代號]],[3]工作表2!$C:$C,1,FALSE)</f>
        <v>L6709</v>
      </c>
    </row>
    <row r="371" spans="3:50" ht="13.8">
      <c r="C371" s="292" t="s">
        <v>95</v>
      </c>
      <c r="D371" s="499" t="s">
        <v>2830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3258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3190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2990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5"/>
        <v>6-7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666" t="str">
        <f>VLOOKUP(功能_33[[#This Row],[功能代號]],[3]工作表2!$C:$C,1,FALSE)</f>
        <v>L6087</v>
      </c>
    </row>
    <row r="372" spans="3:50" ht="13.8">
      <c r="C372" s="292" t="s">
        <v>95</v>
      </c>
      <c r="D372" s="499" t="s">
        <v>2830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3258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3190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2990</v>
      </c>
      <c r="AN372" s="292" t="str">
        <f>VLOOKUP(功能_33[[#This Row],[功能代號]],需二審tmp!A:A,1,FALSE)</f>
        <v>L6787</v>
      </c>
      <c r="AO372" s="356">
        <v>44536</v>
      </c>
      <c r="AQ372" s="575" t="str">
        <f t="shared" si="45"/>
        <v>6-7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666" t="str">
        <f>VLOOKUP(功能_33[[#This Row],[功能代號]],[3]工作表2!$C:$C,1,FALSE)</f>
        <v>L6787</v>
      </c>
    </row>
    <row r="373" spans="3:50" ht="13.8">
      <c r="C373" s="292" t="s">
        <v>95</v>
      </c>
      <c r="D373" s="499" t="s">
        <v>2828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666" t="str">
        <f>VLOOKUP(功能_33[[#This Row],[功能代號]],[3]工作表2!$C:$C,1,FALSE)</f>
        <v>L6501</v>
      </c>
    </row>
    <row r="374" spans="3:50" ht="13.8">
      <c r="C374" s="292" t="s">
        <v>95</v>
      </c>
      <c r="D374" s="499" t="s">
        <v>2828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3190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2990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666" t="str">
        <f>VLOOKUP(功能_33[[#This Row],[功能代號]],[3]工作表2!$C:$C,1,FALSE)</f>
        <v>L650A</v>
      </c>
    </row>
    <row r="375" spans="3:50" ht="13.8">
      <c r="C375" s="292" t="s">
        <v>95</v>
      </c>
      <c r="D375" s="499" t="s">
        <v>2828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3190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2990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666" t="str">
        <f>VLOOKUP(功能_33[[#This Row],[功能代號]],[3]工作表2!$C:$C,1,FALSE)</f>
        <v>L650B</v>
      </c>
    </row>
    <row r="376" spans="3:50" ht="13.8">
      <c r="C376" s="292" t="s">
        <v>95</v>
      </c>
      <c r="D376" s="499" t="s">
        <v>2828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3190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2990</v>
      </c>
      <c r="AN376" s="292" t="e">
        <f>VLOOKUP(功能_33[[#This Row],[功能代號]],需二審tmp!A:A,1,FALSE)</f>
        <v>#N/A</v>
      </c>
      <c r="AO376" s="356">
        <v>44526</v>
      </c>
      <c r="AQ376" s="575" t="str">
        <f t="shared" si="45"/>
        <v>6-5</v>
      </c>
      <c r="AR376" s="577" t="str">
        <f t="shared" si="46"/>
        <v/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666" t="str">
        <f>VLOOKUP(功能_33[[#This Row],[功能代號]],[3]工作表2!$C:$C,1,FALSE)</f>
        <v>L650C</v>
      </c>
    </row>
    <row r="377" spans="3:50" ht="13.8">
      <c r="C377" s="292" t="s">
        <v>95</v>
      </c>
      <c r="D377" s="499" t="s">
        <v>2828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3190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2990</v>
      </c>
      <c r="AN377" s="292" t="e">
        <f>VLOOKUP(功能_33[[#This Row],[功能代號]],需二審tmp!A:A,1,FALSE)</f>
        <v>#N/A</v>
      </c>
      <c r="AO377" s="356">
        <v>44526</v>
      </c>
      <c r="AQ377" s="575" t="str">
        <f t="shared" si="45"/>
        <v>6-5</v>
      </c>
      <c r="AR377" s="577" t="str">
        <f t="shared" si="46"/>
        <v/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666" t="str">
        <f>VLOOKUP(功能_33[[#This Row],[功能代號]],[3]工作表2!$C:$C,1,FALSE)</f>
        <v>L650D</v>
      </c>
    </row>
    <row r="378" spans="3:50" ht="13.8">
      <c r="C378" s="292" t="s">
        <v>94</v>
      </c>
      <c r="D378" s="499" t="s">
        <v>2816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3265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2990</v>
      </c>
      <c r="AN378" s="292" t="str">
        <f>VLOOKUP(功能_33[[#This Row],[功能代號]],需二審tmp!A:A,1,FALSE)</f>
        <v>L5051</v>
      </c>
      <c r="AQ378" s="575" t="str">
        <f t="shared" si="45"/>
        <v>5-3</v>
      </c>
      <c r="AR378" s="577" t="str">
        <f t="shared" si="46"/>
        <v/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Row],[功能代號]],[3]工作表2!$C:$C,1,FALSE)</f>
        <v>#N/A</v>
      </c>
    </row>
    <row r="379" spans="3:50" ht="13.8">
      <c r="C379" s="292" t="s">
        <v>94</v>
      </c>
      <c r="D379" s="499" t="s">
        <v>2816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3265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3200</v>
      </c>
      <c r="AM379" s="292" t="s">
        <v>3124</v>
      </c>
      <c r="AN379" s="292" t="e">
        <f>VLOOKUP(功能_33[[#This Row],[功能代號]],需二審tmp!A:A,1,FALSE)</f>
        <v>#N/A</v>
      </c>
      <c r="AQ379" s="575" t="str">
        <f t="shared" si="45"/>
        <v>5-3</v>
      </c>
      <c r="AR379" s="577" t="str">
        <f t="shared" si="46"/>
        <v/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Row],[功能代號]],[3]工作表2!$C:$C,1,FALSE)</f>
        <v>#N/A</v>
      </c>
    </row>
    <row r="380" spans="3:50" ht="13.8">
      <c r="C380" s="292" t="s">
        <v>94</v>
      </c>
      <c r="D380" s="500" t="s">
        <v>2816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3265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3196</v>
      </c>
      <c r="AM380" s="292" t="s">
        <v>3197</v>
      </c>
      <c r="AN380" s="292" t="e">
        <f>VLOOKUP(功能_33[[#This Row],[功能代號]],需二審tmp!A:A,1,FALSE)</f>
        <v>#N/A</v>
      </c>
      <c r="AQ380" s="575" t="str">
        <f t="shared" si="45"/>
        <v>5-3</v>
      </c>
      <c r="AR380" s="577" t="str">
        <f t="shared" si="46"/>
        <v/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Row],[功能代號]],[3]工作表2!$C:$C,1,FALSE)</f>
        <v>#N/A</v>
      </c>
    </row>
    <row r="381" spans="3:50" ht="13.8">
      <c r="C381" s="292" t="s">
        <v>94</v>
      </c>
      <c r="D381" s="499" t="s">
        <v>2816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3265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2990</v>
      </c>
      <c r="AN381" s="292" t="str">
        <f>VLOOKUP(功能_33[[#This Row],[功能代號]],需二審tmp!A:A,1,FALSE)</f>
        <v>L5052</v>
      </c>
      <c r="AQ381" s="575" t="str">
        <f t="shared" si="45"/>
        <v>5-3</v>
      </c>
      <c r="AR381" s="577" t="str">
        <f t="shared" si="46"/>
        <v/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Row],[功能代號]],[3]工作表2!$C:$C,1,FALSE)</f>
        <v>#N/A</v>
      </c>
    </row>
    <row r="382" spans="3:50" ht="13.8">
      <c r="C382" s="292" t="s">
        <v>94</v>
      </c>
      <c r="D382" s="499" t="s">
        <v>2816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3265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3248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3198</v>
      </c>
      <c r="AM382" s="270" t="s">
        <v>1076</v>
      </c>
      <c r="AN382" s="292" t="e">
        <f>VLOOKUP(功能_33[[#This Row],[功能代號]],需二審tmp!A:A,1,FALSE)</f>
        <v>#N/A</v>
      </c>
      <c r="AQ382" s="575" t="str">
        <f t="shared" si="45"/>
        <v>5-3</v>
      </c>
      <c r="AR382" s="577" t="str">
        <f t="shared" si="46"/>
        <v/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Row],[功能代號]],[3]工作表2!$C:$C,1,FALSE)</f>
        <v>#N/A</v>
      </c>
    </row>
    <row r="383" spans="3:50" ht="13.8">
      <c r="C383" s="292" t="s">
        <v>94</v>
      </c>
      <c r="D383" s="500" t="s">
        <v>2816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3265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2990</v>
      </c>
      <c r="AM383" s="270"/>
      <c r="AN383" s="292" t="e">
        <f>VLOOKUP(功能_33[[#This Row],[功能代號]],需二審tmp!A:A,1,FALSE)</f>
        <v>#N/A</v>
      </c>
      <c r="AQ383" s="575" t="str">
        <f t="shared" si="45"/>
        <v>5-3</v>
      </c>
      <c r="AR383" s="577" t="str">
        <f t="shared" si="46"/>
        <v/>
      </c>
      <c r="AS383" s="579" t="str">
        <f t="shared" si="47"/>
        <v/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Row],[功能代號]],[3]工作表2!$C:$C,1,FALSE)</f>
        <v>#N/A</v>
      </c>
    </row>
    <row r="384" spans="3:50" ht="13.8">
      <c r="C384" s="292" t="s">
        <v>94</v>
      </c>
      <c r="D384" s="500" t="s">
        <v>2816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3265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3199</v>
      </c>
      <c r="AM384" s="270" t="s">
        <v>1080</v>
      </c>
      <c r="AN384" s="292" t="e">
        <f>VLOOKUP(功能_33[[#This Row],[功能代號]],需二審tmp!A:A,1,FALSE)</f>
        <v>#N/A</v>
      </c>
      <c r="AQ384" s="575" t="str">
        <f t="shared" si="45"/>
        <v>5-3</v>
      </c>
      <c r="AR384" s="577" t="str">
        <f t="shared" si="46"/>
        <v/>
      </c>
      <c r="AS384" s="579" t="str">
        <f t="shared" si="47"/>
        <v/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Row],[功能代號]],[3]工作表2!$C:$C,1,FALSE)</f>
        <v>#N/A</v>
      </c>
    </row>
    <row r="385" spans="3:50" ht="13.8">
      <c r="C385" s="292" t="s">
        <v>94</v>
      </c>
      <c r="D385" s="499" t="s">
        <v>3080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3265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3190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2990</v>
      </c>
      <c r="AN385" s="292" t="str">
        <f>VLOOKUP(功能_33[[#This Row],[功能代號]],需二審tmp!A:A,1,FALSE)</f>
        <v>L5500</v>
      </c>
      <c r="AQ385" s="575" t="str">
        <f t="shared" si="45"/>
        <v>5-3</v>
      </c>
      <c r="AR385" s="577" t="str">
        <f t="shared" si="46"/>
        <v/>
      </c>
      <c r="AS385" s="579" t="str">
        <f t="shared" si="47"/>
        <v/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Row],[功能代號]],[3]工作表2!$C:$C,1,FALSE)</f>
        <v>#N/A</v>
      </c>
    </row>
    <row r="386" spans="3:50" ht="13.8">
      <c r="C386" s="292" t="s">
        <v>94</v>
      </c>
      <c r="D386" s="499" t="s">
        <v>2816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3265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3190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2990</v>
      </c>
      <c r="AN386" s="292" t="e">
        <f>VLOOKUP(功能_33[[#This Row],[功能代號]],需二審tmp!A:A,1,FALSE)</f>
        <v>#N/A</v>
      </c>
      <c r="AQ386" s="575" t="str">
        <f t="shared" si="45"/>
        <v>5-3</v>
      </c>
      <c r="AR386" s="577" t="str">
        <f t="shared" si="46"/>
        <v/>
      </c>
      <c r="AS386" s="579" t="str">
        <f t="shared" si="47"/>
        <v/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Row],[功能代號]],[3]工作表2!$C:$C,1,FALSE)</f>
        <v>#N/A</v>
      </c>
    </row>
    <row r="387" spans="3:50" ht="13.8">
      <c r="C387" s="292" t="s">
        <v>94</v>
      </c>
      <c r="D387" s="499" t="s">
        <v>2816</v>
      </c>
      <c r="E387" s="291" t="s">
        <v>1085</v>
      </c>
      <c r="F387" s="270" t="s">
        <v>3195</v>
      </c>
      <c r="G387" s="292"/>
      <c r="H387" s="291" t="s">
        <v>136</v>
      </c>
      <c r="I387" s="291" t="s">
        <v>136</v>
      </c>
      <c r="J387" s="298" t="s">
        <v>3265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28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2990</v>
      </c>
      <c r="AN387" s="292" t="e">
        <f>VLOOKUP(功能_33[[#This Row],[功能代號]],需二審tmp!A:A,1,FALSE)</f>
        <v>#N/A</v>
      </c>
      <c r="AQ387" s="575" t="str">
        <f t="shared" si="45"/>
        <v>5-3</v>
      </c>
      <c r="AR387" s="577" t="str">
        <f t="shared" si="46"/>
        <v/>
      </c>
      <c r="AS387" s="579" t="str">
        <f t="shared" si="47"/>
        <v/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Row],[功能代號]],[3]工作表2!$C:$C,1,FALSE)</f>
        <v>#N/A</v>
      </c>
    </row>
    <row r="388" spans="3:50" ht="13.8">
      <c r="C388" s="292" t="s">
        <v>94</v>
      </c>
      <c r="D388" s="499" t="s">
        <v>2816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3265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28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2990</v>
      </c>
      <c r="AN388" s="292" t="e">
        <f>VLOOKUP(功能_33[[#This Row],[功能代號]],需二審tmp!A:A,1,FALSE)</f>
        <v>#N/A</v>
      </c>
      <c r="AQ388" s="575" t="str">
        <f t="shared" si="45"/>
        <v>5-3</v>
      </c>
      <c r="AR388" s="577" t="str">
        <f t="shared" si="46"/>
        <v/>
      </c>
      <c r="AS388" s="579" t="str">
        <f t="shared" si="47"/>
        <v/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Row],[功能代號]],[3]工作表2!$C:$C,1,FALSE)</f>
        <v>#N/A</v>
      </c>
    </row>
    <row r="389" spans="3:50" ht="13.8">
      <c r="C389" s="292" t="s">
        <v>94</v>
      </c>
      <c r="D389" s="499" t="s">
        <v>2816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3265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28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2990</v>
      </c>
      <c r="AN389" s="292" t="e">
        <f>VLOOKUP(功能_33[[#This Row],[功能代號]],需二審tmp!A:A,1,FALSE)</f>
        <v>#N/A</v>
      </c>
      <c r="AQ389" s="575" t="str">
        <f t="shared" si="45"/>
        <v>5-3</v>
      </c>
      <c r="AR389" s="577" t="str">
        <f t="shared" si="46"/>
        <v/>
      </c>
      <c r="AS389" s="579" t="str">
        <f t="shared" si="47"/>
        <v/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Row],[功能代號]],[3]工作表2!$C:$C,1,FALSE)</f>
        <v>#N/A</v>
      </c>
    </row>
    <row r="390" spans="3:50" ht="13.8">
      <c r="C390" s="292" t="s">
        <v>94</v>
      </c>
      <c r="D390" s="499" t="s">
        <v>2816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3265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3190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2990</v>
      </c>
      <c r="AN390" s="292" t="e">
        <f>VLOOKUP(功能_33[[#This Row],[功能代號]],需二審tmp!A:A,1,FALSE)</f>
        <v>#N/A</v>
      </c>
      <c r="AQ390" s="575" t="str">
        <f t="shared" si="45"/>
        <v>5-3</v>
      </c>
      <c r="AR390" s="577" t="str">
        <f t="shared" si="46"/>
        <v/>
      </c>
      <c r="AS390" s="579" t="str">
        <f t="shared" si="47"/>
        <v/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Row],[功能代號]],[3]工作表2!$C:$C,1,FALSE)</f>
        <v>#N/A</v>
      </c>
    </row>
    <row r="391" spans="3:50" ht="13.8">
      <c r="C391" s="292" t="s">
        <v>94</v>
      </c>
      <c r="D391" s="499" t="s">
        <v>2816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3265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3190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2990</v>
      </c>
      <c r="AN391" s="292" t="e">
        <f>VLOOKUP(功能_33[[#This Row],[功能代號]],需二審tmp!A:A,1,FALSE)</f>
        <v>#N/A</v>
      </c>
      <c r="AQ391" s="575" t="str">
        <f t="shared" si="45"/>
        <v>5-3</v>
      </c>
      <c r="AR391" s="577" t="str">
        <f t="shared" si="46"/>
        <v/>
      </c>
      <c r="AS391" s="579" t="str">
        <f t="shared" si="47"/>
        <v/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Row],[功能代號]],[3]工作表2!$C:$C,1,FALSE)</f>
        <v>#N/A</v>
      </c>
    </row>
    <row r="392" spans="3:50" ht="13.8">
      <c r="C392" s="292" t="s">
        <v>94</v>
      </c>
      <c r="D392" s="499" t="s">
        <v>2816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3265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3190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2990</v>
      </c>
      <c r="AN392" s="292" t="e">
        <f>VLOOKUP(功能_33[[#This Row],[功能代號]],需二審tmp!A:A,1,FALSE)</f>
        <v>#N/A</v>
      </c>
      <c r="AQ392" s="575" t="str">
        <f t="shared" si="45"/>
        <v>5-3</v>
      </c>
      <c r="AR392" s="577" t="str">
        <f t="shared" si="46"/>
        <v/>
      </c>
      <c r="AS392" s="579" t="str">
        <f t="shared" si="47"/>
        <v/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Row],[功能代號]],[3]工作表2!$C:$C,1,FALSE)</f>
        <v>#N/A</v>
      </c>
    </row>
    <row r="393" spans="3:50" ht="16.2">
      <c r="C393" s="292" t="s">
        <v>94</v>
      </c>
      <c r="D393" s="499" t="s">
        <v>2840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3265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3190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2747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5" t="s">
        <v>3193</v>
      </c>
      <c r="AM393" s="652" t="s">
        <v>3194</v>
      </c>
      <c r="AN393" s="292" t="e">
        <f>VLOOKUP(功能_33[[#This Row],[功能代號]],需二審tmp!A:A,1,FALSE)</f>
        <v>#N/A</v>
      </c>
      <c r="AO393" s="356">
        <v>44533</v>
      </c>
      <c r="AQ393" s="575" t="str">
        <f t="shared" si="45"/>
        <v>5-2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666" t="str">
        <f>VLOOKUP(功能_33[[#This Row],[功能代號]],[3]工作表2!$C:$C,1,FALSE)</f>
        <v>L5910</v>
      </c>
    </row>
    <row r="394" spans="3:50" ht="16.2">
      <c r="C394" s="292" t="s">
        <v>94</v>
      </c>
      <c r="D394" s="499" t="s">
        <v>2840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3265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3190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2747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5" t="s">
        <v>3193</v>
      </c>
      <c r="AM394" s="651" t="s">
        <v>3194</v>
      </c>
      <c r="AN394" s="292" t="e">
        <f>VLOOKUP(功能_33[[#This Row],[功能代號]],需二審tmp!A:A,1,FALSE)</f>
        <v>#N/A</v>
      </c>
      <c r="AO394" s="356">
        <v>44533</v>
      </c>
      <c r="AQ394" s="575" t="str">
        <f t="shared" si="45"/>
        <v>5-2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666" t="str">
        <f>VLOOKUP(功能_33[[#This Row],[功能代號]],[3]工作表2!$C:$C,1,FALSE)</f>
        <v>L5912</v>
      </c>
    </row>
    <row r="395" spans="3:50" ht="13.8">
      <c r="C395" s="292" t="s">
        <v>95</v>
      </c>
      <c r="D395" s="499" t="s">
        <v>2827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2972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666" t="str">
        <f>VLOOKUP(功能_33[[#This Row],[功能代號]],[3]工作表2!$C:$C,1,FALSE)</f>
        <v>L6042</v>
      </c>
    </row>
    <row r="396" spans="3:50" ht="13.8">
      <c r="C396" s="292" t="s">
        <v>95</v>
      </c>
      <c r="D396" s="499" t="s">
        <v>2827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2972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666" t="str">
        <f>VLOOKUP(功能_33[[#This Row],[功能代號]],[3]工作表2!$C:$C,1,FALSE)</f>
        <v>L6402</v>
      </c>
    </row>
    <row r="397" spans="3:50" ht="13.8">
      <c r="C397" s="292" t="s">
        <v>95</v>
      </c>
      <c r="D397" s="499" t="s">
        <v>2827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2940</v>
      </c>
      <c r="AA397" s="299" t="s">
        <v>2972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5" t="str">
        <f t="shared" si="45"/>
        <v>6-4</v>
      </c>
      <c r="AR397" s="577" t="str">
        <f t="shared" si="46"/>
        <v/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666" t="str">
        <f>VLOOKUP(功能_33[[#This Row],[功能代號]],[3]工作表2!$C:$C,1,FALSE)</f>
        <v>L6043</v>
      </c>
    </row>
    <row r="398" spans="3:50" ht="13.8">
      <c r="C398" s="292" t="s">
        <v>95</v>
      </c>
      <c r="D398" s="499" t="s">
        <v>2827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2940</v>
      </c>
      <c r="AA398" s="299" t="s">
        <v>2972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5" t="str">
        <f t="shared" si="45"/>
        <v>6-4</v>
      </c>
      <c r="AR398" s="577" t="str">
        <f t="shared" si="46"/>
        <v/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666" t="str">
        <f>VLOOKUP(功能_33[[#This Row],[功能代號]],[3]工作表2!$C:$C,1,FALSE)</f>
        <v>L6403</v>
      </c>
    </row>
    <row r="399" spans="3:50" ht="13.8">
      <c r="C399" s="292" t="s">
        <v>95</v>
      </c>
      <c r="D399" s="499" t="s">
        <v>2830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3258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3190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5" t="str">
        <f t="shared" si="45"/>
        <v>6-7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666" t="str">
        <f>VLOOKUP(功能_33[[#This Row],[功能代號]],[3]工作表2!$C:$C,1,FALSE)</f>
        <v>L6751</v>
      </c>
    </row>
    <row r="400" spans="3:50" ht="13.8">
      <c r="C400" s="292" t="s">
        <v>95</v>
      </c>
      <c r="D400" s="499" t="s">
        <v>2830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3258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3190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5" t="str">
        <f t="shared" si="45"/>
        <v>6-7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666" t="str">
        <f>VLOOKUP(功能_33[[#This Row],[功能代號]],[3]工作表2!$C:$C,1,FALSE)</f>
        <v>L6752</v>
      </c>
    </row>
    <row r="401" spans="1:50" ht="13.8">
      <c r="C401" s="292" t="s">
        <v>95</v>
      </c>
      <c r="D401" s="499" t="s">
        <v>2827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3263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2972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5" t="str">
        <f t="shared" si="45"/>
        <v>6-4</v>
      </c>
      <c r="AR401" s="577" t="str">
        <f t="shared" si="46"/>
        <v/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666" t="str">
        <f>VLOOKUP(功能_33[[#This Row],[功能代號]],[3]工作表2!$C:$C,1,FALSE)</f>
        <v>L6041</v>
      </c>
    </row>
    <row r="402" spans="1:50" ht="13.8">
      <c r="C402" s="292" t="s">
        <v>95</v>
      </c>
      <c r="D402" s="499" t="s">
        <v>2827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3263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2972</v>
      </c>
      <c r="AB402" s="299">
        <v>44544</v>
      </c>
      <c r="AC402" s="299" t="s">
        <v>3268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666" t="str">
        <f>VLOOKUP(功能_33[[#This Row],[功能代號]],[3]工作表2!$C:$C,1,FALSE)</f>
        <v>L6401</v>
      </c>
    </row>
    <row r="403" spans="1:50" ht="13.8">
      <c r="A403" s="637"/>
      <c r="B403" s="424"/>
      <c r="C403" s="292" t="s">
        <v>95</v>
      </c>
      <c r="D403" s="499" t="s">
        <v>2827</v>
      </c>
      <c r="E403" s="291" t="s">
        <v>3255</v>
      </c>
      <c r="F403" s="292" t="s">
        <v>3256</v>
      </c>
      <c r="G403" s="281" t="s">
        <v>3257</v>
      </c>
      <c r="H403" s="291" t="s">
        <v>136</v>
      </c>
      <c r="I403" s="291" t="s">
        <v>314</v>
      </c>
      <c r="J403" s="225" t="s">
        <v>3258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4" t="str">
        <f>VLOOKUP(功能_33[[#This Row],[User]],SKL放款!A:G,7,FALSE)</f>
        <v>放款服務課</v>
      </c>
      <c r="Y403" s="299">
        <v>44533</v>
      </c>
      <c r="Z403" s="299" t="s">
        <v>2805</v>
      </c>
      <c r="AA403" s="299" t="s">
        <v>2972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4"/>
      <c r="AL403" s="291" t="s">
        <v>190</v>
      </c>
      <c r="AM403" s="424" t="e">
        <f>VLOOKUP(功能_33[[#This Row],[功能代號]],'[5]20211001'!$A:$J,9,FALSE)</f>
        <v>#N/A</v>
      </c>
      <c r="AN403" s="424" t="e">
        <f>VLOOKUP(功能_33[[#This Row],[功能代號]],需二審tmp!A:A,1,FALSE)</f>
        <v>#N/A</v>
      </c>
      <c r="AQ403" s="638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  <c r="AX403" s="666" t="str">
        <f>VLOOKUP(功能_33[[#This Row],[功能代號]],[3]工作表2!$C:$C,1,FALSE)</f>
        <v>L6943</v>
      </c>
    </row>
    <row r="404" spans="1:50" ht="13.8">
      <c r="C404" s="292" t="s">
        <v>95</v>
      </c>
      <c r="D404" s="499" t="s">
        <v>2824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3258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2940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5" t="str">
        <f t="shared" si="45"/>
        <v>6-1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666" t="str">
        <f>VLOOKUP(功能_33[[#This Row],[功能代號]],[3]工作表2!$C:$C,1,FALSE)</f>
        <v>L6104</v>
      </c>
    </row>
    <row r="405" spans="1:50" ht="13.8">
      <c r="C405" s="292" t="s">
        <v>95</v>
      </c>
      <c r="D405" s="499" t="s">
        <v>2827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2940</v>
      </c>
      <c r="AA405" s="299" t="s">
        <v>2972</v>
      </c>
      <c r="AB405" s="299">
        <v>44544</v>
      </c>
      <c r="AC405" s="299" t="s">
        <v>3268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5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666" t="str">
        <f>VLOOKUP(功能_33[[#This Row],[功能代號]],[3]工作表2!$C:$C,1,FALSE)</f>
        <v>L6044</v>
      </c>
    </row>
    <row r="406" spans="1:50" ht="13.8">
      <c r="C406" s="292" t="s">
        <v>95</v>
      </c>
      <c r="D406" s="499" t="s">
        <v>2827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2972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5" t="str">
        <f t="shared" si="45"/>
        <v>6-4</v>
      </c>
      <c r="AR406" s="577" t="str">
        <f t="shared" si="46"/>
        <v/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666" t="str">
        <f>VLOOKUP(功能_33[[#This Row],[功能代號]],[3]工作表2!$C:$C,1,FALSE)</f>
        <v>L6932</v>
      </c>
    </row>
    <row r="407" spans="1:50" ht="13.8">
      <c r="A407" s="637"/>
      <c r="B407" s="424"/>
      <c r="C407" s="292" t="s">
        <v>95</v>
      </c>
      <c r="D407" s="499" t="s">
        <v>2827</v>
      </c>
      <c r="E407" s="291" t="s">
        <v>3206</v>
      </c>
      <c r="F407" s="292" t="s">
        <v>3208</v>
      </c>
      <c r="G407" s="292" t="s">
        <v>3210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2972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2940</v>
      </c>
      <c r="AA407" s="299" t="s">
        <v>2972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4"/>
      <c r="AL407" s="291" t="s">
        <v>190</v>
      </c>
      <c r="AM407" s="424"/>
      <c r="AN407" s="424" t="e">
        <f>VLOOKUP(功能_33[[#This Row],[功能代號]],需二審tmp!A:A,1,FALSE)</f>
        <v>#N/A</v>
      </c>
      <c r="AQ407" s="638" t="str">
        <f t="shared" si="45"/>
        <v>6-4</v>
      </c>
      <c r="AR407" s="577" t="str">
        <f t="shared" si="46"/>
        <v/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Row],[功能代號]],[3]工作表2!$C:$C,1,FALSE)</f>
        <v>#N/A</v>
      </c>
    </row>
    <row r="408" spans="1:50" ht="13.8">
      <c r="A408" s="637"/>
      <c r="B408" s="424"/>
      <c r="C408" s="292" t="s">
        <v>95</v>
      </c>
      <c r="D408" s="499" t="s">
        <v>2827</v>
      </c>
      <c r="E408" s="291" t="s">
        <v>3207</v>
      </c>
      <c r="F408" s="292" t="s">
        <v>3209</v>
      </c>
      <c r="G408" s="292" t="s">
        <v>3210</v>
      </c>
      <c r="H408" s="291" t="s">
        <v>193</v>
      </c>
      <c r="I408" s="291" t="s">
        <v>314</v>
      </c>
      <c r="J408" s="225" t="s">
        <v>3263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2972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2940</v>
      </c>
      <c r="AA408" s="299" t="s">
        <v>2972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4"/>
      <c r="AL408" s="291" t="s">
        <v>190</v>
      </c>
      <c r="AM408" s="424"/>
      <c r="AN408" s="424" t="e">
        <f>VLOOKUP(功能_33[[#This Row],[功能代號]],需二審tmp!A:A,1,FALSE)</f>
        <v>#N/A</v>
      </c>
      <c r="AQ408" s="638" t="str">
        <f t="shared" si="45"/>
        <v>6-4</v>
      </c>
      <c r="AR408" s="577" t="str">
        <f t="shared" si="46"/>
        <v/>
      </c>
      <c r="AS408" s="579" t="str">
        <f t="shared" si="47"/>
        <v/>
      </c>
      <c r="AT408" s="581" t="str">
        <f t="shared" si="48"/>
        <v/>
      </c>
      <c r="AU408" s="583" t="str">
        <f t="shared" si="49"/>
        <v/>
      </c>
      <c r="AV408" s="585" t="str">
        <f t="shared" si="50"/>
        <v/>
      </c>
      <c r="AW408" s="609" t="str">
        <f t="shared" si="51"/>
        <v/>
      </c>
      <c r="AX408" s="585" t="e">
        <f>VLOOKUP(功能_33[[#This Row],[功能代號]],[3]工作表2!$C:$C,1,FALSE)</f>
        <v>#N/A</v>
      </c>
    </row>
    <row r="409" spans="1:50" ht="13.8">
      <c r="C409" s="292" t="s">
        <v>95</v>
      </c>
      <c r="D409" s="499" t="s">
        <v>2830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3258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5" t="str">
        <f t="shared" si="45"/>
        <v>6-7</v>
      </c>
      <c r="AR409" s="577" t="str">
        <f t="shared" si="46"/>
        <v/>
      </c>
      <c r="AS409" s="579" t="str">
        <f t="shared" si="47"/>
        <v/>
      </c>
      <c r="AT409" s="581" t="str">
        <f t="shared" si="48"/>
        <v/>
      </c>
      <c r="AU409" s="583" t="str">
        <f t="shared" si="49"/>
        <v/>
      </c>
      <c r="AV409" s="585" t="str">
        <f t="shared" si="50"/>
        <v/>
      </c>
      <c r="AW409" s="609" t="str">
        <f t="shared" si="51"/>
        <v/>
      </c>
      <c r="AX409" s="666" t="str">
        <f>VLOOKUP(功能_33[[#This Row],[功能代號]],[3]工作表2!$C:$C,1,FALSE)</f>
        <v>L6754</v>
      </c>
    </row>
    <row r="410" spans="1:50" ht="13.8">
      <c r="C410" s="292" t="s">
        <v>95</v>
      </c>
      <c r="D410" s="292" t="s">
        <v>2830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3258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5" t="str">
        <f t="shared" si="45"/>
        <v>6-7</v>
      </c>
      <c r="AR410" s="577" t="str">
        <f t="shared" si="46"/>
        <v/>
      </c>
      <c r="AS410" s="579" t="str">
        <f t="shared" si="47"/>
        <v/>
      </c>
      <c r="AT410" s="581" t="str">
        <f t="shared" si="48"/>
        <v/>
      </c>
      <c r="AU410" s="583" t="str">
        <f t="shared" si="49"/>
        <v/>
      </c>
      <c r="AV410" s="585" t="str">
        <f t="shared" si="50"/>
        <v/>
      </c>
      <c r="AW410" s="609" t="str">
        <f t="shared" si="51"/>
        <v/>
      </c>
      <c r="AX410" s="666" t="str">
        <f>VLOOKUP(功能_33[[#This Row],[功能代號]],[3]工作表2!$C:$C,1,FALSE)</f>
        <v>L6755</v>
      </c>
    </row>
    <row r="411" spans="1:50" ht="13.8">
      <c r="C411" s="292" t="s">
        <v>95</v>
      </c>
      <c r="D411" s="292" t="s">
        <v>2824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3258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2940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5" t="str">
        <f t="shared" ref="AQ411:AQ459" si="52">IF(COUNTA(AC411)=1,LEFT(D411,3),"")</f>
        <v>6-1</v>
      </c>
      <c r="AR411" s="577" t="str">
        <f t="shared" ref="AR411:AR459" si="53">IF(AND(COUNTA(L411)=1,COUNTA(M411)=1,COUNTA(Y411)=1,COUNTA(AB411)=1,COUNTA(AC411)=0),LEFT(D411,3),"")</f>
        <v/>
      </c>
      <c r="AS411" s="579" t="str">
        <f t="shared" ref="AS411:AS459" si="54">IF(AND(COUNTA(L411)=1,COUNTA(M411)=1,COUNTA(Y411)=1,COUNTA(AB411)=0,COUNTA(AC411)=0),LEFT(D411,3),"")</f>
        <v/>
      </c>
      <c r="AT411" s="581" t="str">
        <f t="shared" ref="AT411:AT459" si="55">IF(AND(COUNTA(M411)=0,COUNTA(Y411)=1),LEFT(D411,3),"")</f>
        <v/>
      </c>
      <c r="AU411" s="583" t="str">
        <f t="shared" ref="AU411:AU459" si="56">IF(AND(COUNTA(M411)=1,COUNTA(Y411)=0),LEFT(D411,3),"")</f>
        <v/>
      </c>
      <c r="AV411" s="585" t="str">
        <f t="shared" ref="AV411:AV459" si="57">IF(AND(COUNTA(M411)=0,COUNTA(Y411)=0),LEFT(D411,3),"")</f>
        <v/>
      </c>
      <c r="AW411" s="609" t="str">
        <f t="shared" ref="AW411:AW458" si="58">IF(OR(COUNTA(M411)=0,COUNTA(Y411)=0),I411,"")</f>
        <v/>
      </c>
      <c r="AX411" s="666" t="str">
        <f>VLOOKUP(功能_33[[#This Row],[功能代號]],[3]工作表2!$C:$C,1,FALSE)</f>
        <v>L6103</v>
      </c>
    </row>
    <row r="412" spans="1:50" ht="13.8">
      <c r="C412" s="292" t="s">
        <v>97</v>
      </c>
      <c r="D412" s="292" t="s">
        <v>2841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3203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3068</v>
      </c>
      <c r="AM412" s="292" t="s">
        <v>3191</v>
      </c>
      <c r="AN412" s="292" t="str">
        <f>VLOOKUP(功能_33[[#This Row],[功能代號]],需二審tmp!A:A,1,FALSE)</f>
        <v>L8030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Row],[功能代號]],[3]工作表2!$C:$C,1,FALSE)</f>
        <v>#N/A</v>
      </c>
    </row>
    <row r="413" spans="1:50" ht="13.8">
      <c r="C413" s="292" t="s">
        <v>97</v>
      </c>
      <c r="D413" s="292" t="s">
        <v>2841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3203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2990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Row],[功能代號]],[3]工作表2!$C:$C,1,FALSE)</f>
        <v>#N/A</v>
      </c>
    </row>
    <row r="414" spans="1:50" ht="13.8">
      <c r="C414" s="292" t="s">
        <v>97</v>
      </c>
      <c r="D414" s="292" t="s">
        <v>2841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3203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2990</v>
      </c>
      <c r="AN414" s="292" t="str">
        <f>VLOOKUP(功能_33[[#This Row],[功能代號]],需二審tmp!A:A,1,FALSE)</f>
        <v>L8032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Row],[功能代號]],[3]工作表2!$C:$C,1,FALSE)</f>
        <v>#N/A</v>
      </c>
    </row>
    <row r="415" spans="1:50" ht="13.8">
      <c r="C415" s="292" t="s">
        <v>97</v>
      </c>
      <c r="D415" s="292" t="s">
        <v>2841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3203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2990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Row],[功能代號]],[3]工作表2!$C:$C,1,FALSE)</f>
        <v>#N/A</v>
      </c>
    </row>
    <row r="416" spans="1:50" ht="13.8">
      <c r="C416" s="292" t="s">
        <v>97</v>
      </c>
      <c r="D416" s="292" t="s">
        <v>2841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3203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2990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Row],[功能代號]],[3]工作表2!$C:$C,1,FALSE)</f>
        <v>#N/A</v>
      </c>
    </row>
    <row r="417" spans="3:50" ht="13.8">
      <c r="C417" s="292" t="s">
        <v>97</v>
      </c>
      <c r="D417" s="292" t="s">
        <v>2841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3203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2990</v>
      </c>
      <c r="AN417" s="292" t="e">
        <f>VLOOKUP(功能_33[[#This Row],[功能代號]],需二審tmp!A:A,1,FALSE)</f>
        <v>#N/A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Row],[功能代號]],[3]工作表2!$C:$C,1,FALSE)</f>
        <v>#N/A</v>
      </c>
    </row>
    <row r="418" spans="3:50" ht="13.8">
      <c r="C418" s="292" t="s">
        <v>97</v>
      </c>
      <c r="D418" s="292" t="s">
        <v>2841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3203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2990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Row],[功能代號]],[3]工作表2!$C:$C,1,FALSE)</f>
        <v>#N/A</v>
      </c>
    </row>
    <row r="419" spans="3:50" ht="13.8">
      <c r="C419" s="292" t="s">
        <v>97</v>
      </c>
      <c r="D419" s="292" t="s">
        <v>2841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3203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2990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Row],[功能代號]],[3]工作表2!$C:$C,1,FALSE)</f>
        <v>#N/A</v>
      </c>
    </row>
    <row r="420" spans="3:50" ht="13.8">
      <c r="C420" s="292" t="s">
        <v>97</v>
      </c>
      <c r="D420" s="292" t="s">
        <v>2841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3203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2990</v>
      </c>
      <c r="AN420" s="292" t="str">
        <f>VLOOKUP(功能_33[[#This Row],[功能代號]],需二審tmp!A:A,1,FALSE)</f>
        <v>L8038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Row],[功能代號]],[3]工作表2!$C:$C,1,FALSE)</f>
        <v>#N/A</v>
      </c>
    </row>
    <row r="421" spans="3:50" ht="13.8">
      <c r="C421" s="292" t="s">
        <v>97</v>
      </c>
      <c r="D421" s="292" t="s">
        <v>2841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3203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2990</v>
      </c>
      <c r="AN421" s="292" t="str">
        <f>VLOOKUP(功能_33[[#This Row],[功能代號]],需二審tmp!A:A,1,FALSE)</f>
        <v>L8039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Row],[功能代號]],[3]工作表2!$C:$C,1,FALSE)</f>
        <v>#N/A</v>
      </c>
    </row>
    <row r="422" spans="3:50" ht="13.8">
      <c r="C422" s="292" t="s">
        <v>97</v>
      </c>
      <c r="D422" s="292" t="s">
        <v>2841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3203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2990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Row],[功能代號]],[3]工作表2!$C:$C,1,FALSE)</f>
        <v>#N/A</v>
      </c>
    </row>
    <row r="423" spans="3:50" ht="13.8">
      <c r="C423" s="292" t="s">
        <v>97</v>
      </c>
      <c r="D423" s="292" t="s">
        <v>2841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3203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2990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Row],[功能代號]],[3]工作表2!$C:$C,1,FALSE)</f>
        <v>#N/A</v>
      </c>
    </row>
    <row r="424" spans="3:50" ht="13.8">
      <c r="C424" s="292" t="s">
        <v>97</v>
      </c>
      <c r="D424" s="292" t="s">
        <v>2841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3203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2990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Row],[功能代號]],[3]工作表2!$C:$C,1,FALSE)</f>
        <v>#N/A</v>
      </c>
    </row>
    <row r="425" spans="3:50" ht="13.8">
      <c r="C425" s="292" t="s">
        <v>97</v>
      </c>
      <c r="D425" s="292" t="s">
        <v>2841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3203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2990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Row],[功能代號]],[3]工作表2!$C:$C,1,FALSE)</f>
        <v>#N/A</v>
      </c>
    </row>
    <row r="426" spans="3:50" ht="13.8">
      <c r="C426" s="292" t="s">
        <v>97</v>
      </c>
      <c r="D426" s="292" t="s">
        <v>2841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3203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2990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Row],[功能代號]],[3]工作表2!$C:$C,1,FALSE)</f>
        <v>#N/A</v>
      </c>
    </row>
    <row r="427" spans="3:50" ht="13.8">
      <c r="C427" s="292" t="s">
        <v>97</v>
      </c>
      <c r="D427" s="292" t="s">
        <v>2841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3203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2990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Row],[功能代號]],[3]工作表2!$C:$C,1,FALSE)</f>
        <v>#N/A</v>
      </c>
    </row>
    <row r="428" spans="3:50" ht="13.8">
      <c r="C428" s="292" t="s">
        <v>97</v>
      </c>
      <c r="D428" s="292" t="s">
        <v>2841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3203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2990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Row],[功能代號]],[3]工作表2!$C:$C,1,FALSE)</f>
        <v>#N/A</v>
      </c>
    </row>
    <row r="429" spans="3:50" ht="13.8">
      <c r="C429" s="292" t="s">
        <v>97</v>
      </c>
      <c r="D429" s="292" t="s">
        <v>2841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3203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2990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Row],[功能代號]],[3]工作表2!$C:$C,1,FALSE)</f>
        <v>#N/A</v>
      </c>
    </row>
    <row r="430" spans="3:50" ht="13.8">
      <c r="C430" s="292" t="s">
        <v>97</v>
      </c>
      <c r="D430" s="292" t="s">
        <v>2841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3203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2990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Row],[功能代號]],[3]工作表2!$C:$C,1,FALSE)</f>
        <v>#N/A</v>
      </c>
    </row>
    <row r="431" spans="3:50" ht="13.8">
      <c r="C431" s="292" t="s">
        <v>97</v>
      </c>
      <c r="D431" s="292" t="s">
        <v>2841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3203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2990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Row],[功能代號]],[3]工作表2!$C:$C,1,FALSE)</f>
        <v>#N/A</v>
      </c>
    </row>
    <row r="432" spans="3:50" ht="13.8">
      <c r="C432" s="292" t="s">
        <v>97</v>
      </c>
      <c r="D432" s="292" t="s">
        <v>2841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3203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2990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Row],[功能代號]],[3]工作表2!$C:$C,1,FALSE)</f>
        <v>#N/A</v>
      </c>
    </row>
    <row r="433" spans="3:50" ht="13.8">
      <c r="C433" s="292" t="s">
        <v>97</v>
      </c>
      <c r="D433" s="292" t="s">
        <v>2841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3203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2990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Row],[功能代號]],[3]工作表2!$C:$C,1,FALSE)</f>
        <v>#N/A</v>
      </c>
    </row>
    <row r="434" spans="3:50" ht="13.8">
      <c r="C434" s="292" t="s">
        <v>97</v>
      </c>
      <c r="D434" s="292" t="s">
        <v>2841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3203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2990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Row],[功能代號]],[3]工作表2!$C:$C,1,FALSE)</f>
        <v>#N/A</v>
      </c>
    </row>
    <row r="435" spans="3:50" ht="13.8">
      <c r="C435" s="292" t="s">
        <v>97</v>
      </c>
      <c r="D435" s="292" t="s">
        <v>2841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3203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2990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Row],[功能代號]],[3]工作表2!$C:$C,1,FALSE)</f>
        <v>#N/A</v>
      </c>
    </row>
    <row r="436" spans="3:50" ht="13.8">
      <c r="C436" s="292" t="s">
        <v>97</v>
      </c>
      <c r="D436" s="292" t="s">
        <v>2841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3203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2990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Row],[功能代號]],[3]工作表2!$C:$C,1,FALSE)</f>
        <v>#N/A</v>
      </c>
    </row>
    <row r="437" spans="3:50" ht="13.8">
      <c r="C437" s="292" t="s">
        <v>97</v>
      </c>
      <c r="D437" s="292" t="s">
        <v>2841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3203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2990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Row],[功能代號]],[3]工作表2!$C:$C,1,FALSE)</f>
        <v>#N/A</v>
      </c>
    </row>
    <row r="438" spans="3:50" ht="13.8">
      <c r="C438" s="292" t="s">
        <v>97</v>
      </c>
      <c r="D438" s="292" t="s">
        <v>2841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3203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2990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Row],[功能代號]],[3]工作表2!$C:$C,1,FALSE)</f>
        <v>#N/A</v>
      </c>
    </row>
    <row r="439" spans="3:50" ht="13.8">
      <c r="C439" s="292" t="s">
        <v>97</v>
      </c>
      <c r="D439" s="292" t="s">
        <v>2841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3203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2990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Row],[功能代號]],[3]工作表2!$C:$C,1,FALSE)</f>
        <v>#N/A</v>
      </c>
    </row>
    <row r="440" spans="3:50" ht="13.8">
      <c r="C440" s="292" t="s">
        <v>97</v>
      </c>
      <c r="D440" s="292" t="s">
        <v>2841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3203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2990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Row],[功能代號]],[3]工作表2!$C:$C,1,FALSE)</f>
        <v>#N/A</v>
      </c>
    </row>
    <row r="441" spans="3:50" ht="13.8">
      <c r="C441" s="292" t="s">
        <v>97</v>
      </c>
      <c r="D441" s="292" t="s">
        <v>2841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3203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2990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Row],[功能代號]],[3]工作表2!$C:$C,1,FALSE)</f>
        <v>#N/A</v>
      </c>
    </row>
    <row r="442" spans="3:50" ht="13.8">
      <c r="C442" s="292" t="s">
        <v>97</v>
      </c>
      <c r="D442" s="292" t="s">
        <v>2841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3203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2990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Row],[功能代號]],[3]工作表2!$C:$C,1,FALSE)</f>
        <v>#N/A</v>
      </c>
    </row>
    <row r="443" spans="3:50" ht="13.8">
      <c r="C443" s="292" t="s">
        <v>97</v>
      </c>
      <c r="D443" s="292" t="s">
        <v>2841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3203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2990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Row],[功能代號]],[3]工作表2!$C:$C,1,FALSE)</f>
        <v>#N/A</v>
      </c>
    </row>
    <row r="444" spans="3:50" ht="13.8">
      <c r="C444" s="292" t="s">
        <v>97</v>
      </c>
      <c r="D444" s="292" t="s">
        <v>2841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3203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2990</v>
      </c>
      <c r="AN444" s="292" t="str">
        <f>VLOOKUP(功能_33[[#This Row],[功能代號]],需二審tmp!A:A,1,FALSE)</f>
        <v>L8062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Row],[功能代號]],[3]工作表2!$C:$C,1,FALSE)</f>
        <v>#N/A</v>
      </c>
    </row>
    <row r="445" spans="3:50" ht="13.8">
      <c r="C445" s="292" t="s">
        <v>97</v>
      </c>
      <c r="D445" s="292" t="s">
        <v>2841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3203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2990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Row],[功能代號]],[3]工作表2!$C:$C,1,FALSE)</f>
        <v>#N/A</v>
      </c>
    </row>
    <row r="446" spans="3:50" ht="13.8">
      <c r="C446" s="292" t="s">
        <v>97</v>
      </c>
      <c r="D446" s="292" t="s">
        <v>2841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3203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2990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Row],[功能代號]],[3]工作表2!$C:$C,1,FALSE)</f>
        <v>#N/A</v>
      </c>
    </row>
    <row r="447" spans="3:50" ht="13.8">
      <c r="C447" s="292" t="s">
        <v>97</v>
      </c>
      <c r="D447" s="292" t="s">
        <v>2841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3203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2990</v>
      </c>
      <c r="AN447" s="292" t="e">
        <f>VLOOKUP(功能_33[[#This Row],[功能代號]],需二審tmp!A:A,1,FALSE)</f>
        <v>#N/A</v>
      </c>
      <c r="AO447" s="356">
        <v>44533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Row],[功能代號]],[3]工作表2!$C:$C,1,FALSE)</f>
        <v>#N/A</v>
      </c>
    </row>
    <row r="448" spans="3:50" ht="13.8">
      <c r="C448" s="292" t="s">
        <v>97</v>
      </c>
      <c r="D448" s="292" t="s">
        <v>2841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3203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2990</v>
      </c>
      <c r="AN448" s="292" t="e">
        <f>VLOOKUP(功能_33[[#This Row],[功能代號]],需二審tmp!A:A,1,FALSE)</f>
        <v>#N/A</v>
      </c>
      <c r="AO448" s="356">
        <v>44533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Row],[功能代號]],[3]工作表2!$C:$C,1,FALSE)</f>
        <v>#N/A</v>
      </c>
    </row>
    <row r="449" spans="3:50" ht="13.8">
      <c r="C449" s="292" t="s">
        <v>97</v>
      </c>
      <c r="D449" s="292" t="s">
        <v>2841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3203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2990</v>
      </c>
      <c r="AN449" s="292" t="e">
        <f>VLOOKUP(功能_33[[#This Row],[功能代號]],需二審tmp!A:A,1,FALSE)</f>
        <v>#N/A</v>
      </c>
      <c r="AO449" s="356">
        <v>44533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Row],[功能代號]],[3]工作表2!$C:$C,1,FALSE)</f>
        <v>#N/A</v>
      </c>
    </row>
    <row r="450" spans="3:50" ht="13.8">
      <c r="C450" s="292" t="s">
        <v>97</v>
      </c>
      <c r="D450" s="292" t="s">
        <v>2841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3203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2747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3068</v>
      </c>
      <c r="AM450" s="292" t="s">
        <v>3191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Row],[功能代號]],[3]工作表2!$C:$C,1,FALSE)</f>
        <v>#N/A</v>
      </c>
    </row>
    <row r="451" spans="3:50" ht="13.8">
      <c r="C451" s="292" t="s">
        <v>97</v>
      </c>
      <c r="D451" s="292" t="s">
        <v>2841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3203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2747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3068</v>
      </c>
      <c r="AM451" s="292" t="s">
        <v>3191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Row],[功能代號]],[3]工作表2!$C:$C,1,FALSE)</f>
        <v>#N/A</v>
      </c>
    </row>
    <row r="452" spans="3:50" ht="13.8">
      <c r="C452" s="292" t="s">
        <v>97</v>
      </c>
      <c r="D452" s="292" t="s">
        <v>2841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3203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2747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3068</v>
      </c>
      <c r="AM452" s="292" t="s">
        <v>3191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Row],[功能代號]],[3]工作表2!$C:$C,1,FALSE)</f>
        <v>#N/A</v>
      </c>
    </row>
    <row r="453" spans="3:50" ht="13.8">
      <c r="C453" s="292" t="s">
        <v>97</v>
      </c>
      <c r="D453" s="292" t="s">
        <v>2841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3203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2747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3068</v>
      </c>
      <c r="AM453" s="292" t="s">
        <v>3191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Row],[功能代號]],[3]工作表2!$C:$C,1,FALSE)</f>
        <v>#N/A</v>
      </c>
    </row>
    <row r="454" spans="3:50" ht="13.8">
      <c r="C454" s="292" t="s">
        <v>97</v>
      </c>
      <c r="D454" s="292" t="s">
        <v>2841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3203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2747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3068</v>
      </c>
      <c r="AM454" s="292" t="s">
        <v>3191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Row],[功能代號]],[3]工作表2!$C:$C,1,FALSE)</f>
        <v>#N/A</v>
      </c>
    </row>
    <row r="455" spans="3:50" ht="13.8">
      <c r="C455" s="292" t="s">
        <v>97</v>
      </c>
      <c r="D455" s="292" t="s">
        <v>2841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3203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2747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3068</v>
      </c>
      <c r="AM455" s="292" t="s">
        <v>3191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Row],[功能代號]],[3]工作表2!$C:$C,1,FALSE)</f>
        <v>#N/A</v>
      </c>
    </row>
    <row r="456" spans="3:50" ht="13.8">
      <c r="C456" s="292" t="s">
        <v>97</v>
      </c>
      <c r="D456" s="292" t="s">
        <v>2841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3203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2747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3068</v>
      </c>
      <c r="AM456" s="292" t="s">
        <v>3191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si="58"/>
        <v/>
      </c>
      <c r="AX456" s="585" t="e">
        <f>VLOOKUP(功能_33[[#This Row],[功能代號]],[3]工作表2!$C:$C,1,FALSE)</f>
        <v>#N/A</v>
      </c>
    </row>
    <row r="457" spans="3:50" ht="13.8">
      <c r="C457" s="292" t="s">
        <v>97</v>
      </c>
      <c r="D457" s="292" t="s">
        <v>2841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3203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2747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3068</v>
      </c>
      <c r="AM457" s="292" t="s">
        <v>3191</v>
      </c>
      <c r="AN457" s="292" t="e">
        <f>VLOOKUP(功能_33[[#This Row],[功能代號]],需二審tmp!A:A,1,FALSE)</f>
        <v>#N/A</v>
      </c>
      <c r="AQ457" s="575" t="str">
        <f t="shared" si="52"/>
        <v>8-3</v>
      </c>
      <c r="AR457" s="577" t="str">
        <f t="shared" si="53"/>
        <v/>
      </c>
      <c r="AS457" s="579" t="str">
        <f t="shared" si="54"/>
        <v/>
      </c>
      <c r="AT457" s="581" t="str">
        <f t="shared" si="55"/>
        <v/>
      </c>
      <c r="AU457" s="583" t="str">
        <f t="shared" si="56"/>
        <v/>
      </c>
      <c r="AV457" s="585" t="str">
        <f t="shared" si="57"/>
        <v/>
      </c>
      <c r="AW457" s="609" t="str">
        <f t="shared" si="58"/>
        <v/>
      </c>
      <c r="AX457" s="585" t="e">
        <f>VLOOKUP(功能_33[[#This Row],[功能代號]],[3]工作表2!$C:$C,1,FALSE)</f>
        <v>#N/A</v>
      </c>
    </row>
    <row r="458" spans="3:50" ht="13.8">
      <c r="C458" s="292" t="s">
        <v>97</v>
      </c>
      <c r="D458" s="292" t="s">
        <v>2841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3203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2747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3068</v>
      </c>
      <c r="AM458" s="292" t="s">
        <v>3191</v>
      </c>
      <c r="AN458" s="292" t="e">
        <f>VLOOKUP(功能_33[[#This Row],[功能代號]],需二審tmp!A:A,1,FALSE)</f>
        <v>#N/A</v>
      </c>
      <c r="AQ458" s="575" t="str">
        <f t="shared" si="52"/>
        <v>8-3</v>
      </c>
      <c r="AR458" s="577" t="str">
        <f t="shared" si="53"/>
        <v/>
      </c>
      <c r="AS458" s="579" t="str">
        <f t="shared" si="54"/>
        <v/>
      </c>
      <c r="AT458" s="581" t="str">
        <f t="shared" si="55"/>
        <v/>
      </c>
      <c r="AU458" s="583" t="str">
        <f t="shared" si="56"/>
        <v/>
      </c>
      <c r="AV458" s="585" t="str">
        <f t="shared" si="57"/>
        <v/>
      </c>
      <c r="AW458" s="609" t="str">
        <f t="shared" si="58"/>
        <v/>
      </c>
      <c r="AX458" s="585" t="e">
        <f>VLOOKUP(功能_33[[#This Row],[功能代號]],[3]工作表2!$C:$C,1,FALSE)</f>
        <v>#N/A</v>
      </c>
    </row>
    <row r="459" spans="3:50" ht="13.8">
      <c r="C459" s="292" t="s">
        <v>97</v>
      </c>
      <c r="D459" s="292" t="s">
        <v>2841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3203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2747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3068</v>
      </c>
      <c r="AM459" s="292" t="s">
        <v>3191</v>
      </c>
      <c r="AN459" s="292" t="e">
        <f>VLOOKUP(功能_33[[#This Row],[功能代號]],需二審tmp!A:A,1,FALSE)</f>
        <v>#N/A</v>
      </c>
      <c r="AQ459" s="575" t="str">
        <f t="shared" si="52"/>
        <v>8-3</v>
      </c>
      <c r="AR459" s="577" t="str">
        <f t="shared" si="53"/>
        <v/>
      </c>
      <c r="AS459" s="579" t="str">
        <f t="shared" si="54"/>
        <v/>
      </c>
      <c r="AT459" s="581" t="str">
        <f t="shared" si="55"/>
        <v/>
      </c>
      <c r="AU459" s="583" t="str">
        <f t="shared" si="56"/>
        <v/>
      </c>
      <c r="AV459" s="585" t="str">
        <f t="shared" si="57"/>
        <v/>
      </c>
      <c r="AW459" s="609" t="str">
        <f t="shared" ref="AW459:AW522" si="59">IF(OR(COUNTA(M459)=0,COUNTA(Y459)=0),I459,"")</f>
        <v/>
      </c>
      <c r="AX459" s="585" t="e">
        <f>VLOOKUP(功能_33[[#This Row],[功能代號]],[3]工作表2!$C:$C,1,FALSE)</f>
        <v>#N/A</v>
      </c>
    </row>
    <row r="460" spans="3:50" ht="13.8">
      <c r="C460" s="292" t="s">
        <v>97</v>
      </c>
      <c r="D460" s="292" t="s">
        <v>2841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3203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2747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3068</v>
      </c>
      <c r="AM460" s="292" t="s">
        <v>3191</v>
      </c>
      <c r="AN460" s="292" t="e">
        <f>VLOOKUP(功能_33[[#This Row],[功能代號]],需二審tmp!A:A,1,FALSE)</f>
        <v>#N/A</v>
      </c>
      <c r="AQ460" s="575" t="str">
        <f t="shared" ref="AQ460:AQ523" si="60">IF(COUNTA(AC460)=1,LEFT(D460,3),"")</f>
        <v>8-3</v>
      </c>
      <c r="AR460" s="577" t="str">
        <f t="shared" ref="AR460:AR523" si="61">IF(AND(COUNTA(L460)=1,COUNTA(M460)=1,COUNTA(Y460)=1,COUNTA(AB460)=1,COUNTA(AC460)=0),LEFT(D460,3),"")</f>
        <v/>
      </c>
      <c r="AS460" s="579" t="str">
        <f t="shared" ref="AS460:AS523" si="62">IF(AND(COUNTA(L460)=1,COUNTA(M460)=1,COUNTA(Y460)=1,COUNTA(AB460)=0,COUNTA(AC460)=0),LEFT(D460,3),"")</f>
        <v/>
      </c>
      <c r="AT460" s="581" t="str">
        <f t="shared" ref="AT460:AT523" si="63">IF(AND(COUNTA(M460)=0,COUNTA(Y460)=1),LEFT(D460,3),"")</f>
        <v/>
      </c>
      <c r="AU460" s="583" t="str">
        <f t="shared" ref="AU460:AU523" si="64">IF(AND(COUNTA(M460)=1,COUNTA(Y460)=0),LEFT(D460,3),"")</f>
        <v/>
      </c>
      <c r="AV460" s="585" t="str">
        <f t="shared" ref="AV460:AV523" si="65">IF(AND(COUNTA(M460)=0,COUNTA(Y460)=0),LEFT(D460,3),"")</f>
        <v/>
      </c>
      <c r="AW460" s="609" t="str">
        <f t="shared" si="59"/>
        <v/>
      </c>
      <c r="AX460" s="585" t="e">
        <f>VLOOKUP(功能_33[[#This Row],[功能代號]],[3]工作表2!$C:$C,1,FALSE)</f>
        <v>#N/A</v>
      </c>
    </row>
    <row r="461" spans="3:50" ht="13.8">
      <c r="C461" s="292" t="s">
        <v>97</v>
      </c>
      <c r="D461" s="292" t="s">
        <v>2841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3203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2747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3068</v>
      </c>
      <c r="AM461" s="292" t="s">
        <v>3191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Row],[功能代號]],[3]工作表2!$C:$C,1,FALSE)</f>
        <v>#N/A</v>
      </c>
    </row>
    <row r="462" spans="3:50" ht="13.8">
      <c r="C462" s="292" t="s">
        <v>97</v>
      </c>
      <c r="D462" s="292" t="s">
        <v>2841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3203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2747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3068</v>
      </c>
      <c r="AM462" s="292" t="s">
        <v>3191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Row],[功能代號]],[3]工作表2!$C:$C,1,FALSE)</f>
        <v>#N/A</v>
      </c>
    </row>
    <row r="463" spans="3:50" ht="13.8">
      <c r="C463" s="292" t="s">
        <v>97</v>
      </c>
      <c r="D463" s="292" t="s">
        <v>2841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3203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2747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3068</v>
      </c>
      <c r="AM463" s="292" t="s">
        <v>3191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Row],[功能代號]],[3]工作表2!$C:$C,1,FALSE)</f>
        <v>#N/A</v>
      </c>
    </row>
    <row r="464" spans="3:50" ht="13.8">
      <c r="C464" s="292" t="s">
        <v>97</v>
      </c>
      <c r="D464" s="292" t="s">
        <v>2841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3203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2747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3068</v>
      </c>
      <c r="AM464" s="292" t="s">
        <v>3191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Row],[功能代號]],[3]工作表2!$C:$C,1,FALSE)</f>
        <v>#N/A</v>
      </c>
    </row>
    <row r="465" spans="3:50" ht="13.8">
      <c r="C465" s="292" t="s">
        <v>97</v>
      </c>
      <c r="D465" s="292" t="s">
        <v>2841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3203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2747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3068</v>
      </c>
      <c r="AM465" s="292" t="s">
        <v>3191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Row],[功能代號]],[3]工作表2!$C:$C,1,FALSE)</f>
        <v>#N/A</v>
      </c>
    </row>
    <row r="466" spans="3:50" ht="13.8">
      <c r="C466" s="292" t="s">
        <v>97</v>
      </c>
      <c r="D466" s="292" t="s">
        <v>2841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3203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2747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3068</v>
      </c>
      <c r="AM466" s="292" t="s">
        <v>3191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Row],[功能代號]],[3]工作表2!$C:$C,1,FALSE)</f>
        <v>#N/A</v>
      </c>
    </row>
    <row r="467" spans="3:50" ht="13.8">
      <c r="C467" s="292" t="s">
        <v>97</v>
      </c>
      <c r="D467" s="292" t="s">
        <v>2841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3203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2747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3068</v>
      </c>
      <c r="AM467" s="292" t="s">
        <v>3191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Row],[功能代號]],[3]工作表2!$C:$C,1,FALSE)</f>
        <v>#N/A</v>
      </c>
    </row>
    <row r="468" spans="3:50" ht="13.8">
      <c r="C468" s="292" t="s">
        <v>97</v>
      </c>
      <c r="D468" s="292" t="s">
        <v>2841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3203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2747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3068</v>
      </c>
      <c r="AM468" s="292" t="s">
        <v>3191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Row],[功能代號]],[3]工作表2!$C:$C,1,FALSE)</f>
        <v>#N/A</v>
      </c>
    </row>
    <row r="469" spans="3:50" ht="13.8">
      <c r="C469" s="292" t="s">
        <v>97</v>
      </c>
      <c r="D469" s="292" t="s">
        <v>2841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3203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2747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3068</v>
      </c>
      <c r="AM469" s="292" t="s">
        <v>3191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Row],[功能代號]],[3]工作表2!$C:$C,1,FALSE)</f>
        <v>#N/A</v>
      </c>
    </row>
    <row r="470" spans="3:50" ht="13.8">
      <c r="C470" s="292" t="s">
        <v>97</v>
      </c>
      <c r="D470" s="292" t="s">
        <v>2841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3203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2747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3068</v>
      </c>
      <c r="AM470" s="292" t="s">
        <v>3191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Row],[功能代號]],[3]工作表2!$C:$C,1,FALSE)</f>
        <v>#N/A</v>
      </c>
    </row>
    <row r="471" spans="3:50" ht="13.8">
      <c r="C471" s="292" t="s">
        <v>97</v>
      </c>
      <c r="D471" s="292" t="s">
        <v>2841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3203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2747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3068</v>
      </c>
      <c r="AM471" s="292" t="s">
        <v>3191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Row],[功能代號]],[3]工作表2!$C:$C,1,FALSE)</f>
        <v>#N/A</v>
      </c>
    </row>
    <row r="472" spans="3:50" ht="13.8">
      <c r="C472" s="292" t="s">
        <v>97</v>
      </c>
      <c r="D472" s="292" t="s">
        <v>2841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3203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2747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3068</v>
      </c>
      <c r="AM472" s="292" t="s">
        <v>3191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Row],[功能代號]],[3]工作表2!$C:$C,1,FALSE)</f>
        <v>#N/A</v>
      </c>
    </row>
    <row r="473" spans="3:50" ht="13.8">
      <c r="C473" s="292" t="s">
        <v>97</v>
      </c>
      <c r="D473" s="292" t="s">
        <v>2841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3203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2747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3068</v>
      </c>
      <c r="AM473" s="292" t="s">
        <v>3191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Row],[功能代號]],[3]工作表2!$C:$C,1,FALSE)</f>
        <v>#N/A</v>
      </c>
    </row>
    <row r="474" spans="3:50" ht="13.8">
      <c r="C474" s="292" t="s">
        <v>97</v>
      </c>
      <c r="D474" s="292" t="s">
        <v>2841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3203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2747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3068</v>
      </c>
      <c r="AM474" s="292" t="s">
        <v>3191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Row],[功能代號]],[3]工作表2!$C:$C,1,FALSE)</f>
        <v>#N/A</v>
      </c>
    </row>
    <row r="475" spans="3:50" ht="13.8">
      <c r="C475" s="292" t="s">
        <v>97</v>
      </c>
      <c r="D475" s="292" t="s">
        <v>2841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3203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2747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3068</v>
      </c>
      <c r="AM475" s="292" t="s">
        <v>3191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Row],[功能代號]],[3]工作表2!$C:$C,1,FALSE)</f>
        <v>#N/A</v>
      </c>
    </row>
    <row r="476" spans="3:50" ht="13.8">
      <c r="C476" s="292" t="s">
        <v>97</v>
      </c>
      <c r="D476" s="292" t="s">
        <v>2841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3203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2747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3068</v>
      </c>
      <c r="AM476" s="292" t="s">
        <v>3191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Row],[功能代號]],[3]工作表2!$C:$C,1,FALSE)</f>
        <v>#N/A</v>
      </c>
    </row>
    <row r="477" spans="3:50" ht="13.8">
      <c r="C477" s="292" t="s">
        <v>97</v>
      </c>
      <c r="D477" s="292" t="s">
        <v>2841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3203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2747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3068</v>
      </c>
      <c r="AM477" s="292" t="s">
        <v>3191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Row],[功能代號]],[3]工作表2!$C:$C,1,FALSE)</f>
        <v>#N/A</v>
      </c>
    </row>
    <row r="478" spans="3:50" ht="13.8">
      <c r="C478" s="292" t="s">
        <v>97</v>
      </c>
      <c r="D478" s="292" t="s">
        <v>2841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3203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2747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3068</v>
      </c>
      <c r="AM478" s="292" t="s">
        <v>3191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Row],[功能代號]],[3]工作表2!$C:$C,1,FALSE)</f>
        <v>#N/A</v>
      </c>
    </row>
    <row r="479" spans="3:50" ht="13.8">
      <c r="C479" s="292" t="s">
        <v>97</v>
      </c>
      <c r="D479" s="292" t="s">
        <v>2841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3203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2747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3068</v>
      </c>
      <c r="AM479" s="292" t="s">
        <v>3191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Row],[功能代號]],[3]工作表2!$C:$C,1,FALSE)</f>
        <v>#N/A</v>
      </c>
    </row>
    <row r="480" spans="3:50" ht="13.8">
      <c r="C480" s="292" t="s">
        <v>97</v>
      </c>
      <c r="D480" s="292" t="s">
        <v>2841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3203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2747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3068</v>
      </c>
      <c r="AM480" s="292" t="s">
        <v>3191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Row],[功能代號]],[3]工作表2!$C:$C,1,FALSE)</f>
        <v>#N/A</v>
      </c>
    </row>
    <row r="481" spans="3:50" ht="13.8">
      <c r="C481" s="292" t="s">
        <v>97</v>
      </c>
      <c r="D481" s="292" t="s">
        <v>2841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3203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2747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3068</v>
      </c>
      <c r="AM481" s="292" t="s">
        <v>3191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Row],[功能代號]],[3]工作表2!$C:$C,1,FALSE)</f>
        <v>#N/A</v>
      </c>
    </row>
    <row r="482" spans="3:50" ht="13.8">
      <c r="C482" s="292" t="s">
        <v>97</v>
      </c>
      <c r="D482" s="292" t="s">
        <v>2841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3203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2747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3068</v>
      </c>
      <c r="AM482" s="292" t="s">
        <v>3191</v>
      </c>
      <c r="AN482" s="292" t="e">
        <f>VLOOKUP(功能_33[[#This Row],[功能代號]],需二審tmp!A:A,1,FALSE)</f>
        <v>#N/A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Row],[功能代號]],[3]工作表2!$C:$C,1,FALSE)</f>
        <v>#N/A</v>
      </c>
    </row>
    <row r="483" spans="3:50" ht="13.8">
      <c r="C483" s="292" t="s">
        <v>97</v>
      </c>
      <c r="D483" s="292" t="s">
        <v>2841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3203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2747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3068</v>
      </c>
      <c r="AM483" s="292" t="s">
        <v>3191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Row],[功能代號]],[3]工作表2!$C:$C,1,FALSE)</f>
        <v>#N/A</v>
      </c>
    </row>
    <row r="484" spans="3:50" ht="13.8">
      <c r="C484" s="292" t="s">
        <v>97</v>
      </c>
      <c r="D484" s="292" t="s">
        <v>2841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3203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2747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3068</v>
      </c>
      <c r="AM484" s="292" t="s">
        <v>3191</v>
      </c>
      <c r="AN484" s="292" t="e">
        <f>VLOOKUP(功能_33[[#This Row],[功能代號]],需二審tmp!A:A,1,FALSE)</f>
        <v>#N/A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Row],[功能代號]],[3]工作表2!$C:$C,1,FALSE)</f>
        <v>#N/A</v>
      </c>
    </row>
    <row r="485" spans="3:50" ht="13.8">
      <c r="C485" s="292" t="s">
        <v>97</v>
      </c>
      <c r="D485" s="292" t="s">
        <v>2841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3203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2747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3068</v>
      </c>
      <c r="AM485" s="292" t="s">
        <v>3191</v>
      </c>
      <c r="AN485" s="292" t="str">
        <f>VLOOKUP(功能_33[[#This Row],[功能代號]],需二審tmp!A:A,1,FALSE)</f>
        <v>L8336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Row],[功能代號]],[3]工作表2!$C:$C,1,FALSE)</f>
        <v>#N/A</v>
      </c>
    </row>
    <row r="486" spans="3:50" ht="13.8">
      <c r="C486" s="292" t="s">
        <v>97</v>
      </c>
      <c r="D486" s="292" t="s">
        <v>2841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3203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2747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3068</v>
      </c>
      <c r="AM486" s="292" t="s">
        <v>3191</v>
      </c>
      <c r="AN486" s="292" t="e">
        <f>VLOOKUP(功能_33[[#This Row],[功能代號]],需二審tmp!A:A,1,FALSE)</f>
        <v>#N/A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Row],[功能代號]],[3]工作表2!$C:$C,1,FALSE)</f>
        <v>#N/A</v>
      </c>
    </row>
    <row r="487" spans="3:50" ht="13.8">
      <c r="C487" s="292" t="s">
        <v>97</v>
      </c>
      <c r="D487" s="292" t="s">
        <v>2841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3203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3068</v>
      </c>
      <c r="AM487" s="292" t="s">
        <v>3192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Row],[功能代號]],[3]工作表2!$C:$C,1,FALSE)</f>
        <v>#N/A</v>
      </c>
    </row>
    <row r="488" spans="3:50" ht="13.8">
      <c r="C488" s="292" t="s">
        <v>97</v>
      </c>
      <c r="D488" s="292" t="s">
        <v>2841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3203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3068</v>
      </c>
      <c r="AM488" s="292" t="s">
        <v>3192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Row],[功能代號]],[3]工作表2!$C:$C,1,FALSE)</f>
        <v>#N/A</v>
      </c>
    </row>
    <row r="489" spans="3:50" ht="13.8">
      <c r="C489" s="292" t="s">
        <v>97</v>
      </c>
      <c r="D489" s="292" t="s">
        <v>2841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3203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3068</v>
      </c>
      <c r="AM489" s="292" t="s">
        <v>3192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Row],[功能代號]],[3]工作表2!$C:$C,1,FALSE)</f>
        <v>#N/A</v>
      </c>
    </row>
    <row r="490" spans="3:50" ht="13.8">
      <c r="C490" s="292" t="s">
        <v>97</v>
      </c>
      <c r="D490" s="292" t="s">
        <v>2841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3203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3068</v>
      </c>
      <c r="AM490" s="292" t="s">
        <v>3192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Row],[功能代號]],[3]工作表2!$C:$C,1,FALSE)</f>
        <v>#N/A</v>
      </c>
    </row>
    <row r="491" spans="3:50" ht="13.8">
      <c r="C491" s="292" t="s">
        <v>97</v>
      </c>
      <c r="D491" s="292" t="s">
        <v>2841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3203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3068</v>
      </c>
      <c r="AM491" s="292" t="s">
        <v>3192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Row],[功能代號]],[3]工作表2!$C:$C,1,FALSE)</f>
        <v>#N/A</v>
      </c>
    </row>
    <row r="492" spans="3:50" ht="13.8">
      <c r="C492" s="292" t="s">
        <v>97</v>
      </c>
      <c r="D492" s="292" t="s">
        <v>2841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3203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3068</v>
      </c>
      <c r="AM492" s="292" t="s">
        <v>3192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Row],[功能代號]],[3]工作表2!$C:$C,1,FALSE)</f>
        <v>#N/A</v>
      </c>
    </row>
    <row r="493" spans="3:50" ht="13.8">
      <c r="C493" s="292" t="s">
        <v>97</v>
      </c>
      <c r="D493" s="292" t="s">
        <v>2841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3203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3068</v>
      </c>
      <c r="AM493" s="292" t="s">
        <v>3192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Row],[功能代號]],[3]工作表2!$C:$C,1,FALSE)</f>
        <v>#N/A</v>
      </c>
    </row>
    <row r="494" spans="3:50" ht="13.8">
      <c r="C494" s="292" t="s">
        <v>97</v>
      </c>
      <c r="D494" s="292" t="s">
        <v>2841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3203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3068</v>
      </c>
      <c r="AM494" s="292" t="s">
        <v>3192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Row],[功能代號]],[3]工作表2!$C:$C,1,FALSE)</f>
        <v>#N/A</v>
      </c>
    </row>
    <row r="495" spans="3:50" ht="13.8">
      <c r="C495" s="292" t="s">
        <v>97</v>
      </c>
      <c r="D495" s="292" t="s">
        <v>2841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3203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3068</v>
      </c>
      <c r="AM495" s="292" t="s">
        <v>3192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Row],[功能代號]],[3]工作表2!$C:$C,1,FALSE)</f>
        <v>#N/A</v>
      </c>
    </row>
    <row r="496" spans="3:50" ht="13.8">
      <c r="C496" s="292" t="s">
        <v>97</v>
      </c>
      <c r="D496" s="292" t="s">
        <v>2841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3203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3068</v>
      </c>
      <c r="AM496" s="292" t="s">
        <v>3192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Row],[功能代號]],[3]工作表2!$C:$C,1,FALSE)</f>
        <v>#N/A</v>
      </c>
    </row>
    <row r="497" spans="3:50" ht="13.8">
      <c r="C497" s="292" t="s">
        <v>97</v>
      </c>
      <c r="D497" s="292" t="s">
        <v>2841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3203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3068</v>
      </c>
      <c r="AM497" s="292" t="s">
        <v>3192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Row],[功能代號]],[3]工作表2!$C:$C,1,FALSE)</f>
        <v>#N/A</v>
      </c>
    </row>
    <row r="498" spans="3:50" ht="13.8">
      <c r="C498" s="292" t="s">
        <v>97</v>
      </c>
      <c r="D498" s="292" t="s">
        <v>2841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3203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3068</v>
      </c>
      <c r="AM498" s="292" t="s">
        <v>3192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Row],[功能代號]],[3]工作表2!$C:$C,1,FALSE)</f>
        <v>#N/A</v>
      </c>
    </row>
    <row r="499" spans="3:50" ht="13.8">
      <c r="C499" s="292" t="s">
        <v>97</v>
      </c>
      <c r="D499" s="292" t="s">
        <v>2841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3203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3068</v>
      </c>
      <c r="AM499" s="292" t="s">
        <v>3192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Row],[功能代號]],[3]工作表2!$C:$C,1,FALSE)</f>
        <v>#N/A</v>
      </c>
    </row>
    <row r="500" spans="3:50" ht="13.8">
      <c r="C500" s="292" t="s">
        <v>97</v>
      </c>
      <c r="D500" s="292" t="s">
        <v>2841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3203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3068</v>
      </c>
      <c r="AM500" s="292" t="s">
        <v>3192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Row],[功能代號]],[3]工作表2!$C:$C,1,FALSE)</f>
        <v>#N/A</v>
      </c>
    </row>
    <row r="501" spans="3:50" ht="13.8">
      <c r="C501" s="292" t="s">
        <v>97</v>
      </c>
      <c r="D501" s="292" t="s">
        <v>2841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3203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3068</v>
      </c>
      <c r="AM501" s="292" t="s">
        <v>3192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Row],[功能代號]],[3]工作表2!$C:$C,1,FALSE)</f>
        <v>#N/A</v>
      </c>
    </row>
    <row r="502" spans="3:50" ht="13.8">
      <c r="C502" s="292" t="s">
        <v>97</v>
      </c>
      <c r="D502" s="292" t="s">
        <v>2841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3203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3068</v>
      </c>
      <c r="AM502" s="292" t="s">
        <v>3192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Row],[功能代號]],[3]工作表2!$C:$C,1,FALSE)</f>
        <v>#N/A</v>
      </c>
    </row>
    <row r="503" spans="3:50" ht="13.8">
      <c r="C503" s="292" t="s">
        <v>97</v>
      </c>
      <c r="D503" s="292" t="s">
        <v>2841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3203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3068</v>
      </c>
      <c r="AM503" s="292" t="s">
        <v>3192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Row],[功能代號]],[3]工作表2!$C:$C,1,FALSE)</f>
        <v>#N/A</v>
      </c>
    </row>
    <row r="504" spans="3:50" ht="13.8">
      <c r="C504" s="292" t="s">
        <v>97</v>
      </c>
      <c r="D504" s="292" t="s">
        <v>2841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3203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3068</v>
      </c>
      <c r="AM504" s="292" t="s">
        <v>3192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Row],[功能代號]],[3]工作表2!$C:$C,1,FALSE)</f>
        <v>#N/A</v>
      </c>
    </row>
    <row r="505" spans="3:50" ht="13.8">
      <c r="C505" s="292" t="s">
        <v>97</v>
      </c>
      <c r="D505" s="292" t="s">
        <v>2841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3203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3068</v>
      </c>
      <c r="AM505" s="292" t="s">
        <v>3192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Row],[功能代號]],[3]工作表2!$C:$C,1,FALSE)</f>
        <v>#N/A</v>
      </c>
    </row>
    <row r="506" spans="3:50" ht="13.8">
      <c r="C506" s="292" t="s">
        <v>97</v>
      </c>
      <c r="D506" s="292" t="s">
        <v>2841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3203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3068</v>
      </c>
      <c r="AM506" s="292" t="s">
        <v>3192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Row],[功能代號]],[3]工作表2!$C:$C,1,FALSE)</f>
        <v>#N/A</v>
      </c>
    </row>
    <row r="507" spans="3:50" ht="13.8">
      <c r="C507" s="292" t="s">
        <v>97</v>
      </c>
      <c r="D507" s="292" t="s">
        <v>2841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3203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3068</v>
      </c>
      <c r="AM507" s="292" t="s">
        <v>3192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Row],[功能代號]],[3]工作表2!$C:$C,1,FALSE)</f>
        <v>#N/A</v>
      </c>
    </row>
    <row r="508" spans="3:50" ht="13.8">
      <c r="C508" s="292" t="s">
        <v>97</v>
      </c>
      <c r="D508" s="292" t="s">
        <v>2841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3203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3068</v>
      </c>
      <c r="AM508" s="292" t="s">
        <v>3192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Row],[功能代號]],[3]工作表2!$C:$C,1,FALSE)</f>
        <v>#N/A</v>
      </c>
    </row>
    <row r="509" spans="3:50" ht="13.8">
      <c r="C509" s="292" t="s">
        <v>97</v>
      </c>
      <c r="D509" s="292" t="s">
        <v>2841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3203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3068</v>
      </c>
      <c r="AM509" s="292" t="s">
        <v>3192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Row],[功能代號]],[3]工作表2!$C:$C,1,FALSE)</f>
        <v>#N/A</v>
      </c>
    </row>
    <row r="510" spans="3:50" ht="13.8">
      <c r="C510" s="292" t="s">
        <v>97</v>
      </c>
      <c r="D510" s="292" t="s">
        <v>2841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3203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3068</v>
      </c>
      <c r="AM510" s="292" t="s">
        <v>3192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Row],[功能代號]],[3]工作表2!$C:$C,1,FALSE)</f>
        <v>#N/A</v>
      </c>
    </row>
    <row r="511" spans="3:50" ht="13.8">
      <c r="C511" s="292" t="s">
        <v>97</v>
      </c>
      <c r="D511" s="292" t="s">
        <v>2841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3203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3068</v>
      </c>
      <c r="AM511" s="292" t="s">
        <v>3192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Row],[功能代號]],[3]工作表2!$C:$C,1,FALSE)</f>
        <v>#N/A</v>
      </c>
    </row>
    <row r="512" spans="3:50" ht="13.8">
      <c r="C512" s="292" t="s">
        <v>97</v>
      </c>
      <c r="D512" s="292" t="s">
        <v>2841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3203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3068</v>
      </c>
      <c r="AM512" s="292" t="s">
        <v>3192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Row],[功能代號]],[3]工作表2!$C:$C,1,FALSE)</f>
        <v>#N/A</v>
      </c>
    </row>
    <row r="513" spans="3:50" ht="13.8">
      <c r="C513" s="292" t="s">
        <v>97</v>
      </c>
      <c r="D513" s="292" t="s">
        <v>2841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3203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3068</v>
      </c>
      <c r="AM513" s="292" t="s">
        <v>3192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Row],[功能代號]],[3]工作表2!$C:$C,1,FALSE)</f>
        <v>#N/A</v>
      </c>
    </row>
    <row r="514" spans="3:50" ht="13.8">
      <c r="C514" s="292" t="s">
        <v>97</v>
      </c>
      <c r="D514" s="292" t="s">
        <v>2841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3203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3068</v>
      </c>
      <c r="AM514" s="292" t="s">
        <v>3192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Row],[功能代號]],[3]工作表2!$C:$C,1,FALSE)</f>
        <v>#N/A</v>
      </c>
    </row>
    <row r="515" spans="3:50" ht="13.8">
      <c r="C515" s="292" t="s">
        <v>97</v>
      </c>
      <c r="D515" s="292" t="s">
        <v>2841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3203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3068</v>
      </c>
      <c r="AM515" s="292" t="s">
        <v>3192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Row],[功能代號]],[3]工作表2!$C:$C,1,FALSE)</f>
        <v>#N/A</v>
      </c>
    </row>
    <row r="516" spans="3:50" ht="13.8">
      <c r="C516" s="292" t="s">
        <v>97</v>
      </c>
      <c r="D516" s="292" t="s">
        <v>2841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3203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3068</v>
      </c>
      <c r="AM516" s="292" t="s">
        <v>3192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Row],[功能代號]],[3]工作表2!$C:$C,1,FALSE)</f>
        <v>#N/A</v>
      </c>
    </row>
    <row r="517" spans="3:50" ht="13.8">
      <c r="C517" s="292" t="s">
        <v>97</v>
      </c>
      <c r="D517" s="292" t="s">
        <v>2841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3203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3068</v>
      </c>
      <c r="AM517" s="292" t="s">
        <v>3192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Row],[功能代號]],[3]工作表2!$C:$C,1,FALSE)</f>
        <v>#N/A</v>
      </c>
    </row>
    <row r="518" spans="3:50" ht="13.8">
      <c r="C518" s="292" t="s">
        <v>97</v>
      </c>
      <c r="D518" s="292" t="s">
        <v>2841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3203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3068</v>
      </c>
      <c r="AM518" s="292" t="s">
        <v>3192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Row],[功能代號]],[3]工作表2!$C:$C,1,FALSE)</f>
        <v>#N/A</v>
      </c>
    </row>
    <row r="519" spans="3:50" ht="13.8">
      <c r="C519" s="292" t="s">
        <v>97</v>
      </c>
      <c r="D519" s="292" t="s">
        <v>2841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3203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3068</v>
      </c>
      <c r="AM519" s="292" t="s">
        <v>3192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Row],[功能代號]],[3]工作表2!$C:$C,1,FALSE)</f>
        <v>#N/A</v>
      </c>
    </row>
    <row r="520" spans="3:50" ht="13.8">
      <c r="C520" s="292" t="s">
        <v>97</v>
      </c>
      <c r="D520" s="292" t="s">
        <v>2841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3203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3068</v>
      </c>
      <c r="AM520" s="292" t="s">
        <v>3192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si="59"/>
        <v/>
      </c>
      <c r="AX520" s="585" t="e">
        <f>VLOOKUP(功能_33[[#This Row],[功能代號]],[3]工作表2!$C:$C,1,FALSE)</f>
        <v>#N/A</v>
      </c>
    </row>
    <row r="521" spans="3:50" ht="13.8">
      <c r="C521" s="292" t="s">
        <v>97</v>
      </c>
      <c r="D521" s="292" t="s">
        <v>2841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3203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3068</v>
      </c>
      <c r="AM521" s="292" t="s">
        <v>3192</v>
      </c>
      <c r="AN521" s="292" t="e">
        <f>VLOOKUP(功能_33[[#This Row],[功能代號]],需二審tmp!A:A,1,FALSE)</f>
        <v>#N/A</v>
      </c>
      <c r="AO521" s="356">
        <v>44533</v>
      </c>
      <c r="AQ521" s="575" t="str">
        <f t="shared" si="60"/>
        <v>8-3</v>
      </c>
      <c r="AR521" s="577" t="str">
        <f t="shared" si="61"/>
        <v/>
      </c>
      <c r="AS521" s="579" t="str">
        <f t="shared" si="62"/>
        <v/>
      </c>
      <c r="AT521" s="581" t="str">
        <f t="shared" si="63"/>
        <v/>
      </c>
      <c r="AU521" s="583" t="str">
        <f t="shared" si="64"/>
        <v/>
      </c>
      <c r="AV521" s="585" t="str">
        <f t="shared" si="65"/>
        <v/>
      </c>
      <c r="AW521" s="609" t="str">
        <f t="shared" si="59"/>
        <v/>
      </c>
      <c r="AX521" s="585" t="e">
        <f>VLOOKUP(功能_33[[#This Row],[功能代號]],[3]工作表2!$C:$C,1,FALSE)</f>
        <v>#N/A</v>
      </c>
    </row>
    <row r="522" spans="3:50" ht="13.8">
      <c r="C522" s="292" t="s">
        <v>97</v>
      </c>
      <c r="D522" s="292" t="s">
        <v>2841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3203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3068</v>
      </c>
      <c r="AM522" s="292" t="s">
        <v>3192</v>
      </c>
      <c r="AN522" s="292" t="e">
        <f>VLOOKUP(功能_33[[#This Row],[功能代號]],需二審tmp!A:A,1,FALSE)</f>
        <v>#N/A</v>
      </c>
      <c r="AO522" s="356">
        <v>44533</v>
      </c>
      <c r="AQ522" s="575" t="str">
        <f t="shared" si="60"/>
        <v>8-3</v>
      </c>
      <c r="AR522" s="577" t="str">
        <f t="shared" si="61"/>
        <v/>
      </c>
      <c r="AS522" s="579" t="str">
        <f t="shared" si="62"/>
        <v/>
      </c>
      <c r="AT522" s="581" t="str">
        <f t="shared" si="63"/>
        <v/>
      </c>
      <c r="AU522" s="583" t="str">
        <f t="shared" si="64"/>
        <v/>
      </c>
      <c r="AV522" s="585" t="str">
        <f t="shared" si="65"/>
        <v/>
      </c>
      <c r="AW522" s="609" t="str">
        <f t="shared" si="59"/>
        <v/>
      </c>
      <c r="AX522" s="585" t="e">
        <f>VLOOKUP(功能_33[[#This Row],[功能代號]],[3]工作表2!$C:$C,1,FALSE)</f>
        <v>#N/A</v>
      </c>
    </row>
    <row r="523" spans="3:50" ht="13.8">
      <c r="C523" s="292" t="s">
        <v>97</v>
      </c>
      <c r="D523" s="292" t="s">
        <v>2841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3203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3068</v>
      </c>
      <c r="AM523" s="292" t="s">
        <v>3192</v>
      </c>
      <c r="AN523" s="292" t="e">
        <f>VLOOKUP(功能_33[[#This Row],[功能代號]],需二審tmp!A:A,1,FALSE)</f>
        <v>#N/A</v>
      </c>
      <c r="AO523" s="356">
        <v>44533</v>
      </c>
      <c r="AQ523" s="575" t="str">
        <f t="shared" si="60"/>
        <v>8-3</v>
      </c>
      <c r="AR523" s="577" t="str">
        <f t="shared" si="61"/>
        <v/>
      </c>
      <c r="AS523" s="579" t="str">
        <f t="shared" si="62"/>
        <v/>
      </c>
      <c r="AT523" s="581" t="str">
        <f t="shared" si="63"/>
        <v/>
      </c>
      <c r="AU523" s="583" t="str">
        <f t="shared" si="64"/>
        <v/>
      </c>
      <c r="AV523" s="585" t="str">
        <f t="shared" si="65"/>
        <v/>
      </c>
      <c r="AW523" s="609" t="str">
        <f t="shared" ref="AW523:AW546" si="66">IF(OR(COUNTA(M523)=0,COUNTA(Y523)=0),I523,"")</f>
        <v/>
      </c>
      <c r="AX523" s="585" t="e">
        <f>VLOOKUP(功能_33[[#This Row],[功能代號]],[3]工作表2!$C:$C,1,FALSE)</f>
        <v>#N/A</v>
      </c>
    </row>
    <row r="524" spans="3:50" ht="13.8">
      <c r="C524" s="292" t="s">
        <v>97</v>
      </c>
      <c r="D524" s="292" t="s">
        <v>2842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3169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3068</v>
      </c>
      <c r="AM524" s="292" t="s">
        <v>3163</v>
      </c>
      <c r="AN524" s="292" t="e">
        <f>VLOOKUP(功能_33[[#This Row],[功能代號]],需二審tmp!A:A,1,FALSE)</f>
        <v>#N/A</v>
      </c>
      <c r="AO524" s="356">
        <v>44526</v>
      </c>
      <c r="AQ524" s="575" t="str">
        <f t="shared" ref="AQ524:AQ546" si="67">IF(COUNTA(AC524)=1,LEFT(D524,3),"")</f>
        <v>8-5</v>
      </c>
      <c r="AR524" s="577" t="str">
        <f t="shared" ref="AR524:AR546" si="68">IF(AND(COUNTA(L524)=1,COUNTA(M524)=1,COUNTA(Y524)=1,COUNTA(AB524)=1,COUNTA(AC524)=0),LEFT(D524,3),"")</f>
        <v/>
      </c>
      <c r="AS524" s="579" t="str">
        <f t="shared" ref="AS524:AS546" si="69">IF(AND(COUNTA(L524)=1,COUNTA(M524)=1,COUNTA(Y524)=1,COUNTA(AB524)=0,COUNTA(AC524)=0),LEFT(D524,3),"")</f>
        <v/>
      </c>
      <c r="AT524" s="581" t="str">
        <f t="shared" ref="AT524:AT546" si="70">IF(AND(COUNTA(M524)=0,COUNTA(Y524)=1),LEFT(D524,3),"")</f>
        <v/>
      </c>
      <c r="AU524" s="583" t="str">
        <f t="shared" ref="AU524:AU546" si="71">IF(AND(COUNTA(M524)=1,COUNTA(Y524)=0),LEFT(D524,3),"")</f>
        <v/>
      </c>
      <c r="AV524" s="585" t="str">
        <f t="shared" ref="AV524:AV546" si="72">IF(AND(COUNTA(M524)=0,COUNTA(Y524)=0),LEFT(D524,3),"")</f>
        <v/>
      </c>
      <c r="AW524" s="609" t="str">
        <f t="shared" si="66"/>
        <v/>
      </c>
      <c r="AX524" s="585" t="e">
        <f>VLOOKUP(功能_33[[#This Row],[功能代號]],[3]工作表2!$C:$C,1,FALSE)</f>
        <v>#N/A</v>
      </c>
    </row>
    <row r="525" spans="3:50" ht="13.8">
      <c r="C525" s="292" t="s">
        <v>97</v>
      </c>
      <c r="D525" s="292" t="s">
        <v>2842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3169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Row],[功能代號]],[6]外部輸出入介面!$C:$F,4,FALSE)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3068</v>
      </c>
      <c r="AM525" s="292" t="s">
        <v>3163</v>
      </c>
      <c r="AN525" s="292" t="e">
        <f>VLOOKUP(功能_33[[#This Row],[功能代號]],需二審tmp!A:A,1,FALSE)</f>
        <v>#N/A</v>
      </c>
      <c r="AO525" s="356">
        <v>44526</v>
      </c>
      <c r="AQ525" s="575" t="str">
        <f t="shared" si="67"/>
        <v>8-5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Row],[功能代號]],[3]工作表2!$C:$C,1,FALSE)</f>
        <v>#N/A</v>
      </c>
    </row>
    <row r="526" spans="3:50" ht="13.8">
      <c r="C526" s="292" t="s">
        <v>97</v>
      </c>
      <c r="D526" s="292" t="s">
        <v>2842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3169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3068</v>
      </c>
      <c r="AM526" s="292" t="s">
        <v>3164</v>
      </c>
      <c r="AN526" s="292" t="e">
        <f>VLOOKUP(功能_33[[#This Row],[功能代號]],需二審tmp!A:A,1,FALSE)</f>
        <v>#N/A</v>
      </c>
      <c r="AO526" s="356">
        <v>44526</v>
      </c>
      <c r="AQ526" s="575" t="str">
        <f t="shared" si="67"/>
        <v>8-5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Row],[功能代號]],[3]工作表2!$C:$C,1,FALSE)</f>
        <v>#N/A</v>
      </c>
    </row>
    <row r="527" spans="3:50" ht="31.2">
      <c r="C527" s="292" t="s">
        <v>97</v>
      </c>
      <c r="D527" s="292" t="s">
        <v>2834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3169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3174</v>
      </c>
      <c r="AM527" s="635" t="s">
        <v>3170</v>
      </c>
      <c r="AN527" s="292" t="str">
        <f>VLOOKUP(功能_33[[#This Row],[功能代號]],需二審tmp!A:A,1,FALSE)</f>
        <v>L8401</v>
      </c>
      <c r="AO527" s="356">
        <v>44526</v>
      </c>
      <c r="AQ527" s="575" t="str">
        <f t="shared" si="67"/>
        <v>8-4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Row],[功能代號]],[3]工作表2!$C:$C,1,FALSE)</f>
        <v>#N/A</v>
      </c>
    </row>
    <row r="528" spans="3:50" ht="102.45" customHeight="1">
      <c r="C528" s="292" t="s">
        <v>97</v>
      </c>
      <c r="D528" s="292" t="s">
        <v>2834</v>
      </c>
      <c r="E528" s="291" t="s">
        <v>1367</v>
      </c>
      <c r="F528" s="292" t="s">
        <v>1368</v>
      </c>
      <c r="G528" s="219" t="s">
        <v>2749</v>
      </c>
      <c r="H528" s="291" t="s">
        <v>480</v>
      </c>
      <c r="I528" s="291" t="s">
        <v>480</v>
      </c>
      <c r="J528" s="298" t="s">
        <v>3169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Row],[功能代號]],[6]外部輸出入介面!$C:$F,4,FALSE)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3173</v>
      </c>
      <c r="AM528" s="635" t="s">
        <v>3171</v>
      </c>
      <c r="AN528" s="292" t="str">
        <f>VLOOKUP(功能_33[[#This Row],[功能代號]],需二審tmp!A:A,1,FALSE)</f>
        <v>L8402</v>
      </c>
      <c r="AO528" s="356">
        <v>44526</v>
      </c>
      <c r="AQ528" s="575" t="str">
        <f t="shared" si="67"/>
        <v>8-4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Row],[功能代號]],[3]工作表2!$C:$C,1,FALSE)</f>
        <v>#N/A</v>
      </c>
    </row>
    <row r="529" spans="1:50" ht="27.6">
      <c r="C529" s="292" t="s">
        <v>96</v>
      </c>
      <c r="D529" s="280" t="s">
        <v>2835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3245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2750</v>
      </c>
      <c r="AM529" s="292" t="s">
        <v>2751</v>
      </c>
      <c r="AN529" s="292" t="e">
        <f>VLOOKUP(功能_33[[#This Row],[功能代號]],需二審tmp!A:A,1,FALSE)</f>
        <v>#N/A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Row],[功能代號]],[3]工作表2!$C:$C,1,FALSE)</f>
        <v>#N/A</v>
      </c>
    </row>
    <row r="530" spans="1:50" ht="27.6">
      <c r="C530" s="292" t="s">
        <v>96</v>
      </c>
      <c r="D530" s="280" t="s">
        <v>2835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3245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2747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2750</v>
      </c>
      <c r="AM530" s="292" t="s">
        <v>2751</v>
      </c>
      <c r="AN530" s="292" t="str">
        <f>VLOOKUP(功能_33[[#This Row],[功能代號]],需二審tmp!A:A,1,FALSE)</f>
        <v>L7202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Row],[功能代號]],[3]工作表2!$C:$C,1,FALSE)</f>
        <v>#N/A</v>
      </c>
    </row>
    <row r="531" spans="1:50" ht="27.6">
      <c r="C531" s="292" t="s">
        <v>96</v>
      </c>
      <c r="D531" s="280" t="s">
        <v>2835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3245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2752</v>
      </c>
      <c r="AM531" s="292" t="s">
        <v>2753</v>
      </c>
      <c r="AN531" s="292" t="e">
        <f>VLOOKUP(功能_33[[#This Row],[功能代號]],需二審tmp!A:A,1,FALSE)</f>
        <v>#N/A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Row],[功能代號]],[3]工作表2!$C:$C,1,FALSE)</f>
        <v>#N/A</v>
      </c>
    </row>
    <row r="532" spans="1:50" ht="27.6">
      <c r="C532" s="292" t="s">
        <v>96</v>
      </c>
      <c r="D532" s="280" t="s">
        <v>2835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3245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2747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2752</v>
      </c>
      <c r="AM532" s="292" t="s">
        <v>2753</v>
      </c>
      <c r="AN532" s="292" t="str">
        <f>VLOOKUP(功能_33[[#This Row],[功能代號]],需二審tmp!A:A,1,FALSE)</f>
        <v>L7210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Row],[功能代號]],[3]工作表2!$C:$C,1,FALSE)</f>
        <v>#N/A</v>
      </c>
    </row>
    <row r="533" spans="1:50" ht="27.6">
      <c r="C533" s="292" t="s">
        <v>96</v>
      </c>
      <c r="D533" s="280" t="s">
        <v>3161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3245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2747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2754</v>
      </c>
      <c r="AM533" s="292" t="s">
        <v>2755</v>
      </c>
      <c r="AN533" s="292" t="str">
        <f>VLOOKUP(功能_33[[#This Row],[功能代號]],需二審tmp!A:A,1,FALSE)</f>
        <v>L7904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Row],[功能代號]],[3]工作表2!$C:$C,1,FALSE)</f>
        <v>#N/A</v>
      </c>
    </row>
    <row r="534" spans="1:50" ht="27.6">
      <c r="C534" s="292" t="s">
        <v>96</v>
      </c>
      <c r="D534" s="280" t="s">
        <v>2835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3245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2747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2754</v>
      </c>
      <c r="AM534" s="292" t="s">
        <v>2755</v>
      </c>
      <c r="AN534" s="292" t="str">
        <f>VLOOKUP(功能_33[[#This Row],[功能代號]],需二審tmp!A:A,1,FALSE)</f>
        <v>L7204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Row],[功能代號]],[3]工作表2!$C:$C,1,FALSE)</f>
        <v>#N/A</v>
      </c>
    </row>
    <row r="535" spans="1:50" ht="27.6">
      <c r="C535" s="292" t="s">
        <v>96</v>
      </c>
      <c r="D535" s="280" t="s">
        <v>2835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3245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蔡珮瑜</v>
      </c>
      <c r="P535" s="270" t="s">
        <v>3066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2747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2756</v>
      </c>
      <c r="AM535" s="292" t="s">
        <v>2757</v>
      </c>
      <c r="AN535" s="292" t="str">
        <f>VLOOKUP(功能_33[[#This Row],[功能代號]],需二審tmp!A:A,1,FALSE)</f>
        <v>L7203</v>
      </c>
      <c r="AO535" s="356">
        <v>44533</v>
      </c>
      <c r="AQ535" s="575" t="str">
        <f t="shared" si="67"/>
        <v>7-2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Row],[功能代號]],[3]工作表2!$C:$C,1,FALSE)</f>
        <v>#N/A</v>
      </c>
    </row>
    <row r="536" spans="1:50" ht="82.8">
      <c r="C536" s="292" t="s">
        <v>96</v>
      </c>
      <c r="D536" s="280" t="s">
        <v>2835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3245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張舜雯</v>
      </c>
      <c r="P536" s="270" t="s">
        <v>3066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2747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2758</v>
      </c>
      <c r="AM536" s="219" t="s">
        <v>2759</v>
      </c>
      <c r="AN536" s="292" t="str">
        <f>VLOOKUP(功能_33[[#This Row],[功能代號]],需二審tmp!A:A,1,FALSE)</f>
        <v>L7901</v>
      </c>
      <c r="AO536" s="356">
        <v>44533</v>
      </c>
      <c r="AQ536" s="575" t="str">
        <f t="shared" si="67"/>
        <v>7-2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Row],[功能代號]],[3]工作表2!$C:$C,1,FALSE)</f>
        <v>#N/A</v>
      </c>
    </row>
    <row r="537" spans="1:50" ht="96.6">
      <c r="A537" s="605">
        <v>44561</v>
      </c>
      <c r="C537" s="292" t="s">
        <v>96</v>
      </c>
      <c r="D537" s="280" t="s">
        <v>2835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3245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Row],[功能代號]],[6]外部輸出入介面!$C:$F,4,FALSE)</f>
        <v>林清河</v>
      </c>
      <c r="O537" s="291" t="str">
        <f>VLOOKUP(功能_33[[#This Row],[功能代號]],[6]外部輸出入介面!$C:$F,3,FALSE)</f>
        <v>蔡珮瑜</v>
      </c>
      <c r="P537" s="270" t="s">
        <v>3162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2747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2760</v>
      </c>
      <c r="AM537" s="219" t="s">
        <v>2761</v>
      </c>
      <c r="AN537" s="292" t="str">
        <f>VLOOKUP(功能_33[[#This Row],[功能代號]],需二審tmp!A:A,1,FALSE)</f>
        <v>L7902</v>
      </c>
      <c r="AQ537" s="575" t="str">
        <f t="shared" si="67"/>
        <v>7-2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Row],[功能代號]],[3]工作表2!$C:$C,1,FALSE)</f>
        <v>#N/A</v>
      </c>
    </row>
    <row r="538" spans="1:50" ht="13.8">
      <c r="C538" s="292" t="s">
        <v>96</v>
      </c>
      <c r="D538" s="280" t="s">
        <v>2859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3154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2940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5" t="str">
        <f t="shared" si="67"/>
        <v>7-1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Row],[功能代號]],[3]工作表2!$C:$C,1,FALSE)</f>
        <v>#N/A</v>
      </c>
    </row>
    <row r="539" spans="1:50" ht="13.8">
      <c r="C539" s="292" t="s">
        <v>2862</v>
      </c>
      <c r="D539" s="292" t="s">
        <v>2950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3202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3201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2940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2990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666" t="str">
        <f>VLOOKUP(功能_33[[#This Row],[功能代號]],[3]工作表2!$C:$C,1,FALSE)</f>
        <v>LC001</v>
      </c>
    </row>
    <row r="540" spans="1:50" ht="13.8">
      <c r="C540" s="292" t="s">
        <v>2862</v>
      </c>
      <c r="D540" s="292" t="s">
        <v>2950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3202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3201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2940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2990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666" t="str">
        <f>VLOOKUP(功能_33[[#This Row],[功能代號]],[3]工作表2!$C:$C,1,FALSE)</f>
        <v>LC002</v>
      </c>
    </row>
    <row r="541" spans="1:50" ht="13.8">
      <c r="C541" s="292" t="s">
        <v>2862</v>
      </c>
      <c r="D541" s="292" t="s">
        <v>2950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3202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3201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2747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2990</v>
      </c>
      <c r="AN541" s="292" t="str">
        <f>VLOOKUP(功能_33[[#This Row],[功能代號]],需二審tmp!A:A,1,FALSE)</f>
        <v>LC003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666" t="str">
        <f>VLOOKUP(功能_33[[#This Row],[功能代號]],[3]工作表2!$C:$C,1,FALSE)</f>
        <v>LC003</v>
      </c>
    </row>
    <row r="542" spans="1:50" ht="13.8">
      <c r="C542" s="292" t="s">
        <v>2862</v>
      </c>
      <c r="D542" s="292" t="s">
        <v>2950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3202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3201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2940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2990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Row],[功能代號]],[3]工作表2!$C:$C,1,FALSE)</f>
        <v>#N/A</v>
      </c>
    </row>
    <row r="543" spans="1:50" ht="13.8">
      <c r="C543" s="292" t="s">
        <v>2862</v>
      </c>
      <c r="D543" s="292" t="s">
        <v>2950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3202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3201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2940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2990</v>
      </c>
      <c r="AN543" s="292" t="e">
        <f>VLOOKUP(功能_33[[#This Row],[功能代號]],需二審tmp!A:A,1,FALSE)</f>
        <v>#N/A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666" t="str">
        <f>VLOOKUP(功能_33[[#This Row],[功能代號]],[3]工作表2!$C:$C,1,FALSE)</f>
        <v>LC005</v>
      </c>
    </row>
    <row r="544" spans="1:50" ht="13.8">
      <c r="C544" s="292" t="s">
        <v>2862</v>
      </c>
      <c r="D544" s="292" t="s">
        <v>2950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3202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3201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2747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2990</v>
      </c>
      <c r="AN544" s="292" t="str">
        <f>VLOOKUP(功能_33[[#This Row],[功能代號]],需二審tmp!A:A,1,FALSE)</f>
        <v>LC009</v>
      </c>
      <c r="AQ544" s="575" t="str">
        <f t="shared" si="67"/>
        <v>LC.</v>
      </c>
      <c r="AR544" s="577" t="str">
        <f t="shared" si="68"/>
        <v/>
      </c>
      <c r="AS544" s="579" t="str">
        <f t="shared" si="69"/>
        <v/>
      </c>
      <c r="AT544" s="581" t="str">
        <f t="shared" si="70"/>
        <v/>
      </c>
      <c r="AU544" s="583" t="str">
        <f t="shared" si="71"/>
        <v/>
      </c>
      <c r="AV544" s="585" t="str">
        <f t="shared" si="72"/>
        <v/>
      </c>
      <c r="AW544" s="609" t="str">
        <f t="shared" si="66"/>
        <v/>
      </c>
      <c r="AX544" s="666" t="str">
        <f>VLOOKUP(功能_33[[#This Row],[功能代號]],[3]工作表2!$C:$C,1,FALSE)</f>
        <v>LC009</v>
      </c>
    </row>
    <row r="545" spans="1:50" ht="13.8">
      <c r="C545" s="292" t="s">
        <v>2862</v>
      </c>
      <c r="D545" s="292" t="s">
        <v>2950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3202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3201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2940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2990</v>
      </c>
      <c r="AN545" s="292" t="e">
        <f>VLOOKUP(功能_33[[#This Row],[功能代號]],需二審tmp!A:A,1,FALSE)</f>
        <v>#N/A</v>
      </c>
      <c r="AQ545" s="575" t="str">
        <f t="shared" si="67"/>
        <v>LC.</v>
      </c>
      <c r="AR545" s="577" t="str">
        <f t="shared" si="68"/>
        <v/>
      </c>
      <c r="AS545" s="579" t="str">
        <f t="shared" si="69"/>
        <v/>
      </c>
      <c r="AT545" s="581" t="str">
        <f t="shared" si="70"/>
        <v/>
      </c>
      <c r="AU545" s="583" t="str">
        <f t="shared" si="71"/>
        <v/>
      </c>
      <c r="AV545" s="585" t="str">
        <f t="shared" si="72"/>
        <v/>
      </c>
      <c r="AW545" s="609" t="str">
        <f t="shared" si="66"/>
        <v/>
      </c>
      <c r="AX545" s="585" t="e">
        <f>VLOOKUP(功能_33[[#This Row],[功能代號]],[3]工作表2!$C:$C,1,FALSE)</f>
        <v>#N/A</v>
      </c>
    </row>
    <row r="546" spans="1:50" ht="13.8">
      <c r="C546" s="292" t="s">
        <v>2862</v>
      </c>
      <c r="D546" s="292" t="s">
        <v>2950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3202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3201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2747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2990</v>
      </c>
      <c r="AN546" s="292" t="str">
        <f>VLOOKUP(功能_33[[#This Row],[功能代號]],需二審tmp!A:A,1,FALSE)</f>
        <v>LC011</v>
      </c>
      <c r="AQ546" s="575" t="str">
        <f t="shared" si="67"/>
        <v>LC.</v>
      </c>
      <c r="AR546" s="577" t="str">
        <f t="shared" si="68"/>
        <v/>
      </c>
      <c r="AS546" s="579" t="str">
        <f t="shared" si="69"/>
        <v/>
      </c>
      <c r="AT546" s="581" t="str">
        <f t="shared" si="70"/>
        <v/>
      </c>
      <c r="AU546" s="583" t="str">
        <f t="shared" si="71"/>
        <v/>
      </c>
      <c r="AV546" s="585" t="str">
        <f t="shared" si="72"/>
        <v/>
      </c>
      <c r="AW546" s="609" t="str">
        <f t="shared" si="66"/>
        <v/>
      </c>
      <c r="AX546" s="666" t="str">
        <f>VLOOKUP(功能_33[[#This Row],[功能代號]],[3]工作表2!$C:$C,1,FALSE)</f>
        <v>LC011</v>
      </c>
    </row>
    <row r="547" spans="1:50" ht="13.8">
      <c r="A547" s="637"/>
      <c r="B547" s="424"/>
      <c r="C547" s="292" t="s">
        <v>2862</v>
      </c>
      <c r="D547" s="292" t="s">
        <v>2950</v>
      </c>
      <c r="E547" s="291" t="s">
        <v>3178</v>
      </c>
      <c r="F547" s="281" t="s">
        <v>3179</v>
      </c>
      <c r="G547" s="281" t="s">
        <v>3187</v>
      </c>
      <c r="H547" s="291" t="s">
        <v>136</v>
      </c>
      <c r="I547" s="291" t="s">
        <v>136</v>
      </c>
      <c r="J547" s="298" t="s">
        <v>3202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3201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2805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2990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Row],[功能代號]],[3]工作表2!$C:$C,1,FALSE)</f>
        <v>#N/A</v>
      </c>
    </row>
    <row r="548" spans="1:50" ht="13.8">
      <c r="A548" s="637"/>
      <c r="B548" s="424"/>
      <c r="C548" s="292" t="s">
        <v>2862</v>
      </c>
      <c r="D548" s="292" t="s">
        <v>2950</v>
      </c>
      <c r="E548" s="291" t="s">
        <v>3180</v>
      </c>
      <c r="F548" s="281" t="s">
        <v>3181</v>
      </c>
      <c r="G548" s="281" t="s">
        <v>3187</v>
      </c>
      <c r="H548" s="291" t="s">
        <v>136</v>
      </c>
      <c r="I548" s="291" t="s">
        <v>136</v>
      </c>
      <c r="J548" s="298" t="s">
        <v>3202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3201</v>
      </c>
      <c r="T548" s="291"/>
      <c r="V548" s="291"/>
      <c r="W548" s="291"/>
      <c r="X548" s="424" t="str">
        <f>VLOOKUP(功能_33[[#This Row],[User]],SKL放款!A:G,7,FALSE)</f>
        <v>放款服務課</v>
      </c>
      <c r="Y548" s="299">
        <v>44545</v>
      </c>
      <c r="Z548" s="299" t="s">
        <v>2805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4"/>
      <c r="AL548" s="291" t="s">
        <v>2990</v>
      </c>
      <c r="AM548" s="424"/>
      <c r="AN548" s="424" t="e">
        <f>VLOOKUP(功能_33[[#This Row],[功能代號]],需二審tmp!A:A,1,FALSE)</f>
        <v>#N/A</v>
      </c>
      <c r="AQ548" s="638" t="str">
        <f>IF(COUNTA(AC548)=1,LEFT(D548,3),"")</f>
        <v>LC.</v>
      </c>
      <c r="AR548" s="577" t="str">
        <f>IF(AND(COUNTA(L548)=1,COUNTA(M548)=1,COUNTA(Y548)=1,COUNTA(AB548)=1,COUNTA(AC548)=0),LEFT(D548,3),"")</f>
        <v/>
      </c>
      <c r="AS548" s="579" t="str">
        <f>IF(AND(COUNTA(L548)=1,COUNTA(M548)=1,COUNTA(Y548)=1,COUNTA(AB548)=0,COUNTA(AC548)=0),LEFT(D548,3),"")</f>
        <v/>
      </c>
      <c r="AT548" s="581" t="str">
        <f>IF(AND(COUNTA(M548)=0,COUNTA(Y548)=1),LEFT(D548,3),"")</f>
        <v/>
      </c>
      <c r="AU548" s="583" t="str">
        <f>IF(AND(COUNTA(M548)=1,COUNTA(Y548)=0),LEFT(D548,3),"")</f>
        <v/>
      </c>
      <c r="AV548" s="585" t="str">
        <f>IF(AND(COUNTA(M548)=0,COUNTA(Y548)=0),LEFT(D548,3),"")</f>
        <v/>
      </c>
      <c r="AW548" s="609" t="str">
        <f>IF(OR(COUNTA(M548)=0,COUNTA(Y548)=0),I548,"")</f>
        <v/>
      </c>
      <c r="AX548" s="585" t="e">
        <f>VLOOKUP(功能_33[[#This Row],[功能代號]],[3]工作表2!$C:$C,1,FALSE)</f>
        <v>#N/A</v>
      </c>
    </row>
    <row r="549" spans="1:50" ht="13.8">
      <c r="A549" s="637"/>
      <c r="B549" s="424"/>
      <c r="C549" s="292" t="s">
        <v>2862</v>
      </c>
      <c r="D549" s="292" t="s">
        <v>2950</v>
      </c>
      <c r="E549" s="291" t="s">
        <v>3182</v>
      </c>
      <c r="F549" s="281" t="s">
        <v>3183</v>
      </c>
      <c r="G549" s="281" t="s">
        <v>3187</v>
      </c>
      <c r="H549" s="291" t="s">
        <v>136</v>
      </c>
      <c r="I549" s="291" t="s">
        <v>136</v>
      </c>
      <c r="J549" s="298" t="s">
        <v>3202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3201</v>
      </c>
      <c r="T549" s="291"/>
      <c r="V549" s="291"/>
      <c r="W549" s="291"/>
      <c r="X549" s="424" t="str">
        <f>VLOOKUP(功能_33[[#This Row],[User]],SKL放款!A:G,7,FALSE)</f>
        <v>放款服務課</v>
      </c>
      <c r="Y549" s="299">
        <v>44545</v>
      </c>
      <c r="Z549" s="299" t="s">
        <v>2805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4"/>
      <c r="AL549" s="291" t="s">
        <v>2990</v>
      </c>
      <c r="AM549" s="424"/>
      <c r="AN549" s="424" t="e">
        <f>VLOOKUP(功能_33[[#This Row],[功能代號]],需二審tmp!A:A,1,FALSE)</f>
        <v>#N/A</v>
      </c>
      <c r="AQ549" s="638" t="str">
        <f>IF(COUNTA(AC549)=1,LEFT(D549,3),"")</f>
        <v>LC.</v>
      </c>
      <c r="AR549" s="577" t="str">
        <f>IF(AND(COUNTA(L549)=1,COUNTA(M549)=1,COUNTA(Y549)=1,COUNTA(AB549)=1,COUNTA(AC549)=0),LEFT(D549,3),"")</f>
        <v/>
      </c>
      <c r="AS549" s="579" t="str">
        <f>IF(AND(COUNTA(L549)=1,COUNTA(M549)=1,COUNTA(Y549)=1,COUNTA(AB549)=0,COUNTA(AC549)=0),LEFT(D549,3),"")</f>
        <v/>
      </c>
      <c r="AT549" s="581" t="str">
        <f>IF(AND(COUNTA(M549)=0,COUNTA(Y549)=1),LEFT(D549,3),"")</f>
        <v/>
      </c>
      <c r="AU549" s="583" t="str">
        <f>IF(AND(COUNTA(M549)=1,COUNTA(Y549)=0),LEFT(D549,3),"")</f>
        <v/>
      </c>
      <c r="AV549" s="585" t="str">
        <f>IF(AND(COUNTA(M549)=0,COUNTA(Y549)=0),LEFT(D549,3),"")</f>
        <v/>
      </c>
      <c r="AW549" s="609" t="str">
        <f>IF(OR(COUNTA(M549)=0,COUNTA(Y549)=0),I549,"")</f>
        <v/>
      </c>
      <c r="AX549" s="585" t="e">
        <f>VLOOKUP(功能_33[[#This Row],[功能代號]],[3]工作表2!$C:$C,1,FALSE)</f>
        <v>#N/A</v>
      </c>
    </row>
    <row r="550" spans="1:50" ht="13.8">
      <c r="A550" s="637"/>
      <c r="B550" s="424"/>
      <c r="C550" s="292" t="s">
        <v>2862</v>
      </c>
      <c r="D550" s="292" t="s">
        <v>2950</v>
      </c>
      <c r="E550" s="291" t="s">
        <v>3184</v>
      </c>
      <c r="F550" s="281" t="s">
        <v>3185</v>
      </c>
      <c r="G550" s="281" t="s">
        <v>3187</v>
      </c>
      <c r="H550" s="291" t="s">
        <v>136</v>
      </c>
      <c r="I550" s="291" t="s">
        <v>136</v>
      </c>
      <c r="J550" s="298" t="s">
        <v>3202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3201</v>
      </c>
      <c r="T550" s="291"/>
      <c r="V550" s="291"/>
      <c r="W550" s="291"/>
      <c r="X550" s="424" t="str">
        <f>VLOOKUP(功能_33[[#This Row],[User]],SKL放款!A:G,7,FALSE)</f>
        <v>放款服務課</v>
      </c>
      <c r="Y550" s="299">
        <v>44545</v>
      </c>
      <c r="Z550" s="299" t="s">
        <v>2805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4"/>
      <c r="AL550" s="291" t="s">
        <v>2990</v>
      </c>
      <c r="AM550" s="424"/>
      <c r="AN550" s="424" t="e">
        <f>VLOOKUP(功能_33[[#This Row],[功能代號]],需二審tmp!A:A,1,FALSE)</f>
        <v>#N/A</v>
      </c>
      <c r="AQ550" s="638" t="str">
        <f>IF(COUNTA(AC550)=1,LEFT(D550,3),"")</f>
        <v>LC.</v>
      </c>
      <c r="AR550" s="577" t="str">
        <f>IF(AND(COUNTA(L550)=1,COUNTA(M550)=1,COUNTA(Y550)=1,COUNTA(AB550)=1,COUNTA(AC550)=0),LEFT(D550,3),"")</f>
        <v/>
      </c>
      <c r="AS550" s="579" t="str">
        <f>IF(AND(COUNTA(L550)=1,COUNTA(M550)=1,COUNTA(Y550)=1,COUNTA(AB550)=0,COUNTA(AC550)=0),LEFT(D550,3),"")</f>
        <v/>
      </c>
      <c r="AT550" s="581" t="str">
        <f>IF(AND(COUNTA(M550)=0,COUNTA(Y550)=1),LEFT(D550,3),"")</f>
        <v/>
      </c>
      <c r="AU550" s="583" t="str">
        <f>IF(AND(COUNTA(M550)=1,COUNTA(Y550)=0),LEFT(D550,3),"")</f>
        <v/>
      </c>
      <c r="AV550" s="585" t="str">
        <f>IF(AND(COUNTA(M550)=0,COUNTA(Y550)=0),LEFT(D550,3),"")</f>
        <v/>
      </c>
      <c r="AW550" s="609" t="str">
        <f>IF(OR(COUNTA(M550)=0,COUNTA(Y550)=0),I550,"")</f>
        <v/>
      </c>
      <c r="AX550" s="585" t="e">
        <f>VLOOKUP(功能_33[[#This Row],[功能代號]],[3]工作表2!$C:$C,1,FALSE)</f>
        <v>#N/A</v>
      </c>
    </row>
    <row r="551" spans="1:50" s="505" customFormat="1">
      <c r="A551" s="606"/>
      <c r="C551" s="506"/>
      <c r="D551" s="507"/>
      <c r="F551" s="508"/>
      <c r="G551" s="508"/>
      <c r="I551" s="508"/>
      <c r="J551" s="509"/>
      <c r="K551" s="506"/>
      <c r="L551" s="510"/>
      <c r="M551" s="506"/>
      <c r="P551" s="511"/>
      <c r="Q551" s="506"/>
      <c r="R551" s="506"/>
      <c r="S551" s="506"/>
      <c r="T551" s="510"/>
      <c r="U551" s="506"/>
      <c r="Y551" s="506"/>
      <c r="Z551" s="506"/>
      <c r="AE551" s="512"/>
      <c r="AF551" s="513"/>
      <c r="AH551" s="508"/>
      <c r="AI551" s="508"/>
      <c r="AJ551" s="508"/>
      <c r="AK551" s="514"/>
      <c r="AL551" s="506"/>
      <c r="AO551" s="504"/>
      <c r="AP551" s="504"/>
    </row>
    <row r="552" spans="1:50" ht="13.8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9">
        <f t="shared" ref="AQ552:AV552" si="73">COUNTIF(AQ2:AQ550,"&gt;&lt;")</f>
        <v>549</v>
      </c>
      <c r="AR552" s="499">
        <f t="shared" si="73"/>
        <v>0</v>
      </c>
      <c r="AS552" s="499">
        <f t="shared" si="73"/>
        <v>0</v>
      </c>
      <c r="AT552" s="499">
        <f t="shared" si="73"/>
        <v>0</v>
      </c>
      <c r="AU552" s="499">
        <f t="shared" si="73"/>
        <v>0</v>
      </c>
      <c r="AV552" s="499">
        <f t="shared" si="73"/>
        <v>0</v>
      </c>
      <c r="AW552" s="292">
        <f>SUM(AQ552:AV552)</f>
        <v>549</v>
      </c>
    </row>
    <row r="553" spans="1:50">
      <c r="AV553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3083</v>
      </c>
      <c r="D1" s="459" t="s">
        <v>3082</v>
      </c>
      <c r="E1" s="459" t="s">
        <v>2747</v>
      </c>
      <c r="F1" s="459" t="s">
        <v>3081</v>
      </c>
    </row>
    <row r="2" spans="3:6">
      <c r="C2" s="457" t="s">
        <v>3079</v>
      </c>
      <c r="D2" s="468" t="s">
        <v>1461</v>
      </c>
      <c r="E2" s="457">
        <v>8</v>
      </c>
      <c r="F2" s="457">
        <v>10</v>
      </c>
    </row>
    <row r="3" spans="3:6">
      <c r="D3" s="468" t="s">
        <v>2816</v>
      </c>
      <c r="E3" s="457">
        <v>1</v>
      </c>
      <c r="F3" s="457">
        <v>5</v>
      </c>
    </row>
    <row r="4" spans="3:6">
      <c r="D4" s="468" t="s">
        <v>2887</v>
      </c>
      <c r="E4" s="457">
        <v>6</v>
      </c>
      <c r="F4" s="457">
        <v>7</v>
      </c>
    </row>
    <row r="5" spans="3:6">
      <c r="C5" s="459" t="s">
        <v>2896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1412</v>
      </c>
      <c r="R1" s="166" t="s">
        <v>1413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2816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2817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2862</v>
      </c>
      <c r="E23" s="292" t="s">
        <v>2950</v>
      </c>
      <c r="F23" s="291" t="s">
        <v>1410</v>
      </c>
      <c r="G23" s="281" t="s">
        <v>1411</v>
      </c>
      <c r="H23" s="281" t="s">
        <v>3186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2940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P632"/>
  <sheetViews>
    <sheetView zoomScaleNormal="100" workbookViewId="0">
      <pane ySplit="3" topLeftCell="A602" activePane="bottomLeft" state="frozen"/>
      <selection pane="bottomLeft" activeCell="F626" sqref="F626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71" t="s">
        <v>1476</v>
      </c>
      <c r="B1" s="671" t="s">
        <v>1477</v>
      </c>
      <c r="C1" s="674" t="s">
        <v>1478</v>
      </c>
      <c r="D1" s="674" t="s">
        <v>1479</v>
      </c>
      <c r="E1" s="671" t="s">
        <v>1480</v>
      </c>
      <c r="F1" s="676" t="s">
        <v>1481</v>
      </c>
      <c r="G1" s="676" t="s">
        <v>1482</v>
      </c>
      <c r="H1" s="274" t="s">
        <v>110</v>
      </c>
      <c r="I1" s="671" t="s">
        <v>1483</v>
      </c>
      <c r="J1" s="671" t="s">
        <v>1484</v>
      </c>
      <c r="K1" s="677"/>
      <c r="L1" s="677"/>
      <c r="M1" s="677"/>
      <c r="N1" s="678"/>
      <c r="O1" s="274"/>
      <c r="P1" s="671" t="s">
        <v>1485</v>
      </c>
    </row>
    <row r="2" spans="1:16">
      <c r="A2" s="672"/>
      <c r="B2" s="672"/>
      <c r="C2" s="672"/>
      <c r="D2" s="672"/>
      <c r="E2" s="672"/>
      <c r="F2" s="672"/>
      <c r="G2" s="672"/>
      <c r="H2" s="276" t="s">
        <v>1482</v>
      </c>
      <c r="I2" s="672"/>
      <c r="J2" s="675" t="s">
        <v>1486</v>
      </c>
      <c r="K2" s="675" t="s">
        <v>1487</v>
      </c>
      <c r="L2" s="679" t="s">
        <v>1488</v>
      </c>
      <c r="M2" s="680"/>
      <c r="N2" s="680"/>
      <c r="O2" s="681"/>
      <c r="P2" s="672"/>
    </row>
    <row r="3" spans="1:16">
      <c r="A3" s="673"/>
      <c r="B3" s="673"/>
      <c r="C3" s="673"/>
      <c r="D3" s="673"/>
      <c r="E3" s="673"/>
      <c r="F3" s="673"/>
      <c r="G3" s="673"/>
      <c r="H3" s="275"/>
      <c r="I3" s="673"/>
      <c r="J3" s="673"/>
      <c r="K3" s="673"/>
      <c r="L3" s="314" t="s">
        <v>1489</v>
      </c>
      <c r="M3" s="161" t="s">
        <v>1490</v>
      </c>
      <c r="N3" s="161" t="s">
        <v>1491</v>
      </c>
      <c r="O3" s="162" t="s">
        <v>1492</v>
      </c>
      <c r="P3" s="673"/>
    </row>
    <row r="4" spans="1:16" ht="33" hidden="1" customHeight="1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/>
      <c r="H9" s="70"/>
      <c r="I9" s="70" t="s">
        <v>136</v>
      </c>
      <c r="M9" s="315" t="s">
        <v>1501</v>
      </c>
      <c r="P9" s="70" t="s">
        <v>1502</v>
      </c>
    </row>
    <row r="10" spans="1:16" hidden="1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1494</v>
      </c>
      <c r="P15" s="70"/>
    </row>
    <row r="16" spans="1:16" ht="82.5" customHeight="1">
      <c r="A16" s="315" t="s">
        <v>1030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2799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>
      <c r="A20" s="410" t="s">
        <v>1024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2800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1517</v>
      </c>
      <c r="P24" s="71"/>
    </row>
    <row r="25" spans="1:16" hidden="1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3252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3253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1494</v>
      </c>
      <c r="P29" s="71"/>
    </row>
    <row r="30" spans="1:16" ht="34.049999999999997" hidden="1" customHeight="1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1494</v>
      </c>
      <c r="P30" s="71"/>
    </row>
    <row r="31" spans="1:16" hidden="1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1494</v>
      </c>
      <c r="P31" s="71"/>
    </row>
    <row r="32" spans="1:16" hidden="1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>
      <c r="A34" s="315" t="s">
        <v>1054</v>
      </c>
      <c r="B34" s="69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3"/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1494</v>
      </c>
      <c r="P41" s="71"/>
    </row>
    <row r="42" spans="1:16" ht="30.6" customHeight="1">
      <c r="A42" s="315" t="s">
        <v>1081</v>
      </c>
      <c r="B42" s="69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I44" s="70" t="s">
        <v>136</v>
      </c>
      <c r="L44" s="315" t="s">
        <v>1494</v>
      </c>
      <c r="P44" s="71"/>
    </row>
    <row r="45" spans="1:16" ht="34.049999999999997" hidden="1" customHeight="1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I45" s="70" t="s">
        <v>136</v>
      </c>
      <c r="M45" s="315" t="s">
        <v>1510</v>
      </c>
      <c r="P45" s="71"/>
    </row>
    <row r="46" spans="1:16" hidden="1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I46" s="70" t="s">
        <v>136</v>
      </c>
      <c r="L46" s="315" t="s">
        <v>1494</v>
      </c>
      <c r="P46" s="71"/>
    </row>
    <row r="47" spans="1:16" ht="34.049999999999997" hidden="1" customHeight="1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I47" s="70" t="s">
        <v>136</v>
      </c>
      <c r="M47" s="315" t="s">
        <v>1510</v>
      </c>
      <c r="P47" s="71"/>
    </row>
    <row r="48" spans="1:16" hidden="1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/>
      <c r="I48" s="70" t="s">
        <v>1545</v>
      </c>
      <c r="J48" s="315" t="s">
        <v>1494</v>
      </c>
      <c r="P48" s="71"/>
    </row>
    <row r="49" spans="1:16" hidden="1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/>
      <c r="I49" s="70" t="s">
        <v>1545</v>
      </c>
      <c r="J49" s="315" t="s">
        <v>1494</v>
      </c>
      <c r="P49" s="71"/>
    </row>
    <row r="50" spans="1:16" hidden="1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I108" s="70" t="s">
        <v>1545</v>
      </c>
      <c r="L108" s="315" t="s">
        <v>1494</v>
      </c>
      <c r="P108" s="71"/>
    </row>
    <row r="109" spans="1:16" hidden="1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I109" s="70" t="s">
        <v>1545</v>
      </c>
      <c r="L109" s="315" t="s">
        <v>1494</v>
      </c>
      <c r="P109" s="71"/>
    </row>
    <row r="110" spans="1:16" hidden="1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I110" s="70" t="s">
        <v>1545</v>
      </c>
      <c r="L110" s="315" t="s">
        <v>1494</v>
      </c>
      <c r="P110" s="71"/>
    </row>
    <row r="111" spans="1:16" hidden="1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I111" s="70" t="s">
        <v>1545</v>
      </c>
      <c r="L111" s="315" t="s">
        <v>1494</v>
      </c>
      <c r="P111" s="71"/>
    </row>
    <row r="112" spans="1:16" ht="33" hidden="1" customHeight="1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I112" s="70" t="s">
        <v>1545</v>
      </c>
      <c r="P112" s="71"/>
    </row>
    <row r="113" spans="1:16" hidden="1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hidden="1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hidden="1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hidden="1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hidden="1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hidden="1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hidden="1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hidden="1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hidden="1" customHeight="1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hidden="1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hidden="1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hidden="1" customHeight="1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hidden="1" customHeight="1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hidden="1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hidden="1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hidden="1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.049999999999997" hidden="1" customHeight="1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hidden="1" customHeight="1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hidden="1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hidden="1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.049999999999997" hidden="1" customHeight="1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>
      <c r="A174" s="315" t="s">
        <v>205</v>
      </c>
      <c r="B174" s="69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>
      <c r="A175" s="315" t="s">
        <v>205</v>
      </c>
      <c r="B175" s="69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hidden="1" customHeight="1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3.95" hidden="1" customHeight="1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" hidden="1" customHeight="1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" hidden="1" customHeight="1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00000000000003" hidden="1" customHeight="1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I219" s="315" t="s">
        <v>1545</v>
      </c>
      <c r="L219" s="315" t="s">
        <v>1494</v>
      </c>
    </row>
    <row r="220" spans="1:13" hidden="1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I220" s="315" t="s">
        <v>1545</v>
      </c>
      <c r="L220" s="315" t="s">
        <v>1494</v>
      </c>
    </row>
    <row r="221" spans="1:13" hidden="1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I221" s="315" t="s">
        <v>1545</v>
      </c>
      <c r="L221" s="315" t="s">
        <v>1494</v>
      </c>
    </row>
    <row r="222" spans="1:13" hidden="1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I222" s="315" t="s">
        <v>1545</v>
      </c>
      <c r="L222" s="315" t="s">
        <v>1494</v>
      </c>
    </row>
    <row r="223" spans="1:13" hidden="1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I223" s="315" t="s">
        <v>1545</v>
      </c>
      <c r="L223" s="315" t="s">
        <v>1494</v>
      </c>
    </row>
    <row r="224" spans="1:13" hidden="1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I224" s="315" t="s">
        <v>1545</v>
      </c>
      <c r="L224" s="315" t="s">
        <v>1494</v>
      </c>
    </row>
    <row r="225" spans="1:12" hidden="1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I225" s="315" t="s">
        <v>1545</v>
      </c>
      <c r="L225" s="315" t="s">
        <v>1494</v>
      </c>
    </row>
    <row r="226" spans="1:12" hidden="1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I226" s="315" t="s">
        <v>1545</v>
      </c>
      <c r="L226" s="315" t="s">
        <v>1494</v>
      </c>
    </row>
    <row r="227" spans="1:12" hidden="1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I227" s="315" t="s">
        <v>1545</v>
      </c>
      <c r="L227" s="315" t="s">
        <v>1494</v>
      </c>
    </row>
    <row r="228" spans="1:12" hidden="1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3172</v>
      </c>
      <c r="E228" s="71">
        <v>44435</v>
      </c>
      <c r="F228" s="71">
        <v>44440</v>
      </c>
      <c r="G228" s="71">
        <v>44440</v>
      </c>
      <c r="I228" s="315" t="s">
        <v>1545</v>
      </c>
      <c r="L228" s="315" t="s">
        <v>1494</v>
      </c>
    </row>
    <row r="229" spans="1:12" hidden="1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I229" s="315" t="s">
        <v>1545</v>
      </c>
      <c r="L229" s="315" t="s">
        <v>1494</v>
      </c>
    </row>
    <row r="230" spans="1:12" hidden="1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I230" s="315" t="s">
        <v>1545</v>
      </c>
      <c r="L230" s="315" t="s">
        <v>1494</v>
      </c>
    </row>
    <row r="231" spans="1:12" hidden="1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I231" s="315" t="s">
        <v>1545</v>
      </c>
      <c r="L231" s="315" t="s">
        <v>1494</v>
      </c>
    </row>
    <row r="232" spans="1:12" hidden="1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I232" s="315" t="s">
        <v>1545</v>
      </c>
      <c r="L232" s="315" t="s">
        <v>1494</v>
      </c>
    </row>
    <row r="233" spans="1:12" hidden="1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I233" s="315" t="s">
        <v>1545</v>
      </c>
      <c r="L233" s="315" t="s">
        <v>1494</v>
      </c>
    </row>
    <row r="234" spans="1:12" ht="33" hidden="1" customHeight="1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I234" s="315" t="s">
        <v>1545</v>
      </c>
      <c r="L234" s="315" t="s">
        <v>1494</v>
      </c>
    </row>
    <row r="235" spans="1:12" hidden="1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I235" s="315" t="s">
        <v>1545</v>
      </c>
      <c r="L235" s="315" t="s">
        <v>1494</v>
      </c>
    </row>
    <row r="236" spans="1:12" hidden="1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I236" s="315" t="s">
        <v>1545</v>
      </c>
      <c r="L236" s="315" t="s">
        <v>1494</v>
      </c>
    </row>
    <row r="237" spans="1:12" hidden="1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I237" s="315" t="s">
        <v>1545</v>
      </c>
      <c r="L237" s="315" t="s">
        <v>1494</v>
      </c>
    </row>
    <row r="238" spans="1:12" hidden="1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hidden="1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hidden="1" customHeight="1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1494</v>
      </c>
    </row>
    <row r="252" spans="1:13" hidden="1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1494</v>
      </c>
    </row>
    <row r="262" spans="1:12" hidden="1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1494</v>
      </c>
    </row>
    <row r="264" spans="1:12" hidden="1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1494</v>
      </c>
    </row>
    <row r="265" spans="1:12" hidden="1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1494</v>
      </c>
    </row>
    <row r="266" spans="1:12" hidden="1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1494</v>
      </c>
    </row>
    <row r="267" spans="1:12" hidden="1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1494</v>
      </c>
    </row>
    <row r="268" spans="1:12" hidden="1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I268" s="315" t="s">
        <v>194</v>
      </c>
      <c r="L268" s="315" t="s">
        <v>1494</v>
      </c>
    </row>
    <row r="269" spans="1:12" ht="33" hidden="1" customHeight="1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1494</v>
      </c>
    </row>
    <row r="272" spans="1:12" hidden="1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1494</v>
      </c>
    </row>
    <row r="274" spans="1:13" hidden="1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/>
      <c r="I291" s="315" t="s">
        <v>193</v>
      </c>
      <c r="L291" s="315" t="s">
        <v>1494</v>
      </c>
    </row>
    <row r="292" spans="1:13" hidden="1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/>
      <c r="I292" s="315" t="s">
        <v>193</v>
      </c>
      <c r="L292" s="315" t="s">
        <v>1494</v>
      </c>
    </row>
    <row r="293" spans="1:13" ht="33" hidden="1" customHeight="1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/>
      <c r="I293" s="315" t="s">
        <v>193</v>
      </c>
      <c r="L293" s="315" t="s">
        <v>1494</v>
      </c>
    </row>
    <row r="294" spans="1:13" ht="66" hidden="1" customHeight="1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/>
      <c r="I294" s="315" t="s">
        <v>193</v>
      </c>
      <c r="L294" s="315" t="s">
        <v>1494</v>
      </c>
    </row>
    <row r="295" spans="1:13" hidden="1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/>
      <c r="I295" s="315" t="s">
        <v>193</v>
      </c>
      <c r="L295" s="315" t="s">
        <v>1494</v>
      </c>
    </row>
    <row r="296" spans="1:13" ht="49.5" hidden="1" customHeight="1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/>
      <c r="I296" s="315" t="s">
        <v>193</v>
      </c>
      <c r="M296" s="315" t="s">
        <v>1510</v>
      </c>
    </row>
    <row r="297" spans="1:13" ht="49.5" hidden="1" customHeight="1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/>
      <c r="I297" s="315" t="s">
        <v>193</v>
      </c>
      <c r="M297" s="315" t="s">
        <v>1510</v>
      </c>
    </row>
    <row r="298" spans="1:13" hidden="1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/>
      <c r="I298" s="315" t="s">
        <v>193</v>
      </c>
      <c r="L298" s="315" t="s">
        <v>1494</v>
      </c>
    </row>
    <row r="299" spans="1:13">
      <c r="B299" s="69" t="s">
        <v>1795</v>
      </c>
      <c r="C299" s="315">
        <v>1</v>
      </c>
      <c r="D299" s="74" t="s">
        <v>1796</v>
      </c>
      <c r="E299" s="71">
        <v>44455</v>
      </c>
      <c r="F299" s="71" t="s">
        <v>1797</v>
      </c>
      <c r="H299" s="71"/>
      <c r="I299" s="315" t="s">
        <v>193</v>
      </c>
      <c r="M299" s="315" t="s">
        <v>1510</v>
      </c>
    </row>
    <row r="300" spans="1:13" ht="33" hidden="1" customHeight="1">
      <c r="B300" s="69" t="s">
        <v>1798</v>
      </c>
      <c r="C300" s="315">
        <v>1</v>
      </c>
      <c r="D300" s="74" t="s">
        <v>1799</v>
      </c>
      <c r="E300" s="71">
        <v>44455</v>
      </c>
      <c r="F300" s="71">
        <v>44469</v>
      </c>
      <c r="G300" s="71">
        <v>44469</v>
      </c>
      <c r="H300" s="71"/>
      <c r="I300" s="315" t="s">
        <v>193</v>
      </c>
      <c r="M300" s="315" t="s">
        <v>1510</v>
      </c>
    </row>
    <row r="301" spans="1:13" ht="33" hidden="1" customHeight="1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1800</v>
      </c>
      <c r="E301" s="71">
        <v>44456</v>
      </c>
      <c r="F301" s="71">
        <v>44466</v>
      </c>
      <c r="G301" s="71">
        <v>44466</v>
      </c>
      <c r="I301" s="315" t="s">
        <v>193</v>
      </c>
      <c r="L301" s="315" t="s">
        <v>1494</v>
      </c>
    </row>
    <row r="302" spans="1:13" ht="66" hidden="1" customHeight="1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1801</v>
      </c>
      <c r="E302" s="71">
        <v>44456</v>
      </c>
      <c r="F302" s="71">
        <v>44469</v>
      </c>
      <c r="G302" s="71">
        <v>44469</v>
      </c>
      <c r="I302" s="315" t="s">
        <v>193</v>
      </c>
      <c r="L302" s="315" t="s">
        <v>1494</v>
      </c>
    </row>
    <row r="303" spans="1:13" hidden="1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1802</v>
      </c>
      <c r="E303" s="71">
        <v>44456</v>
      </c>
      <c r="F303" s="71">
        <v>44469</v>
      </c>
      <c r="G303" s="71">
        <v>44469</v>
      </c>
      <c r="I303" s="315" t="s">
        <v>193</v>
      </c>
      <c r="M303" s="315" t="s">
        <v>1510</v>
      </c>
    </row>
    <row r="304" spans="1:13" hidden="1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1802</v>
      </c>
      <c r="E304" s="71">
        <v>44456</v>
      </c>
      <c r="F304" s="71">
        <v>44469</v>
      </c>
      <c r="G304" s="71">
        <v>44469</v>
      </c>
      <c r="I304" s="315" t="s">
        <v>193</v>
      </c>
      <c r="M304" s="315" t="s">
        <v>1510</v>
      </c>
    </row>
    <row r="305" spans="1:16" ht="33" hidden="1" customHeight="1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1803</v>
      </c>
      <c r="E305" s="71">
        <v>44456</v>
      </c>
      <c r="F305" s="71">
        <v>44469</v>
      </c>
      <c r="G305" s="71">
        <v>44469</v>
      </c>
      <c r="I305" s="315" t="s">
        <v>193</v>
      </c>
      <c r="M305" s="315" t="s">
        <v>1510</v>
      </c>
    </row>
    <row r="306" spans="1:16" ht="33" hidden="1" customHeight="1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1800</v>
      </c>
      <c r="E306" s="71">
        <v>44456</v>
      </c>
      <c r="F306" s="71">
        <v>44466</v>
      </c>
      <c r="G306" s="71">
        <v>44466</v>
      </c>
      <c r="I306" s="315" t="s">
        <v>193</v>
      </c>
      <c r="L306" s="315" t="s">
        <v>1494</v>
      </c>
    </row>
    <row r="307" spans="1:16" s="157" customFormat="1" ht="66" hidden="1" customHeight="1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1804</v>
      </c>
      <c r="E307" s="158">
        <v>44456</v>
      </c>
      <c r="F307" s="71">
        <v>44469</v>
      </c>
      <c r="G307" s="71">
        <v>44469</v>
      </c>
      <c r="H307" s="156"/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1805</v>
      </c>
      <c r="E308" s="71">
        <v>44456</v>
      </c>
      <c r="F308" s="71">
        <v>44512</v>
      </c>
      <c r="G308" s="71">
        <v>44509</v>
      </c>
      <c r="I308" s="315" t="s">
        <v>193</v>
      </c>
      <c r="L308" s="315" t="s">
        <v>1494</v>
      </c>
    </row>
    <row r="309" spans="1:16" hidden="1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1806</v>
      </c>
      <c r="E309" s="71">
        <v>44456</v>
      </c>
      <c r="F309" s="71">
        <v>44466</v>
      </c>
      <c r="G309" s="71">
        <v>44466</v>
      </c>
      <c r="I309" s="315" t="s">
        <v>193</v>
      </c>
      <c r="L309" s="315" t="s">
        <v>1494</v>
      </c>
    </row>
    <row r="310" spans="1:16" ht="33" hidden="1" customHeight="1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1807</v>
      </c>
      <c r="E310" s="71">
        <v>44456</v>
      </c>
      <c r="F310" s="71">
        <v>44466</v>
      </c>
      <c r="G310" s="71">
        <v>44466</v>
      </c>
      <c r="I310" s="315" t="s">
        <v>193</v>
      </c>
      <c r="L310" s="315" t="s">
        <v>1494</v>
      </c>
    </row>
    <row r="311" spans="1:16" hidden="1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1808</v>
      </c>
      <c r="E311" s="71">
        <v>44456</v>
      </c>
      <c r="F311" s="71">
        <v>44466</v>
      </c>
      <c r="G311" s="71">
        <v>44466</v>
      </c>
      <c r="I311" s="315" t="s">
        <v>193</v>
      </c>
      <c r="L311" s="315" t="s">
        <v>1494</v>
      </c>
    </row>
    <row r="312" spans="1:16" hidden="1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1809</v>
      </c>
      <c r="E312" s="71">
        <v>44456</v>
      </c>
      <c r="F312" s="71">
        <v>44466</v>
      </c>
      <c r="G312" s="71">
        <v>44466</v>
      </c>
      <c r="I312" s="315" t="s">
        <v>193</v>
      </c>
      <c r="L312" s="315" t="s">
        <v>1494</v>
      </c>
    </row>
    <row r="313" spans="1:16" ht="33" hidden="1" customHeight="1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1810</v>
      </c>
      <c r="E313" s="71">
        <v>44456</v>
      </c>
      <c r="F313" s="71">
        <v>44512</v>
      </c>
      <c r="G313" s="71">
        <v>44512</v>
      </c>
      <c r="I313" s="315" t="s">
        <v>193</v>
      </c>
      <c r="M313" s="315" t="s">
        <v>1517</v>
      </c>
    </row>
    <row r="314" spans="1:16" ht="99" hidden="1" customHeight="1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1811</v>
      </c>
      <c r="E314" s="71">
        <v>44456</v>
      </c>
      <c r="F314" s="71">
        <v>44466</v>
      </c>
      <c r="G314" s="71">
        <v>44466</v>
      </c>
      <c r="I314" s="315" t="s">
        <v>193</v>
      </c>
      <c r="L314" s="315" t="s">
        <v>1494</v>
      </c>
    </row>
    <row r="315" spans="1:16" hidden="1">
      <c r="B315" s="69" t="s">
        <v>1812</v>
      </c>
      <c r="C315" s="315">
        <v>1</v>
      </c>
      <c r="D315" s="74" t="s">
        <v>1813</v>
      </c>
      <c r="E315" s="71">
        <v>44456</v>
      </c>
      <c r="F315" s="71">
        <v>44469</v>
      </c>
      <c r="G315" s="71">
        <v>44469</v>
      </c>
      <c r="I315" s="315" t="s">
        <v>193</v>
      </c>
      <c r="M315" s="315" t="s">
        <v>1517</v>
      </c>
    </row>
    <row r="316" spans="1:16" ht="33" hidden="1" customHeight="1">
      <c r="B316" s="69" t="s">
        <v>1812</v>
      </c>
      <c r="C316" s="315">
        <v>2</v>
      </c>
      <c r="D316" s="74" t="s">
        <v>1814</v>
      </c>
      <c r="E316" s="71">
        <v>44456</v>
      </c>
      <c r="F316" s="71">
        <v>44469</v>
      </c>
      <c r="G316" s="71">
        <v>44469</v>
      </c>
      <c r="I316" s="315" t="s">
        <v>193</v>
      </c>
      <c r="M316" s="315" t="s">
        <v>1517</v>
      </c>
    </row>
    <row r="317" spans="1:16" hidden="1">
      <c r="A317" s="315" t="s">
        <v>1815</v>
      </c>
      <c r="B317" s="69" t="s">
        <v>1798</v>
      </c>
      <c r="C317" s="315">
        <v>1</v>
      </c>
      <c r="D317" s="74" t="s">
        <v>1816</v>
      </c>
      <c r="E317" s="71">
        <v>44456</v>
      </c>
      <c r="F317" s="71">
        <v>44466</v>
      </c>
      <c r="G317" s="71">
        <v>44466</v>
      </c>
      <c r="I317" s="315" t="s">
        <v>193</v>
      </c>
      <c r="L317" s="315" t="s">
        <v>1494</v>
      </c>
    </row>
    <row r="318" spans="1:16">
      <c r="A318" s="315" t="s">
        <v>1815</v>
      </c>
      <c r="B318" s="69" t="s">
        <v>1798</v>
      </c>
      <c r="C318" s="315">
        <v>2</v>
      </c>
      <c r="D318" s="74" t="s">
        <v>1817</v>
      </c>
      <c r="E318" s="71">
        <v>44456</v>
      </c>
      <c r="F318" s="71">
        <v>44512</v>
      </c>
      <c r="G318" s="315"/>
      <c r="I318" s="315" t="s">
        <v>193</v>
      </c>
      <c r="M318" s="315" t="s">
        <v>1517</v>
      </c>
    </row>
    <row r="319" spans="1:16" hidden="1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1818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.049999999999997" hidden="1" customHeight="1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1819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1820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1821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1822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1823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1824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1825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1826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1827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1828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1829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1830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1830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1831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1832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1833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1834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1835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1834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1836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1837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1838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1839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1836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1840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1841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1842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1843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1844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1845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1846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1847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1848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1849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1850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1851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1852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1853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1854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1855</v>
      </c>
      <c r="E359" s="71">
        <v>44468</v>
      </c>
      <c r="F359" s="71">
        <v>44504</v>
      </c>
      <c r="G359" s="71">
        <v>44504</v>
      </c>
      <c r="I359" s="315" t="s">
        <v>193</v>
      </c>
      <c r="M359" s="315" t="s">
        <v>1510</v>
      </c>
    </row>
    <row r="360" spans="1:13" hidden="1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1856</v>
      </c>
      <c r="E360" s="71">
        <v>44468</v>
      </c>
      <c r="F360" s="71">
        <v>44504</v>
      </c>
      <c r="G360" s="71">
        <v>44504</v>
      </c>
      <c r="I360" s="315" t="s">
        <v>193</v>
      </c>
      <c r="L360" s="315" t="s">
        <v>1494</v>
      </c>
    </row>
    <row r="361" spans="1:13" ht="49.5" hidden="1" customHeight="1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1857</v>
      </c>
      <c r="E361" s="71">
        <v>44468</v>
      </c>
      <c r="F361" s="71">
        <v>44504</v>
      </c>
      <c r="G361" s="71">
        <v>44504</v>
      </c>
      <c r="I361" s="315" t="s">
        <v>193</v>
      </c>
      <c r="L361" s="315" t="s">
        <v>1494</v>
      </c>
    </row>
    <row r="362" spans="1:13" hidden="1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1858</v>
      </c>
      <c r="E362" s="71">
        <v>44468</v>
      </c>
      <c r="F362" s="71">
        <v>44508</v>
      </c>
      <c r="G362" s="71">
        <v>44508</v>
      </c>
      <c r="I362" s="315" t="s">
        <v>193</v>
      </c>
      <c r="L362" s="315" t="s">
        <v>1494</v>
      </c>
    </row>
    <row r="363" spans="1:13" ht="33" hidden="1" customHeight="1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1859</v>
      </c>
      <c r="E363" s="71">
        <v>44468</v>
      </c>
      <c r="F363" s="71">
        <v>44512</v>
      </c>
      <c r="G363" s="71">
        <v>44526</v>
      </c>
      <c r="I363" s="315" t="s">
        <v>193</v>
      </c>
      <c r="L363" s="315" t="s">
        <v>1494</v>
      </c>
    </row>
    <row r="364" spans="1:13" ht="115.5" hidden="1" customHeight="1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1860</v>
      </c>
      <c r="E364" s="71">
        <v>44468</v>
      </c>
      <c r="F364" s="71">
        <v>44469</v>
      </c>
      <c r="G364" s="71">
        <v>44469</v>
      </c>
      <c r="I364" s="315" t="s">
        <v>193</v>
      </c>
      <c r="L364" s="315" t="s">
        <v>1494</v>
      </c>
    </row>
    <row r="365" spans="1:13" ht="49.5" hidden="1" customHeight="1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1857</v>
      </c>
      <c r="E365" s="71">
        <v>44468</v>
      </c>
      <c r="F365" s="71">
        <v>44504</v>
      </c>
      <c r="G365" s="71">
        <v>44504</v>
      </c>
      <c r="I365" s="315" t="s">
        <v>193</v>
      </c>
      <c r="L365" s="315" t="s">
        <v>1494</v>
      </c>
    </row>
    <row r="366" spans="1:13" hidden="1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1858</v>
      </c>
      <c r="E366" s="71">
        <v>44468</v>
      </c>
      <c r="F366" s="71">
        <v>44508</v>
      </c>
      <c r="G366" s="71">
        <v>44508</v>
      </c>
      <c r="I366" s="315" t="s">
        <v>193</v>
      </c>
      <c r="L366" s="315" t="s">
        <v>1494</v>
      </c>
    </row>
    <row r="367" spans="1:13" ht="49.5" customHeight="1">
      <c r="A367" s="315" t="s">
        <v>640</v>
      </c>
      <c r="B367" s="69" t="str">
        <f>VLOOKUP(A367,URS確認!$E:$F,2,FALSE)</f>
        <v>產生員工扣薪報表</v>
      </c>
      <c r="C367" s="315">
        <v>2</v>
      </c>
      <c r="D367" s="74" t="s">
        <v>1861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1862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>
      <c r="B369" s="69" t="s">
        <v>1863</v>
      </c>
      <c r="C369" s="315">
        <v>1</v>
      </c>
      <c r="D369" s="74" t="s">
        <v>1864</v>
      </c>
      <c r="E369" s="71">
        <v>44468</v>
      </c>
      <c r="F369" s="71">
        <v>44469</v>
      </c>
      <c r="G369" s="71">
        <v>44469</v>
      </c>
      <c r="I369" s="315" t="s">
        <v>193</v>
      </c>
      <c r="L369" s="315" t="s">
        <v>1494</v>
      </c>
    </row>
    <row r="370" spans="1:13" ht="49.5" hidden="1" customHeight="1">
      <c r="B370" s="69" t="s">
        <v>1863</v>
      </c>
      <c r="C370" s="315">
        <v>2</v>
      </c>
      <c r="D370" s="74" t="s">
        <v>1865</v>
      </c>
      <c r="E370" s="71">
        <v>44468</v>
      </c>
      <c r="F370" s="71">
        <v>44469</v>
      </c>
      <c r="G370" s="71">
        <v>44469</v>
      </c>
      <c r="I370" s="315" t="s">
        <v>193</v>
      </c>
      <c r="L370" s="315" t="s">
        <v>1494</v>
      </c>
    </row>
    <row r="371" spans="1:13" hidden="1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1866</v>
      </c>
      <c r="E371" s="71">
        <v>44470</v>
      </c>
      <c r="F371" s="71">
        <v>44504</v>
      </c>
      <c r="G371" s="71">
        <v>44504</v>
      </c>
      <c r="I371" s="315" t="s">
        <v>193</v>
      </c>
    </row>
    <row r="372" spans="1:13" hidden="1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1867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1494</v>
      </c>
    </row>
    <row r="373" spans="1:13" hidden="1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1868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1494</v>
      </c>
    </row>
    <row r="374" spans="1:13" hidden="1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1869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1870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1871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1872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1873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1874</v>
      </c>
      <c r="E379" s="71">
        <v>44481</v>
      </c>
      <c r="F379" s="71">
        <v>44512</v>
      </c>
      <c r="G379" s="315"/>
      <c r="I379" s="315" t="s">
        <v>193</v>
      </c>
      <c r="M379" s="315" t="s">
        <v>1510</v>
      </c>
    </row>
    <row r="380" spans="1:13" hidden="1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1875</v>
      </c>
      <c r="E380" s="71">
        <v>44481</v>
      </c>
      <c r="F380" s="71">
        <v>44504</v>
      </c>
      <c r="G380" s="71">
        <v>44504</v>
      </c>
      <c r="I380" s="315" t="s">
        <v>193</v>
      </c>
      <c r="L380" s="315" t="s">
        <v>1494</v>
      </c>
    </row>
    <row r="381" spans="1:13" hidden="1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1876</v>
      </c>
      <c r="E381" s="71">
        <v>44481</v>
      </c>
      <c r="F381" s="71">
        <v>44504</v>
      </c>
      <c r="G381" s="71">
        <v>44504</v>
      </c>
      <c r="I381" s="315" t="s">
        <v>193</v>
      </c>
      <c r="L381" s="315" t="s">
        <v>1494</v>
      </c>
    </row>
    <row r="382" spans="1:13" ht="33" hidden="1" customHeight="1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1877</v>
      </c>
      <c r="E382" s="71">
        <v>44481</v>
      </c>
      <c r="F382" s="71">
        <v>44504</v>
      </c>
      <c r="G382" s="71">
        <v>44504</v>
      </c>
      <c r="I382" s="315" t="s">
        <v>193</v>
      </c>
      <c r="L382" s="315" t="s">
        <v>1494</v>
      </c>
    </row>
    <row r="383" spans="1:13" hidden="1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1878</v>
      </c>
      <c r="E383" s="71">
        <v>44481</v>
      </c>
      <c r="F383" s="71">
        <v>44504</v>
      </c>
      <c r="G383" s="71">
        <v>44504</v>
      </c>
      <c r="I383" s="315" t="s">
        <v>193</v>
      </c>
      <c r="L383" s="315" t="s">
        <v>1494</v>
      </c>
    </row>
    <row r="384" spans="1:13" hidden="1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1879</v>
      </c>
      <c r="E384" s="71">
        <v>44481</v>
      </c>
      <c r="F384" s="71">
        <v>44504</v>
      </c>
      <c r="G384" s="71">
        <v>44504</v>
      </c>
      <c r="I384" s="315" t="s">
        <v>193</v>
      </c>
      <c r="L384" s="315" t="s">
        <v>1494</v>
      </c>
    </row>
    <row r="385" spans="1:13" hidden="1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1880</v>
      </c>
      <c r="E385" s="71">
        <v>44481</v>
      </c>
      <c r="F385" s="71">
        <v>44512</v>
      </c>
      <c r="G385" s="71">
        <v>44508</v>
      </c>
      <c r="I385" s="315" t="s">
        <v>193</v>
      </c>
      <c r="L385" s="315" t="s">
        <v>1494</v>
      </c>
    </row>
    <row r="386" spans="1:13" hidden="1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1881</v>
      </c>
      <c r="E386" s="71">
        <v>44481</v>
      </c>
      <c r="F386" s="71">
        <v>44504</v>
      </c>
      <c r="G386" s="71">
        <v>44504</v>
      </c>
      <c r="I386" s="315" t="s">
        <v>193</v>
      </c>
      <c r="L386" s="315" t="s">
        <v>1494</v>
      </c>
    </row>
    <row r="387" spans="1:13">
      <c r="A387" s="315" t="s">
        <v>683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1882</v>
      </c>
      <c r="E387" s="71">
        <v>44481</v>
      </c>
      <c r="F387" s="71">
        <v>44554</v>
      </c>
      <c r="G387" s="315"/>
      <c r="I387" s="315" t="s">
        <v>1883</v>
      </c>
      <c r="L387" s="315" t="s">
        <v>1494</v>
      </c>
    </row>
    <row r="388" spans="1:13">
      <c r="A388" s="315" t="s">
        <v>683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1884</v>
      </c>
      <c r="E388" s="71">
        <v>44481</v>
      </c>
      <c r="F388" s="71">
        <v>44554</v>
      </c>
      <c r="G388" s="315"/>
      <c r="I388" s="315" t="s">
        <v>1883</v>
      </c>
      <c r="M388" s="315" t="s">
        <v>1510</v>
      </c>
    </row>
    <row r="389" spans="1:13">
      <c r="A389" s="315" t="s">
        <v>685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1882</v>
      </c>
      <c r="E389" s="71">
        <v>44481</v>
      </c>
      <c r="F389" s="71">
        <v>44554</v>
      </c>
      <c r="G389" s="315"/>
      <c r="I389" s="315" t="s">
        <v>1883</v>
      </c>
      <c r="L389" s="315" t="s">
        <v>1494</v>
      </c>
    </row>
    <row r="390" spans="1:13">
      <c r="A390" s="315" t="s">
        <v>685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1884</v>
      </c>
      <c r="E390" s="71">
        <v>44481</v>
      </c>
      <c r="F390" s="71">
        <v>44554</v>
      </c>
      <c r="G390" s="315"/>
      <c r="I390" s="315" t="s">
        <v>1883</v>
      </c>
      <c r="M390" s="315" t="s">
        <v>1510</v>
      </c>
    </row>
    <row r="391" spans="1:13" ht="49.5" customHeight="1">
      <c r="B391" s="69" t="s">
        <v>1885</v>
      </c>
      <c r="C391" s="315">
        <v>1</v>
      </c>
      <c r="D391" s="217" t="s">
        <v>1886</v>
      </c>
      <c r="E391" s="71">
        <v>44481</v>
      </c>
      <c r="F391" s="71">
        <v>44512</v>
      </c>
      <c r="G391" s="315"/>
      <c r="I391" s="315" t="s">
        <v>193</v>
      </c>
      <c r="L391" s="315" t="s">
        <v>1887</v>
      </c>
    </row>
    <row r="392" spans="1:13" ht="66" customHeight="1">
      <c r="B392" s="69" t="s">
        <v>1885</v>
      </c>
      <c r="C392" s="315">
        <v>2</v>
      </c>
      <c r="D392" s="217" t="s">
        <v>1888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>
      <c r="B393" s="69" t="s">
        <v>1885</v>
      </c>
      <c r="C393" s="315">
        <v>3</v>
      </c>
      <c r="D393" s="217" t="s">
        <v>1889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>
      <c r="B394" s="69" t="s">
        <v>1890</v>
      </c>
      <c r="C394" s="315">
        <v>1</v>
      </c>
      <c r="D394" s="217" t="s">
        <v>1891</v>
      </c>
      <c r="E394" s="71">
        <v>44481</v>
      </c>
      <c r="F394" s="71">
        <v>44530</v>
      </c>
      <c r="G394" s="71">
        <v>44530</v>
      </c>
      <c r="I394" s="315" t="s">
        <v>193</v>
      </c>
      <c r="L394" s="315" t="s">
        <v>1494</v>
      </c>
    </row>
    <row r="395" spans="1:13" hidden="1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1892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1893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1894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1895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1896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1897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1898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1899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1900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1901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1902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1903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1904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.049999999999997" hidden="1" customHeight="1">
      <c r="B408" s="69" t="s">
        <v>1905</v>
      </c>
      <c r="C408" s="315">
        <v>1</v>
      </c>
      <c r="D408" s="217" t="s">
        <v>1906</v>
      </c>
      <c r="E408" s="71">
        <v>44483</v>
      </c>
      <c r="F408" s="71">
        <v>44484</v>
      </c>
      <c r="G408" s="71">
        <v>44484</v>
      </c>
      <c r="I408" s="315" t="s">
        <v>137</v>
      </c>
      <c r="L408" s="315" t="s">
        <v>1562</v>
      </c>
    </row>
    <row r="409" spans="1:13" hidden="1">
      <c r="B409" s="69" t="s">
        <v>1905</v>
      </c>
      <c r="C409" s="315">
        <v>2</v>
      </c>
      <c r="D409" s="217" t="s">
        <v>1907</v>
      </c>
      <c r="E409" s="71">
        <v>44483</v>
      </c>
      <c r="F409" s="71">
        <v>44484</v>
      </c>
      <c r="G409" s="71">
        <v>44484</v>
      </c>
      <c r="I409" s="315" t="s">
        <v>137</v>
      </c>
      <c r="L409" s="315" t="s">
        <v>1562</v>
      </c>
    </row>
    <row r="410" spans="1:13" hidden="1">
      <c r="B410" s="69" t="s">
        <v>1905</v>
      </c>
      <c r="C410" s="315">
        <v>3</v>
      </c>
      <c r="D410" s="217" t="s">
        <v>1908</v>
      </c>
      <c r="E410" s="71">
        <v>44483</v>
      </c>
      <c r="F410" s="71">
        <v>44484</v>
      </c>
      <c r="G410" s="71">
        <v>44484</v>
      </c>
      <c r="I410" s="315" t="s">
        <v>137</v>
      </c>
      <c r="L410" s="315" t="s">
        <v>1562</v>
      </c>
    </row>
    <row r="411" spans="1:13" ht="33" hidden="1" customHeight="1">
      <c r="B411" s="69" t="s">
        <v>1905</v>
      </c>
      <c r="C411" s="315">
        <v>4</v>
      </c>
      <c r="D411" s="217" t="s">
        <v>1909</v>
      </c>
      <c r="E411" s="71">
        <v>44483</v>
      </c>
      <c r="F411" s="71">
        <v>44484</v>
      </c>
      <c r="G411" s="71">
        <v>44484</v>
      </c>
      <c r="I411" s="315" t="s">
        <v>137</v>
      </c>
    </row>
    <row r="412" spans="1:13" hidden="1">
      <c r="B412" s="69" t="s">
        <v>1905</v>
      </c>
      <c r="C412" s="315">
        <v>5</v>
      </c>
      <c r="D412" s="217" t="s">
        <v>1910</v>
      </c>
      <c r="E412" s="71">
        <v>44483</v>
      </c>
      <c r="F412" s="71">
        <v>44484</v>
      </c>
      <c r="G412" s="71">
        <v>44484</v>
      </c>
      <c r="I412" s="315" t="s">
        <v>137</v>
      </c>
    </row>
    <row r="413" spans="1:13" hidden="1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1911</v>
      </c>
      <c r="E413" s="71">
        <v>44483</v>
      </c>
      <c r="F413" s="71">
        <v>44484</v>
      </c>
      <c r="G413" s="71">
        <v>44484</v>
      </c>
      <c r="I413" s="315" t="s">
        <v>137</v>
      </c>
    </row>
    <row r="414" spans="1:13" ht="33" hidden="1" customHeight="1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1912</v>
      </c>
      <c r="E414" s="71">
        <v>44483</v>
      </c>
      <c r="F414" s="71">
        <v>44484</v>
      </c>
      <c r="G414" s="71">
        <v>44484</v>
      </c>
      <c r="I414" s="315" t="s">
        <v>137</v>
      </c>
    </row>
    <row r="415" spans="1:13" hidden="1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1913</v>
      </c>
      <c r="E415" s="71">
        <v>44483</v>
      </c>
      <c r="F415" s="71">
        <v>44484</v>
      </c>
      <c r="G415" s="71">
        <v>44484</v>
      </c>
      <c r="I415" s="315" t="s">
        <v>137</v>
      </c>
    </row>
    <row r="416" spans="1:13" hidden="1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1914</v>
      </c>
      <c r="E416" s="71">
        <v>44483</v>
      </c>
      <c r="F416" s="71">
        <v>44484</v>
      </c>
      <c r="G416" s="71">
        <v>44484</v>
      </c>
      <c r="I416" s="315" t="s">
        <v>137</v>
      </c>
    </row>
    <row r="417" spans="1:13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1915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1916</v>
      </c>
      <c r="E418" s="71">
        <v>44484</v>
      </c>
      <c r="F418" s="71">
        <v>44530</v>
      </c>
      <c r="G418" s="71">
        <v>44530</v>
      </c>
      <c r="I418" s="315" t="s">
        <v>193</v>
      </c>
    </row>
    <row r="419" spans="1:13" hidden="1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1917</v>
      </c>
      <c r="E419" s="71">
        <v>44484</v>
      </c>
      <c r="F419" s="71">
        <v>44504</v>
      </c>
      <c r="G419" s="71">
        <v>44504</v>
      </c>
      <c r="I419" s="315" t="s">
        <v>193</v>
      </c>
    </row>
    <row r="420" spans="1:13" ht="33" hidden="1" customHeight="1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1918</v>
      </c>
      <c r="E420" s="71">
        <v>44484</v>
      </c>
      <c r="F420" s="71">
        <v>44504</v>
      </c>
      <c r="G420" s="71">
        <v>44504</v>
      </c>
      <c r="I420" s="315" t="s">
        <v>193</v>
      </c>
    </row>
    <row r="421" spans="1:13" hidden="1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1919</v>
      </c>
      <c r="E421" s="71">
        <v>44484</v>
      </c>
      <c r="F421" s="71">
        <v>44504</v>
      </c>
      <c r="G421" s="71">
        <v>44504</v>
      </c>
      <c r="I421" s="315" t="s">
        <v>193</v>
      </c>
    </row>
    <row r="422" spans="1:13" hidden="1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1920</v>
      </c>
      <c r="E422" s="71">
        <v>44484</v>
      </c>
      <c r="F422" s="71">
        <v>44510</v>
      </c>
      <c r="G422" s="71">
        <v>44510</v>
      </c>
      <c r="I422" s="315" t="s">
        <v>193</v>
      </c>
    </row>
    <row r="423" spans="1:13" ht="49.5" hidden="1" customHeight="1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1921</v>
      </c>
      <c r="E423" s="71">
        <v>44484</v>
      </c>
      <c r="F423" s="71">
        <v>44504</v>
      </c>
      <c r="G423" s="71">
        <v>44504</v>
      </c>
      <c r="I423" s="315" t="s">
        <v>193</v>
      </c>
    </row>
    <row r="424" spans="1:13" hidden="1">
      <c r="B424" s="69" t="s">
        <v>1885</v>
      </c>
      <c r="C424" s="315">
        <v>1</v>
      </c>
      <c r="D424" s="217" t="s">
        <v>1922</v>
      </c>
      <c r="E424" s="71">
        <v>44484</v>
      </c>
      <c r="F424" s="71">
        <v>44530</v>
      </c>
      <c r="G424" s="71">
        <v>44530</v>
      </c>
      <c r="I424" s="315" t="s">
        <v>193</v>
      </c>
    </row>
    <row r="425" spans="1:13" hidden="1">
      <c r="B425" s="69" t="s">
        <v>1885</v>
      </c>
      <c r="C425" s="315">
        <v>2</v>
      </c>
      <c r="D425" s="217" t="s">
        <v>1923</v>
      </c>
      <c r="E425" s="71">
        <v>44484</v>
      </c>
      <c r="F425" s="71">
        <v>44530</v>
      </c>
      <c r="G425" s="71">
        <v>44530</v>
      </c>
      <c r="I425" s="315" t="s">
        <v>193</v>
      </c>
    </row>
    <row r="426" spans="1:13" ht="87.75" hidden="1" customHeight="1">
      <c r="A426" s="315" t="s">
        <v>721</v>
      </c>
      <c r="B426" s="69" t="s">
        <v>1924</v>
      </c>
      <c r="C426" s="315">
        <v>1</v>
      </c>
      <c r="D426" s="74" t="s">
        <v>1925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>
      <c r="A427" s="315" t="s">
        <v>1926</v>
      </c>
      <c r="B427" s="69" t="s">
        <v>1927</v>
      </c>
      <c r="C427" s="315">
        <v>1</v>
      </c>
      <c r="D427" s="74" t="s">
        <v>1928</v>
      </c>
      <c r="E427" s="71">
        <v>44487</v>
      </c>
      <c r="F427" s="71">
        <v>44545</v>
      </c>
      <c r="G427" s="315"/>
      <c r="I427" s="315" t="s">
        <v>1545</v>
      </c>
    </row>
    <row r="428" spans="1:13" hidden="1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1929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>
      <c r="B429" s="69" t="s">
        <v>1930</v>
      </c>
      <c r="C429" s="315">
        <v>1</v>
      </c>
      <c r="D429" s="74" t="s">
        <v>1931</v>
      </c>
      <c r="E429" s="71">
        <v>44488</v>
      </c>
      <c r="F429" s="71">
        <v>44499</v>
      </c>
      <c r="G429" s="71">
        <v>44499</v>
      </c>
      <c r="I429" s="315" t="s">
        <v>193</v>
      </c>
      <c r="M429" s="315" t="s">
        <v>1510</v>
      </c>
    </row>
    <row r="430" spans="1:13" hidden="1">
      <c r="B430" s="69" t="s">
        <v>1932</v>
      </c>
      <c r="C430" s="315">
        <v>1</v>
      </c>
      <c r="D430" s="74" t="s">
        <v>1933</v>
      </c>
      <c r="E430" s="71">
        <v>44488</v>
      </c>
      <c r="F430" s="71">
        <v>44512</v>
      </c>
      <c r="G430" s="71">
        <v>44512</v>
      </c>
      <c r="I430" s="315" t="s">
        <v>193</v>
      </c>
      <c r="M430" s="315" t="s">
        <v>1510</v>
      </c>
    </row>
    <row r="431" spans="1:13" hidden="1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1934</v>
      </c>
      <c r="E431" s="71">
        <v>44488</v>
      </c>
      <c r="F431" s="71">
        <v>44504</v>
      </c>
      <c r="G431" s="71">
        <v>44504</v>
      </c>
      <c r="I431" s="315" t="s">
        <v>193</v>
      </c>
      <c r="L431" s="315" t="s">
        <v>1494</v>
      </c>
    </row>
    <row r="432" spans="1:13" ht="33" hidden="1" customHeight="1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1935</v>
      </c>
      <c r="E432" s="71">
        <v>44488</v>
      </c>
      <c r="F432" s="71">
        <v>44504</v>
      </c>
      <c r="G432" s="71">
        <v>44504</v>
      </c>
      <c r="I432" s="315" t="s">
        <v>193</v>
      </c>
      <c r="L432" s="315" t="s">
        <v>1494</v>
      </c>
    </row>
    <row r="433" spans="1:13" ht="66" hidden="1" customHeight="1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1936</v>
      </c>
      <c r="E433" s="71">
        <v>44488</v>
      </c>
      <c r="F433" s="71">
        <v>44510</v>
      </c>
      <c r="G433" s="71">
        <v>44508</v>
      </c>
      <c r="I433" s="315" t="s">
        <v>193</v>
      </c>
      <c r="L433" s="315" t="s">
        <v>1494</v>
      </c>
    </row>
    <row r="434" spans="1:13" ht="33" hidden="1" customHeight="1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1937</v>
      </c>
      <c r="E434" s="71">
        <v>44488</v>
      </c>
      <c r="F434" s="71">
        <v>44505</v>
      </c>
      <c r="G434" s="71">
        <v>44505</v>
      </c>
      <c r="I434" s="315" t="s">
        <v>193</v>
      </c>
      <c r="L434" s="315" t="s">
        <v>1494</v>
      </c>
    </row>
    <row r="435" spans="1:13" ht="33" hidden="1" customHeight="1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1938</v>
      </c>
      <c r="E435" s="71">
        <v>44488</v>
      </c>
      <c r="F435" s="71">
        <v>44505</v>
      </c>
      <c r="G435" s="71">
        <v>44505</v>
      </c>
      <c r="I435" s="315" t="s">
        <v>193</v>
      </c>
      <c r="L435" s="315" t="s">
        <v>1494</v>
      </c>
    </row>
    <row r="436" spans="1:13" ht="33" hidden="1" customHeight="1">
      <c r="B436" s="69" t="s">
        <v>1939</v>
      </c>
      <c r="C436" s="315">
        <v>1</v>
      </c>
      <c r="D436" s="74" t="s">
        <v>1940</v>
      </c>
      <c r="E436" s="71">
        <v>44488</v>
      </c>
      <c r="F436" s="71">
        <v>44505</v>
      </c>
      <c r="G436" s="71">
        <v>44505</v>
      </c>
      <c r="I436" s="315" t="s">
        <v>193</v>
      </c>
      <c r="L436" s="315" t="s">
        <v>1494</v>
      </c>
    </row>
    <row r="437" spans="1:13" ht="33" hidden="1" customHeight="1">
      <c r="B437" s="69" t="s">
        <v>1939</v>
      </c>
      <c r="C437" s="315">
        <v>2</v>
      </c>
      <c r="D437" s="74" t="s">
        <v>1941</v>
      </c>
      <c r="E437" s="71">
        <v>44488</v>
      </c>
      <c r="F437" s="71">
        <v>44505</v>
      </c>
      <c r="G437" s="71">
        <v>44505</v>
      </c>
      <c r="I437" s="315" t="s">
        <v>193</v>
      </c>
      <c r="L437" s="315" t="s">
        <v>1494</v>
      </c>
    </row>
    <row r="438" spans="1:13" ht="49.5" hidden="1" customHeight="1">
      <c r="B438" s="69" t="s">
        <v>1939</v>
      </c>
      <c r="C438" s="315">
        <v>3</v>
      </c>
      <c r="D438" s="74" t="s">
        <v>1942</v>
      </c>
      <c r="E438" s="71">
        <v>44488</v>
      </c>
      <c r="F438" s="71">
        <v>44508</v>
      </c>
      <c r="G438" s="71">
        <v>44508</v>
      </c>
      <c r="I438" s="315" t="s">
        <v>193</v>
      </c>
      <c r="L438" s="315" t="s">
        <v>1494</v>
      </c>
    </row>
    <row r="439" spans="1:13" hidden="1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1943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1494</v>
      </c>
    </row>
    <row r="440" spans="1:13" hidden="1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1944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1945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1946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>
      <c r="A443" s="315" t="s">
        <v>3274</v>
      </c>
      <c r="B443" s="69" t="s">
        <v>1947</v>
      </c>
      <c r="C443" s="315">
        <v>1</v>
      </c>
      <c r="D443" s="74" t="s">
        <v>1948</v>
      </c>
      <c r="E443" s="71">
        <v>44489</v>
      </c>
      <c r="F443" s="71">
        <v>44545</v>
      </c>
      <c r="G443" s="315"/>
      <c r="I443" s="667" t="str">
        <f>VLOOKUP(A443,URS確認!E:I,5,FALSE)</f>
        <v>楊智誠</v>
      </c>
      <c r="M443" s="315" t="s">
        <v>1510</v>
      </c>
    </row>
    <row r="444" spans="1:13" hidden="1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1949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1950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1951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1952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1953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1954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1955</v>
      </c>
      <c r="E450" s="71">
        <v>44490</v>
      </c>
      <c r="F450" s="71">
        <v>44504</v>
      </c>
      <c r="G450" s="71">
        <v>44504</v>
      </c>
      <c r="I450" s="315" t="s">
        <v>193</v>
      </c>
      <c r="L450" s="315" t="s">
        <v>1494</v>
      </c>
    </row>
    <row r="451" spans="1:13" ht="82.5" hidden="1" customHeight="1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1956</v>
      </c>
      <c r="E451" s="71">
        <v>44490</v>
      </c>
      <c r="F451" s="126" t="s">
        <v>1957</v>
      </c>
      <c r="G451" s="126" t="s">
        <v>1957</v>
      </c>
      <c r="I451" s="315" t="s">
        <v>193</v>
      </c>
      <c r="L451" s="315" t="s">
        <v>1494</v>
      </c>
    </row>
    <row r="452" spans="1:13" ht="33" hidden="1" customHeight="1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1958</v>
      </c>
      <c r="E452" s="71">
        <v>44490</v>
      </c>
      <c r="F452" s="71">
        <v>44530</v>
      </c>
      <c r="G452" s="71">
        <v>44530</v>
      </c>
      <c r="I452" s="315" t="s">
        <v>1883</v>
      </c>
      <c r="M452" s="315" t="s">
        <v>1510</v>
      </c>
    </row>
    <row r="453" spans="1:13" hidden="1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1959</v>
      </c>
      <c r="E453" s="71">
        <v>44490</v>
      </c>
      <c r="F453" s="71">
        <v>44504</v>
      </c>
      <c r="G453" s="71">
        <v>44504</v>
      </c>
      <c r="I453" s="315" t="s">
        <v>193</v>
      </c>
      <c r="L453" s="315" t="s">
        <v>1494</v>
      </c>
    </row>
    <row r="454" spans="1:13" ht="33" hidden="1" customHeight="1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1960</v>
      </c>
      <c r="E454" s="71">
        <v>44490</v>
      </c>
      <c r="F454" s="71">
        <v>44512</v>
      </c>
      <c r="G454" s="71">
        <v>44512</v>
      </c>
      <c r="I454" s="315" t="s">
        <v>193</v>
      </c>
      <c r="L454" s="315" t="s">
        <v>1494</v>
      </c>
    </row>
    <row r="455" spans="1:13" hidden="1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1961</v>
      </c>
      <c r="E455" s="71">
        <v>44490</v>
      </c>
      <c r="F455" s="71">
        <v>44512</v>
      </c>
      <c r="G455" s="71">
        <v>44511</v>
      </c>
      <c r="I455" s="315" t="s">
        <v>193</v>
      </c>
      <c r="L455" s="315" t="s">
        <v>1494</v>
      </c>
    </row>
    <row r="456" spans="1:13" ht="33" hidden="1" customHeight="1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1962</v>
      </c>
      <c r="E456" s="71">
        <v>44490</v>
      </c>
      <c r="F456" s="71">
        <v>44508</v>
      </c>
      <c r="G456" s="71">
        <v>44508</v>
      </c>
      <c r="I456" s="315" t="s">
        <v>193</v>
      </c>
      <c r="L456" s="315" t="s">
        <v>1494</v>
      </c>
    </row>
    <row r="457" spans="1:13" hidden="1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1963</v>
      </c>
      <c r="E457" s="71">
        <v>44490</v>
      </c>
      <c r="F457" s="71">
        <v>44508</v>
      </c>
      <c r="G457" s="71">
        <v>44508</v>
      </c>
      <c r="I457" s="315" t="s">
        <v>193</v>
      </c>
      <c r="L457" s="315" t="s">
        <v>1494</v>
      </c>
    </row>
    <row r="458" spans="1:13" hidden="1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1964</v>
      </c>
      <c r="E458" s="71">
        <v>44490</v>
      </c>
      <c r="F458" s="71">
        <v>44504</v>
      </c>
      <c r="G458" s="71">
        <v>44504</v>
      </c>
      <c r="I458" s="315" t="s">
        <v>193</v>
      </c>
      <c r="L458" s="315" t="s">
        <v>1494</v>
      </c>
    </row>
    <row r="459" spans="1:13" hidden="1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1965</v>
      </c>
      <c r="E459" s="71">
        <v>44490</v>
      </c>
      <c r="F459" s="71">
        <v>44504</v>
      </c>
      <c r="G459" s="71">
        <v>44504</v>
      </c>
      <c r="I459" s="315" t="s">
        <v>193</v>
      </c>
      <c r="L459" s="315" t="s">
        <v>1494</v>
      </c>
    </row>
    <row r="460" spans="1:13" ht="367.5" hidden="1" customHeight="1">
      <c r="A460" s="315" t="s">
        <v>840</v>
      </c>
      <c r="B460" s="69" t="s">
        <v>1966</v>
      </c>
      <c r="D460" s="234" t="s">
        <v>1967</v>
      </c>
      <c r="E460" s="71"/>
      <c r="F460" s="71">
        <v>44505</v>
      </c>
      <c r="G460" s="71">
        <v>44505</v>
      </c>
      <c r="I460" s="315" t="s">
        <v>193</v>
      </c>
      <c r="L460" s="315" t="s">
        <v>1494</v>
      </c>
    </row>
    <row r="461" spans="1:13" hidden="1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1968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1969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1970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1971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1970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1972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1973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.049999999999997" hidden="1" customHeight="1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1974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1975</v>
      </c>
      <c r="E469" s="71">
        <v>44494</v>
      </c>
      <c r="F469" s="71">
        <v>44531</v>
      </c>
      <c r="G469" s="71">
        <v>44531</v>
      </c>
      <c r="I469" s="132" t="s">
        <v>136</v>
      </c>
      <c r="M469" s="315" t="s">
        <v>1510</v>
      </c>
    </row>
    <row r="470" spans="1:13" hidden="1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1976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1977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1978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1979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1980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1981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1982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1983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1984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1985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1986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1987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1988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1989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.049999999999997" hidden="1" customHeight="1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1990</v>
      </c>
      <c r="E484" s="71">
        <v>44496</v>
      </c>
      <c r="F484" s="71">
        <v>44511</v>
      </c>
      <c r="G484" s="71" t="s">
        <v>1645</v>
      </c>
      <c r="I484" s="315" t="str">
        <f>VLOOKUP(A484,URS確認!E:I,5,FALSE)</f>
        <v>蘇曉玲</v>
      </c>
      <c r="M484" s="315" t="s">
        <v>1510</v>
      </c>
    </row>
    <row r="485" spans="1:13" hidden="1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1991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1992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1991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1992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1993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1991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1992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1991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1992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1994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1991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1992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1995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1996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1997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1998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1997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1999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2000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2001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1996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1997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1996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1997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2002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2003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2004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2005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2006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2007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2008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2009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2010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2008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2011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2012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.049999999999997" hidden="1" customHeight="1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2013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2014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2015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2016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2017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2812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2018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2019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2020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2021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2022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2023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2024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2025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2026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2027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2765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2028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2029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hidden="1" customHeight="1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2030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2031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2032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2033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2034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2035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2036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hidden="1" customHeight="1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2037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2038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2039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2040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2041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2042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2043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2044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2045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2046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hidden="1" customHeight="1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2047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2048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2049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1397</v>
      </c>
      <c r="B560" s="69" t="s">
        <v>2050</v>
      </c>
      <c r="C560" s="315">
        <v>1</v>
      </c>
      <c r="D560" s="74" t="s">
        <v>2051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2052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2053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2748</v>
      </c>
    </row>
    <row r="563" spans="1:16">
      <c r="A563" s="315" t="s">
        <v>2054</v>
      </c>
      <c r="B563" s="69" t="s">
        <v>2055</v>
      </c>
      <c r="C563" s="315">
        <v>1</v>
      </c>
      <c r="D563" s="74" t="s">
        <v>2056</v>
      </c>
      <c r="E563" s="71">
        <v>44517</v>
      </c>
      <c r="F563" s="71">
        <v>44540</v>
      </c>
      <c r="I563" s="315" t="s">
        <v>137</v>
      </c>
      <c r="L563" s="315" t="s">
        <v>2748</v>
      </c>
    </row>
    <row r="564" spans="1:16">
      <c r="A564" s="396" t="s">
        <v>2054</v>
      </c>
      <c r="B564" s="69" t="s">
        <v>2055</v>
      </c>
      <c r="C564" s="315">
        <v>2</v>
      </c>
      <c r="D564" s="74" t="s">
        <v>2057</v>
      </c>
      <c r="E564" s="71">
        <v>44517</v>
      </c>
      <c r="F564" s="71">
        <v>44540</v>
      </c>
      <c r="I564" s="315" t="s">
        <v>137</v>
      </c>
      <c r="L564" s="315" t="s">
        <v>2748</v>
      </c>
    </row>
    <row r="565" spans="1:16">
      <c r="A565" s="396" t="s">
        <v>2054</v>
      </c>
      <c r="B565" s="69" t="s">
        <v>2055</v>
      </c>
      <c r="C565" s="315">
        <v>3</v>
      </c>
      <c r="D565" s="74" t="s">
        <v>2058</v>
      </c>
      <c r="E565" s="71">
        <v>44517</v>
      </c>
      <c r="F565" s="71">
        <v>44540</v>
      </c>
      <c r="I565" s="315" t="s">
        <v>137</v>
      </c>
      <c r="L565" s="315" t="s">
        <v>2748</v>
      </c>
    </row>
    <row r="566" spans="1:16">
      <c r="A566" s="396" t="s">
        <v>2054</v>
      </c>
      <c r="B566" s="69" t="s">
        <v>2055</v>
      </c>
      <c r="C566" s="315">
        <v>4</v>
      </c>
      <c r="D566" s="74" t="s">
        <v>2059</v>
      </c>
      <c r="E566" s="71">
        <v>44517</v>
      </c>
      <c r="F566" s="71">
        <v>44540</v>
      </c>
      <c r="I566" s="315" t="s">
        <v>137</v>
      </c>
      <c r="L566" s="315" t="s">
        <v>2748</v>
      </c>
    </row>
    <row r="567" spans="1:16">
      <c r="A567" s="315" t="s">
        <v>1279</v>
      </c>
      <c r="B567" s="69" t="s">
        <v>3138</v>
      </c>
      <c r="C567" s="315">
        <v>1</v>
      </c>
      <c r="D567" s="68" t="s">
        <v>2053</v>
      </c>
      <c r="E567" s="633">
        <v>44517</v>
      </c>
      <c r="I567" s="627" t="s">
        <v>137</v>
      </c>
    </row>
    <row r="568" spans="1:16">
      <c r="A568" s="68" t="s">
        <v>3139</v>
      </c>
      <c r="C568" s="315">
        <v>1</v>
      </c>
      <c r="D568" s="68" t="s">
        <v>2056</v>
      </c>
      <c r="E568" s="633">
        <v>44517</v>
      </c>
      <c r="I568" s="627" t="s">
        <v>137</v>
      </c>
    </row>
    <row r="569" spans="1:16">
      <c r="A569" s="68" t="s">
        <v>2746</v>
      </c>
      <c r="C569" s="315">
        <v>2</v>
      </c>
      <c r="D569" s="74" t="s">
        <v>3140</v>
      </c>
      <c r="E569" s="633">
        <v>44517</v>
      </c>
      <c r="I569" s="627" t="s">
        <v>137</v>
      </c>
    </row>
    <row r="570" spans="1:16">
      <c r="A570" s="68" t="s">
        <v>2746</v>
      </c>
      <c r="C570" s="315">
        <v>3</v>
      </c>
      <c r="D570" s="74" t="s">
        <v>3141</v>
      </c>
      <c r="E570" s="633">
        <v>44517</v>
      </c>
      <c r="I570" s="627" t="s">
        <v>137</v>
      </c>
    </row>
    <row r="571" spans="1:16">
      <c r="A571" s="68" t="s">
        <v>2746</v>
      </c>
      <c r="C571" s="315">
        <v>4</v>
      </c>
      <c r="D571" s="74" t="s">
        <v>3142</v>
      </c>
      <c r="E571" s="633">
        <v>44517</v>
      </c>
      <c r="I571" s="627" t="s">
        <v>137</v>
      </c>
    </row>
    <row r="572" spans="1:16" ht="97.2" hidden="1">
      <c r="A572" s="315" t="s">
        <v>2767</v>
      </c>
      <c r="B572" s="69" t="s">
        <v>2768</v>
      </c>
      <c r="D572" s="74" t="s">
        <v>2907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2780</v>
      </c>
      <c r="L572" s="315" t="s">
        <v>2748</v>
      </c>
    </row>
    <row r="573" spans="1:16" ht="48.6" hidden="1">
      <c r="A573" s="467" t="s">
        <v>2904</v>
      </c>
      <c r="B573" s="69" t="s">
        <v>2905</v>
      </c>
      <c r="C573" s="467"/>
      <c r="D573" s="74" t="s">
        <v>2906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2780</v>
      </c>
      <c r="J573" s="467"/>
      <c r="K573" s="467"/>
      <c r="L573" s="467" t="s">
        <v>2748</v>
      </c>
      <c r="M573" s="467"/>
      <c r="N573" s="467"/>
      <c r="O573" s="467"/>
      <c r="P573" s="467"/>
    </row>
    <row r="574" spans="1:16" ht="81" hidden="1">
      <c r="A574" s="315" t="s">
        <v>2770</v>
      </c>
      <c r="B574" s="69" t="s">
        <v>2771</v>
      </c>
      <c r="D574" s="74" t="s">
        <v>2778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2780</v>
      </c>
      <c r="M574" s="315" t="s">
        <v>2783</v>
      </c>
    </row>
    <row r="575" spans="1:16" hidden="1">
      <c r="A575" s="315" t="s">
        <v>2772</v>
      </c>
      <c r="B575" s="69" t="s">
        <v>2773</v>
      </c>
      <c r="D575" s="74" t="s">
        <v>2774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2780</v>
      </c>
      <c r="L575" s="315" t="s">
        <v>2748</v>
      </c>
    </row>
    <row r="576" spans="1:16" hidden="1">
      <c r="A576" s="315" t="s">
        <v>2775</v>
      </c>
      <c r="B576" s="69" t="s">
        <v>2757</v>
      </c>
      <c r="D576" s="74" t="s">
        <v>2776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2780</v>
      </c>
      <c r="L576" s="315" t="s">
        <v>2748</v>
      </c>
    </row>
    <row r="577" spans="1:16" hidden="1">
      <c r="A577" s="315" t="s">
        <v>2779</v>
      </c>
      <c r="B577" s="69" t="s">
        <v>2784</v>
      </c>
      <c r="D577" s="74" t="s">
        <v>2777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2780</v>
      </c>
      <c r="L577" s="315" t="s">
        <v>2748</v>
      </c>
    </row>
    <row r="578" spans="1:16">
      <c r="A578" s="492" t="s">
        <v>2941</v>
      </c>
      <c r="B578" s="69" t="s">
        <v>2942</v>
      </c>
      <c r="C578" s="492"/>
      <c r="D578" s="74" t="s">
        <v>2943</v>
      </c>
      <c r="E578" s="71">
        <v>44530</v>
      </c>
      <c r="F578" s="71">
        <v>44561</v>
      </c>
      <c r="H578" s="365"/>
      <c r="I578" s="492" t="s">
        <v>2780</v>
      </c>
      <c r="J578" s="492"/>
      <c r="K578" s="492"/>
      <c r="L578" s="492"/>
      <c r="M578" s="492" t="s">
        <v>2783</v>
      </c>
      <c r="N578" s="492"/>
      <c r="O578" s="492"/>
      <c r="P578" s="492"/>
    </row>
    <row r="579" spans="1:16" hidden="1">
      <c r="A579" s="315" t="s">
        <v>2769</v>
      </c>
      <c r="B579" s="69" t="s">
        <v>2781</v>
      </c>
      <c r="D579" s="74" t="s">
        <v>2782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2780</v>
      </c>
      <c r="L579" s="315" t="s">
        <v>2748</v>
      </c>
    </row>
    <row r="580" spans="1:16">
      <c r="A580" s="409" t="s">
        <v>2785</v>
      </c>
      <c r="B580" s="69" t="s">
        <v>2786</v>
      </c>
      <c r="C580" s="409">
        <v>2</v>
      </c>
      <c r="D580" s="74" t="s">
        <v>2787</v>
      </c>
      <c r="E580" s="71">
        <v>44484</v>
      </c>
      <c r="F580" s="71">
        <v>44554</v>
      </c>
      <c r="H580" s="409"/>
      <c r="I580" s="409" t="s">
        <v>2788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2789</v>
      </c>
      <c r="B581" s="69" t="s">
        <v>2790</v>
      </c>
      <c r="C581" s="409">
        <v>1</v>
      </c>
      <c r="D581" s="74" t="s">
        <v>2791</v>
      </c>
      <c r="E581" s="71">
        <v>44455</v>
      </c>
      <c r="F581" s="71">
        <v>44554</v>
      </c>
      <c r="H581" s="409"/>
      <c r="I581" s="409" t="s">
        <v>2788</v>
      </c>
      <c r="J581" s="409"/>
      <c r="K581" s="409"/>
      <c r="L581" s="409"/>
      <c r="M581" s="409"/>
      <c r="N581" s="409"/>
      <c r="O581" s="409"/>
      <c r="P581" s="409"/>
    </row>
    <row r="582" spans="1:16" ht="32.4" hidden="1">
      <c r="A582" s="467" t="s">
        <v>2908</v>
      </c>
      <c r="B582" s="69" t="s">
        <v>2909</v>
      </c>
      <c r="C582" s="467"/>
      <c r="D582" s="74" t="s">
        <v>2912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2780</v>
      </c>
      <c r="J582" s="467"/>
      <c r="K582" s="467"/>
      <c r="L582" s="467" t="s">
        <v>2748</v>
      </c>
      <c r="M582" s="467"/>
      <c r="N582" s="467"/>
      <c r="O582" s="467"/>
      <c r="P582" s="467"/>
    </row>
    <row r="583" spans="1:16" ht="48.6" hidden="1">
      <c r="A583" s="467" t="s">
        <v>2910</v>
      </c>
      <c r="B583" s="69" t="s">
        <v>2911</v>
      </c>
      <c r="C583" s="467"/>
      <c r="D583" s="74" t="s">
        <v>2913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2780</v>
      </c>
      <c r="J583" s="467"/>
      <c r="K583" s="467"/>
      <c r="L583" s="467" t="s">
        <v>2748</v>
      </c>
      <c r="M583" s="467"/>
      <c r="N583" s="467"/>
      <c r="O583" s="467"/>
      <c r="P583" s="467"/>
    </row>
    <row r="584" spans="1:16" s="629" customFormat="1" hidden="1">
      <c r="A584" s="628" t="s">
        <v>809</v>
      </c>
      <c r="B584" s="68" t="s">
        <v>812</v>
      </c>
      <c r="C584" s="628"/>
      <c r="D584" s="630" t="s">
        <v>3097</v>
      </c>
      <c r="E584" s="633">
        <v>44498</v>
      </c>
      <c r="F584" s="631"/>
      <c r="G584" s="631">
        <v>44543</v>
      </c>
      <c r="H584" s="628"/>
      <c r="I584" s="628" t="str">
        <f>VLOOKUP(A584,URS確認!E:I,5,FALSE)</f>
        <v>余家興</v>
      </c>
      <c r="J584" s="628"/>
      <c r="K584" s="628"/>
      <c r="L584" s="628"/>
      <c r="M584" s="628"/>
      <c r="N584" s="628"/>
      <c r="O584" s="628"/>
      <c r="P584" s="628"/>
    </row>
    <row r="585" spans="1:16" hidden="1">
      <c r="A585" s="315" t="s">
        <v>804</v>
      </c>
      <c r="B585" s="69" t="s">
        <v>3096</v>
      </c>
      <c r="D585" s="74" t="s">
        <v>3098</v>
      </c>
      <c r="E585" s="633">
        <v>44498</v>
      </c>
      <c r="G585" s="631">
        <v>44543</v>
      </c>
      <c r="I585" s="628" t="str">
        <f>VLOOKUP(A585,URS確認!E:I,5,FALSE)</f>
        <v>余家興</v>
      </c>
    </row>
    <row r="586" spans="1:16" hidden="1">
      <c r="A586" s="315" t="s">
        <v>282</v>
      </c>
      <c r="B586" s="69" t="s">
        <v>3101</v>
      </c>
      <c r="C586" s="315">
        <v>1</v>
      </c>
      <c r="D586" s="68" t="s">
        <v>3102</v>
      </c>
      <c r="E586" s="633">
        <v>44498</v>
      </c>
      <c r="G586" s="631">
        <v>44543</v>
      </c>
      <c r="I586" s="628" t="str">
        <f>VLOOKUP(A586,URS確認!E:I,5,FALSE)</f>
        <v>余家興</v>
      </c>
    </row>
    <row r="587" spans="1:16" hidden="1">
      <c r="A587" s="667" t="s">
        <v>282</v>
      </c>
      <c r="B587" s="69" t="s">
        <v>3101</v>
      </c>
      <c r="C587" s="315">
        <v>2</v>
      </c>
      <c r="D587" s="68" t="s">
        <v>3103</v>
      </c>
      <c r="E587" s="633">
        <v>44498</v>
      </c>
      <c r="G587" s="631">
        <v>44543</v>
      </c>
      <c r="I587" s="628" t="str">
        <f>VLOOKUP(A587,URS確認!E:I,5,FALSE)</f>
        <v>余家興</v>
      </c>
    </row>
    <row r="588" spans="1:16" hidden="1">
      <c r="A588" s="68" t="s">
        <v>821</v>
      </c>
      <c r="B588" s="68" t="s">
        <v>3104</v>
      </c>
      <c r="D588" s="68" t="s">
        <v>3105</v>
      </c>
      <c r="E588" s="633">
        <v>44498</v>
      </c>
      <c r="G588" s="631">
        <v>44543</v>
      </c>
      <c r="I588" s="628" t="str">
        <f>VLOOKUP(A588,URS確認!E:I,5,FALSE)</f>
        <v>余家興</v>
      </c>
    </row>
    <row r="589" spans="1:16" hidden="1">
      <c r="A589" s="315" t="s">
        <v>816</v>
      </c>
      <c r="B589" s="68" t="s">
        <v>3107</v>
      </c>
      <c r="D589" s="74" t="s">
        <v>3106</v>
      </c>
      <c r="E589" s="633">
        <v>44498</v>
      </c>
      <c r="G589" s="631">
        <v>44543</v>
      </c>
      <c r="I589" s="628" t="str">
        <f>VLOOKUP(A589,URS確認!E:I,5,FALSE)</f>
        <v>余家興</v>
      </c>
    </row>
    <row r="590" spans="1:16">
      <c r="A590" s="68" t="s">
        <v>1360</v>
      </c>
      <c r="B590" s="69" t="s">
        <v>3108</v>
      </c>
      <c r="C590" s="315">
        <v>1</v>
      </c>
      <c r="D590" s="68" t="s">
        <v>3109</v>
      </c>
      <c r="E590" s="633">
        <v>44525</v>
      </c>
      <c r="I590" s="628" t="str">
        <f>VLOOKUP(A590,URS確認!E:I,5,FALSE)</f>
        <v>張嘉榮</v>
      </c>
    </row>
    <row r="591" spans="1:16">
      <c r="A591" s="68" t="s">
        <v>1360</v>
      </c>
      <c r="B591" s="69" t="s">
        <v>3108</v>
      </c>
      <c r="C591" s="315">
        <v>2</v>
      </c>
      <c r="D591" s="74" t="s">
        <v>3110</v>
      </c>
      <c r="E591" s="633">
        <v>44525</v>
      </c>
      <c r="I591" s="628" t="str">
        <f>VLOOKUP(A591,URS確認!E:I,5,FALSE)</f>
        <v>張嘉榮</v>
      </c>
    </row>
    <row r="592" spans="1:16">
      <c r="A592" s="68" t="s">
        <v>1360</v>
      </c>
      <c r="B592" s="69" t="s">
        <v>3108</v>
      </c>
      <c r="C592" s="315">
        <v>3</v>
      </c>
      <c r="D592" s="68" t="s">
        <v>3111</v>
      </c>
      <c r="E592" s="633">
        <v>44525</v>
      </c>
      <c r="I592" s="628" t="str">
        <f>VLOOKUP(A592,URS確認!E:I,5,FALSE)</f>
        <v>張嘉榮</v>
      </c>
    </row>
    <row r="593" spans="1:16">
      <c r="A593" s="68" t="s">
        <v>1362</v>
      </c>
      <c r="B593" s="68" t="s">
        <v>1363</v>
      </c>
      <c r="C593" s="315">
        <v>1</v>
      </c>
      <c r="D593" s="68" t="s">
        <v>3112</v>
      </c>
      <c r="E593" s="633">
        <v>44525</v>
      </c>
      <c r="I593" s="628" t="str">
        <f>VLOOKUP(A593,URS確認!E:I,5,FALSE)</f>
        <v>張嘉榮</v>
      </c>
    </row>
    <row r="594" spans="1:16">
      <c r="A594" s="68" t="s">
        <v>1362</v>
      </c>
      <c r="B594" s="68" t="s">
        <v>1363</v>
      </c>
      <c r="C594" s="315">
        <v>2</v>
      </c>
      <c r="D594" s="68" t="s">
        <v>3113</v>
      </c>
      <c r="E594" s="633">
        <v>44525</v>
      </c>
      <c r="I594" s="628" t="str">
        <f>VLOOKUP(A594,URS確認!E:I,5,FALSE)</f>
        <v>張嘉榮</v>
      </c>
    </row>
    <row r="595" spans="1:16" ht="32.4">
      <c r="A595" s="68" t="s">
        <v>1357</v>
      </c>
      <c r="B595" s="69" t="s">
        <v>3114</v>
      </c>
      <c r="C595" s="315">
        <v>1</v>
      </c>
      <c r="D595" s="74" t="s">
        <v>3116</v>
      </c>
      <c r="E595" s="633">
        <v>44525</v>
      </c>
      <c r="I595" s="628" t="str">
        <f>VLOOKUP(A595,URS確認!E:I,5,FALSE)</f>
        <v>張嘉榮</v>
      </c>
    </row>
    <row r="596" spans="1:16">
      <c r="A596" s="68" t="s">
        <v>1357</v>
      </c>
      <c r="B596" s="69" t="s">
        <v>3114</v>
      </c>
      <c r="C596" s="315">
        <v>2</v>
      </c>
      <c r="D596" s="74" t="s">
        <v>3115</v>
      </c>
      <c r="E596" s="633">
        <v>44525</v>
      </c>
      <c r="I596" s="628" t="str">
        <f>VLOOKUP(A596,URS確認!E:I,5,FALSE)</f>
        <v>張嘉榮</v>
      </c>
    </row>
    <row r="597" spans="1:16">
      <c r="A597" s="68" t="s">
        <v>1364</v>
      </c>
      <c r="B597" s="69" t="s">
        <v>3144</v>
      </c>
      <c r="C597" s="627">
        <v>1</v>
      </c>
      <c r="D597" s="74" t="s">
        <v>3145</v>
      </c>
      <c r="E597" s="633">
        <v>44525</v>
      </c>
      <c r="H597" s="627"/>
      <c r="I597" s="628" t="str">
        <f>VLOOKUP(A597,URS確認!E:I,5,FALSE)</f>
        <v>蘇曉玲</v>
      </c>
      <c r="J597" s="627"/>
      <c r="K597" s="627"/>
      <c r="L597" s="627"/>
      <c r="M597" s="627"/>
      <c r="N597" s="627"/>
      <c r="O597" s="627"/>
      <c r="P597" s="627"/>
    </row>
    <row r="598" spans="1:16">
      <c r="A598" s="68" t="s">
        <v>959</v>
      </c>
      <c r="B598" s="68" t="s">
        <v>960</v>
      </c>
      <c r="C598" s="315">
        <v>1</v>
      </c>
      <c r="D598" s="632" t="s">
        <v>3117</v>
      </c>
      <c r="E598" s="633">
        <v>44524</v>
      </c>
      <c r="H598" s="627"/>
      <c r="I598" s="628" t="str">
        <f>VLOOKUP(A598,URS確認!E:I,5,FALSE)</f>
        <v>陳昱衡</v>
      </c>
      <c r="J598" s="627"/>
      <c r="K598" s="627"/>
      <c r="L598" s="627"/>
      <c r="M598" s="627"/>
      <c r="N598" s="627"/>
      <c r="O598" s="627"/>
      <c r="P598" s="627"/>
    </row>
    <row r="599" spans="1:16">
      <c r="A599" s="68" t="s">
        <v>959</v>
      </c>
      <c r="B599" s="68" t="s">
        <v>960</v>
      </c>
      <c r="C599" s="315">
        <v>2</v>
      </c>
      <c r="D599" s="632" t="s">
        <v>3118</v>
      </c>
      <c r="E599" s="633">
        <v>44524</v>
      </c>
      <c r="H599" s="627"/>
      <c r="I599" s="628" t="str">
        <f>VLOOKUP(A599,URS確認!E:I,5,FALSE)</f>
        <v>陳昱衡</v>
      </c>
      <c r="J599" s="627"/>
      <c r="K599" s="627"/>
      <c r="L599" s="627"/>
      <c r="M599" s="627"/>
      <c r="N599" s="627"/>
      <c r="O599" s="627"/>
      <c r="P599" s="627"/>
    </row>
    <row r="600" spans="1:16" hidden="1">
      <c r="A600" s="68" t="s">
        <v>713</v>
      </c>
      <c r="B600" s="69" t="s">
        <v>3119</v>
      </c>
      <c r="C600" s="315">
        <v>1</v>
      </c>
      <c r="D600" s="74" t="s">
        <v>3120</v>
      </c>
      <c r="E600" s="633">
        <v>44524</v>
      </c>
      <c r="G600" s="631">
        <v>44543</v>
      </c>
      <c r="H600" s="627"/>
      <c r="I600" s="628" t="str">
        <f>VLOOKUP(A600,URS確認!E:I,5,FALSE)</f>
        <v>余家興</v>
      </c>
      <c r="J600" s="627"/>
      <c r="K600" s="627"/>
      <c r="L600" s="627"/>
      <c r="M600" s="627"/>
      <c r="N600" s="627"/>
      <c r="O600" s="627"/>
      <c r="P600" s="627"/>
    </row>
    <row r="601" spans="1:16">
      <c r="A601" s="68" t="s">
        <v>1445</v>
      </c>
      <c r="B601" s="68" t="s">
        <v>2492</v>
      </c>
      <c r="C601" s="315">
        <v>1</v>
      </c>
      <c r="D601" s="68" t="s">
        <v>3123</v>
      </c>
      <c r="E601" s="633">
        <v>44518</v>
      </c>
      <c r="I601" s="628" t="e">
        <f>VLOOKUP(A601,URS確認!E:I,5,FALSE)</f>
        <v>#N/A</v>
      </c>
    </row>
    <row r="602" spans="1:16">
      <c r="A602" s="68" t="s">
        <v>1066</v>
      </c>
      <c r="B602" s="68" t="s">
        <v>1067</v>
      </c>
      <c r="C602" s="315">
        <v>1</v>
      </c>
      <c r="D602" s="74" t="s">
        <v>3126</v>
      </c>
      <c r="E602" s="633">
        <v>44518</v>
      </c>
      <c r="I602" s="628" t="str">
        <f>VLOOKUP(A602,URS確認!E:I,5,FALSE)</f>
        <v>張金龍</v>
      </c>
    </row>
    <row r="603" spans="1:16">
      <c r="A603" s="68" t="s">
        <v>1068</v>
      </c>
      <c r="B603" s="69" t="s">
        <v>3124</v>
      </c>
      <c r="C603" s="315">
        <v>1</v>
      </c>
      <c r="D603" s="68" t="s">
        <v>3125</v>
      </c>
      <c r="E603" s="633">
        <v>44518</v>
      </c>
      <c r="I603" s="628" t="str">
        <f>VLOOKUP(A603,URS確認!E:I,5,FALSE)</f>
        <v>張金龍</v>
      </c>
    </row>
    <row r="604" spans="1:16">
      <c r="A604" s="68" t="s">
        <v>1068</v>
      </c>
      <c r="B604" s="69" t="s">
        <v>3124</v>
      </c>
      <c r="C604" s="315">
        <v>2</v>
      </c>
      <c r="D604" s="68" t="s">
        <v>3127</v>
      </c>
      <c r="E604" s="633">
        <v>44518</v>
      </c>
      <c r="I604" s="628" t="str">
        <f>VLOOKUP(A604,URS確認!E:I,5,FALSE)</f>
        <v>張金龍</v>
      </c>
    </row>
    <row r="605" spans="1:16">
      <c r="A605" s="68" t="s">
        <v>1542</v>
      </c>
      <c r="B605" s="68" t="s">
        <v>1543</v>
      </c>
      <c r="C605" s="315">
        <v>1</v>
      </c>
      <c r="D605" s="68" t="s">
        <v>3128</v>
      </c>
      <c r="E605" s="633">
        <v>44518</v>
      </c>
      <c r="I605" s="628" t="e">
        <f>VLOOKUP(A605,URS確認!E:I,5,FALSE)</f>
        <v>#N/A</v>
      </c>
    </row>
    <row r="606" spans="1:16" ht="32.4">
      <c r="A606" s="68" t="s">
        <v>1542</v>
      </c>
      <c r="B606" s="68" t="s">
        <v>1543</v>
      </c>
      <c r="C606" s="315">
        <v>2</v>
      </c>
      <c r="D606" s="74" t="s">
        <v>3130</v>
      </c>
      <c r="E606" s="633">
        <v>44518</v>
      </c>
      <c r="I606" s="628" t="e">
        <f>VLOOKUP(A606,URS確認!E:I,5,FALSE)</f>
        <v>#N/A</v>
      </c>
    </row>
    <row r="607" spans="1:16">
      <c r="A607" s="68" t="s">
        <v>1542</v>
      </c>
      <c r="B607" s="68" t="s">
        <v>1543</v>
      </c>
      <c r="C607" s="315">
        <v>3</v>
      </c>
      <c r="D607" s="68" t="s">
        <v>3129</v>
      </c>
      <c r="E607" s="633">
        <v>44518</v>
      </c>
      <c r="I607" s="628" t="e">
        <f>VLOOKUP(A607,URS確認!E:I,5,FALSE)</f>
        <v>#N/A</v>
      </c>
    </row>
    <row r="608" spans="1:16">
      <c r="A608" s="68" t="s">
        <v>1448</v>
      </c>
      <c r="B608" s="68" t="s">
        <v>2494</v>
      </c>
      <c r="C608" s="315">
        <v>1</v>
      </c>
      <c r="D608" s="74" t="s">
        <v>3131</v>
      </c>
      <c r="E608" s="633">
        <v>44518</v>
      </c>
      <c r="I608" s="628" t="e">
        <f>VLOOKUP(A608,URS確認!E:I,5,FALSE)</f>
        <v>#N/A</v>
      </c>
    </row>
    <row r="609" spans="1:9">
      <c r="A609" s="68" t="s">
        <v>1073</v>
      </c>
      <c r="B609" s="69" t="s">
        <v>3133</v>
      </c>
      <c r="C609" s="315">
        <v>1</v>
      </c>
      <c r="D609" s="68" t="s">
        <v>3132</v>
      </c>
      <c r="E609" s="633">
        <v>44518</v>
      </c>
      <c r="I609" s="628" t="str">
        <f>VLOOKUP(A609,URS確認!E:I,5,FALSE)</f>
        <v>張金龍</v>
      </c>
    </row>
    <row r="610" spans="1:9">
      <c r="A610" s="68" t="s">
        <v>1075</v>
      </c>
      <c r="B610" s="68" t="s">
        <v>3134</v>
      </c>
      <c r="C610" s="315">
        <v>1</v>
      </c>
      <c r="D610" s="68" t="s">
        <v>3135</v>
      </c>
      <c r="E610" s="633">
        <v>44518</v>
      </c>
      <c r="I610" s="628" t="str">
        <f>VLOOKUP(A610,URS確認!E:I,5,FALSE)</f>
        <v>張金龍</v>
      </c>
    </row>
    <row r="611" spans="1:9">
      <c r="A611" s="68" t="s">
        <v>1546</v>
      </c>
      <c r="B611" s="68" t="s">
        <v>1547</v>
      </c>
      <c r="C611" s="315">
        <v>1</v>
      </c>
      <c r="D611" s="68" t="s">
        <v>3136</v>
      </c>
      <c r="E611" s="633">
        <v>44518</v>
      </c>
      <c r="I611" s="628" t="e">
        <f>VLOOKUP(A611,URS確認!E:I,5,FALSE)</f>
        <v>#N/A</v>
      </c>
    </row>
    <row r="612" spans="1:9">
      <c r="A612" s="68" t="s">
        <v>1546</v>
      </c>
      <c r="B612" s="68" t="s">
        <v>1547</v>
      </c>
      <c r="C612" s="315">
        <v>2</v>
      </c>
      <c r="D612" s="68" t="s">
        <v>3137</v>
      </c>
      <c r="E612" s="633">
        <v>44518</v>
      </c>
      <c r="I612" s="628" t="e">
        <f>VLOOKUP(A612,URS確認!E:I,5,FALSE)</f>
        <v>#N/A</v>
      </c>
    </row>
    <row r="613" spans="1:9">
      <c r="A613" s="68" t="s">
        <v>1408</v>
      </c>
      <c r="C613" s="315">
        <v>1</v>
      </c>
      <c r="D613" s="74" t="s">
        <v>3150</v>
      </c>
      <c r="E613" s="633">
        <v>44533</v>
      </c>
      <c r="I613" s="628" t="str">
        <f>VLOOKUP(A613,URS確認!E:I,5,FALSE)</f>
        <v>張金龍</v>
      </c>
    </row>
    <row r="614" spans="1:9">
      <c r="A614" s="68" t="s">
        <v>1410</v>
      </c>
      <c r="B614" s="68" t="s">
        <v>1411</v>
      </c>
      <c r="C614" s="315">
        <v>1</v>
      </c>
      <c r="D614" s="74" t="s">
        <v>3151</v>
      </c>
      <c r="E614" s="633">
        <v>44533</v>
      </c>
      <c r="I614" s="628" t="e">
        <f>VLOOKUP(A614,URS確認!E:I,5,FALSE)</f>
        <v>#N/A</v>
      </c>
    </row>
    <row r="615" spans="1:9" ht="58.2" hidden="1" customHeight="1">
      <c r="A615" s="654" t="s">
        <v>1122</v>
      </c>
      <c r="B615" s="69" t="s">
        <v>3215</v>
      </c>
      <c r="C615" s="315">
        <v>1</v>
      </c>
      <c r="D615" s="74" t="s">
        <v>3230</v>
      </c>
      <c r="E615" s="655">
        <v>44529</v>
      </c>
      <c r="F615" s="71">
        <v>44546</v>
      </c>
      <c r="G615" s="71">
        <v>44546</v>
      </c>
      <c r="H615" s="71">
        <v>44546</v>
      </c>
      <c r="I615" s="628" t="str">
        <f>VLOOKUP(A615,URS確認!E:I,5,FALSE)</f>
        <v>楊智誠</v>
      </c>
    </row>
    <row r="616" spans="1:9" ht="18" hidden="1" customHeight="1">
      <c r="A616" s="654" t="s">
        <v>1122</v>
      </c>
      <c r="B616" s="69" t="s">
        <v>3215</v>
      </c>
      <c r="C616" s="315">
        <v>2</v>
      </c>
      <c r="D616" s="74" t="s">
        <v>3221</v>
      </c>
      <c r="E616" s="655">
        <v>44529</v>
      </c>
      <c r="F616" s="71">
        <v>44546</v>
      </c>
      <c r="G616" s="71">
        <v>44546</v>
      </c>
      <c r="H616" s="71">
        <v>44546</v>
      </c>
      <c r="I616" s="628" t="str">
        <f>VLOOKUP(A616,URS確認!E:I,5,FALSE)</f>
        <v>楊智誠</v>
      </c>
    </row>
    <row r="617" spans="1:9" hidden="1">
      <c r="A617" s="654" t="s">
        <v>1124</v>
      </c>
      <c r="B617" s="69" t="s">
        <v>3218</v>
      </c>
      <c r="C617" s="315">
        <v>1</v>
      </c>
      <c r="D617" s="74" t="s">
        <v>3219</v>
      </c>
      <c r="E617" s="655">
        <v>44529</v>
      </c>
      <c r="F617" s="71">
        <v>44546</v>
      </c>
      <c r="G617" s="71">
        <v>44546</v>
      </c>
      <c r="H617" s="71">
        <v>44546</v>
      </c>
      <c r="I617" s="628" t="str">
        <f>VLOOKUP(A617,URS確認!E:I,5,FALSE)</f>
        <v>楊智誠</v>
      </c>
    </row>
    <row r="618" spans="1:9" hidden="1">
      <c r="A618" s="654" t="s">
        <v>1124</v>
      </c>
      <c r="B618" s="69" t="s">
        <v>3218</v>
      </c>
      <c r="C618" s="315">
        <v>2</v>
      </c>
      <c r="D618" s="74" t="s">
        <v>3220</v>
      </c>
      <c r="E618" s="655">
        <v>44529</v>
      </c>
      <c r="F618" s="71">
        <v>44546</v>
      </c>
      <c r="G618" s="71">
        <v>44546</v>
      </c>
      <c r="H618" s="71">
        <v>44546</v>
      </c>
      <c r="I618" s="628" t="str">
        <f>VLOOKUP(A618,URS確認!E:I,5,FALSE)</f>
        <v>楊智誠</v>
      </c>
    </row>
    <row r="619" spans="1:9" hidden="1">
      <c r="A619" s="654" t="s">
        <v>1124</v>
      </c>
      <c r="B619" s="69" t="s">
        <v>3218</v>
      </c>
      <c r="C619" s="315">
        <v>3</v>
      </c>
      <c r="D619" s="74" t="s">
        <v>3222</v>
      </c>
      <c r="E619" s="655">
        <v>44529</v>
      </c>
      <c r="F619" s="71">
        <v>44546</v>
      </c>
      <c r="G619" s="71">
        <v>44546</v>
      </c>
      <c r="H619" s="71">
        <v>44546</v>
      </c>
      <c r="I619" s="628" t="str">
        <f>VLOOKUP(A619,URS確認!E:I,5,FALSE)</f>
        <v>楊智誠</v>
      </c>
    </row>
    <row r="620" spans="1:9" hidden="1">
      <c r="A620" s="68" t="s">
        <v>1109</v>
      </c>
      <c r="B620" s="69" t="s">
        <v>3223</v>
      </c>
      <c r="C620" s="315">
        <v>1</v>
      </c>
      <c r="D620" s="74" t="s">
        <v>3229</v>
      </c>
      <c r="E620" s="655">
        <v>44529</v>
      </c>
      <c r="F620" s="71">
        <v>44546</v>
      </c>
      <c r="G620" s="71">
        <v>44546</v>
      </c>
      <c r="H620" s="71">
        <v>44546</v>
      </c>
      <c r="I620" s="628" t="str">
        <f>VLOOKUP(A620,URS確認!E:I,5,FALSE)</f>
        <v>楊智誠</v>
      </c>
    </row>
    <row r="621" spans="1:9" ht="48.6" hidden="1">
      <c r="A621" s="68" t="s">
        <v>1128</v>
      </c>
      <c r="B621" s="69" t="s">
        <v>3227</v>
      </c>
      <c r="C621" s="315">
        <v>1</v>
      </c>
      <c r="D621" s="74" t="s">
        <v>3228</v>
      </c>
      <c r="E621" s="655">
        <v>44529</v>
      </c>
      <c r="F621" s="71">
        <v>44546</v>
      </c>
      <c r="G621" s="71">
        <v>44546</v>
      </c>
      <c r="H621" s="71">
        <v>44546</v>
      </c>
      <c r="I621" s="628" t="str">
        <f>VLOOKUP(A621,URS確認!E:I,5,FALSE)</f>
        <v>楊智誠</v>
      </c>
    </row>
    <row r="622" spans="1:9" ht="32.4">
      <c r="A622" s="68" t="s">
        <v>1130</v>
      </c>
      <c r="B622" s="69" t="s">
        <v>3231</v>
      </c>
      <c r="C622" s="315">
        <v>1</v>
      </c>
      <c r="D622" s="74" t="s">
        <v>3232</v>
      </c>
      <c r="E622" s="655">
        <v>44529</v>
      </c>
      <c r="F622" s="71">
        <v>44532</v>
      </c>
      <c r="G622" s="71">
        <v>44532</v>
      </c>
      <c r="H622" s="71">
        <v>44532</v>
      </c>
      <c r="I622" s="628" t="str">
        <f>VLOOKUP(A622,URS確認!E:I,5,FALSE)</f>
        <v>楊智誠</v>
      </c>
    </row>
    <row r="623" spans="1:9">
      <c r="A623" s="656" t="s">
        <v>1113</v>
      </c>
      <c r="B623" s="69" t="s">
        <v>3233</v>
      </c>
      <c r="C623" s="315">
        <v>1</v>
      </c>
      <c r="D623" s="74" t="s">
        <v>3234</v>
      </c>
      <c r="E623" s="655">
        <v>44529</v>
      </c>
      <c r="F623" s="71">
        <v>44532</v>
      </c>
      <c r="G623" s="71">
        <v>44532</v>
      </c>
      <c r="H623" s="71">
        <v>44532</v>
      </c>
      <c r="I623" s="628" t="str">
        <f>VLOOKUP(A623,URS確認!E:I,5,FALSE)</f>
        <v>楊智誠</v>
      </c>
    </row>
    <row r="624" spans="1:9">
      <c r="A624" s="656" t="s">
        <v>1113</v>
      </c>
      <c r="B624" s="69" t="s">
        <v>3233</v>
      </c>
      <c r="C624" s="315">
        <v>2</v>
      </c>
      <c r="D624" s="74" t="s">
        <v>3235</v>
      </c>
      <c r="E624" s="655">
        <v>44529</v>
      </c>
      <c r="I624" s="628" t="str">
        <f>VLOOKUP(A624,URS確認!E:I,5,FALSE)</f>
        <v>楊智誠</v>
      </c>
    </row>
    <row r="625" spans="1:9">
      <c r="A625" s="68" t="s">
        <v>3272</v>
      </c>
      <c r="B625" s="69" t="s">
        <v>3236</v>
      </c>
      <c r="C625" s="315">
        <v>1</v>
      </c>
      <c r="D625" s="74" t="s">
        <v>3239</v>
      </c>
      <c r="E625" s="655">
        <v>44529</v>
      </c>
      <c r="F625" s="71">
        <v>44532</v>
      </c>
      <c r="G625" s="71">
        <v>44532</v>
      </c>
      <c r="H625" s="71">
        <v>44532</v>
      </c>
      <c r="I625" s="628" t="str">
        <f>VLOOKUP(A625,URS確認!E:I,5,FALSE)</f>
        <v>楊智誠</v>
      </c>
    </row>
    <row r="626" spans="1:9">
      <c r="A626" s="68" t="s">
        <v>3272</v>
      </c>
      <c r="B626" s="69" t="s">
        <v>3236</v>
      </c>
      <c r="C626" s="315">
        <v>2</v>
      </c>
      <c r="D626" s="74" t="s">
        <v>3240</v>
      </c>
      <c r="E626" s="655">
        <v>44529</v>
      </c>
      <c r="F626" s="71">
        <v>44532</v>
      </c>
      <c r="G626" s="71">
        <v>44532</v>
      </c>
      <c r="H626" s="71">
        <v>44532</v>
      </c>
      <c r="I626" s="628" t="str">
        <f>VLOOKUP(A626,URS確認!E:I,5,FALSE)</f>
        <v>楊智誠</v>
      </c>
    </row>
    <row r="627" spans="1:9" hidden="1">
      <c r="A627" s="315" t="s">
        <v>1115</v>
      </c>
      <c r="B627" s="69" t="s">
        <v>3237</v>
      </c>
      <c r="C627" s="315">
        <v>1</v>
      </c>
      <c r="D627" s="74" t="s">
        <v>3241</v>
      </c>
      <c r="E627" s="655">
        <v>44529</v>
      </c>
      <c r="F627" s="71">
        <v>44546</v>
      </c>
      <c r="G627" s="71">
        <v>44546</v>
      </c>
      <c r="H627" s="71">
        <v>44546</v>
      </c>
      <c r="I627" s="628" t="str">
        <f>VLOOKUP(A627,URS確認!E:I,5,FALSE)</f>
        <v>楊智誠</v>
      </c>
    </row>
    <row r="628" spans="1:9" hidden="1">
      <c r="A628" s="315" t="s">
        <v>1126</v>
      </c>
      <c r="B628" s="69" t="s">
        <v>3238</v>
      </c>
      <c r="C628" s="315">
        <v>1</v>
      </c>
      <c r="D628" s="74" t="s">
        <v>3242</v>
      </c>
      <c r="E628" s="655">
        <v>44529</v>
      </c>
      <c r="F628" s="71">
        <v>44546</v>
      </c>
      <c r="G628" s="71">
        <v>44546</v>
      </c>
      <c r="H628" s="71">
        <v>44546</v>
      </c>
      <c r="I628" s="628" t="str">
        <f>VLOOKUP(A628,URS確認!E:I,5,FALSE)</f>
        <v>楊智誠</v>
      </c>
    </row>
    <row r="629" spans="1:9" hidden="1">
      <c r="A629" s="656" t="s">
        <v>1126</v>
      </c>
      <c r="B629" s="69" t="s">
        <v>3238</v>
      </c>
      <c r="C629" s="315">
        <v>2</v>
      </c>
      <c r="D629" s="74" t="s">
        <v>3243</v>
      </c>
      <c r="E629" s="655">
        <v>44529</v>
      </c>
      <c r="F629" s="71">
        <v>44546</v>
      </c>
      <c r="G629" s="71">
        <v>44546</v>
      </c>
      <c r="H629" s="71">
        <v>44546</v>
      </c>
      <c r="I629" s="628" t="str">
        <f>VLOOKUP(A629,URS確認!E:I,5,FALSE)</f>
        <v>楊智誠</v>
      </c>
    </row>
    <row r="630" spans="1:9" hidden="1">
      <c r="A630" s="656" t="s">
        <v>1126</v>
      </c>
      <c r="B630" s="69" t="s">
        <v>3238</v>
      </c>
      <c r="C630" s="315">
        <v>3</v>
      </c>
      <c r="D630" s="74" t="s">
        <v>3244</v>
      </c>
      <c r="E630" s="655">
        <v>44529</v>
      </c>
      <c r="F630" s="71">
        <v>44546</v>
      </c>
      <c r="G630" s="71">
        <v>44546</v>
      </c>
      <c r="H630" s="71">
        <v>44546</v>
      </c>
      <c r="I630" s="628" t="str">
        <f>VLOOKUP(A630,URS確認!E:I,5,FALSE)</f>
        <v>楊智誠</v>
      </c>
    </row>
    <row r="631" spans="1:9">
      <c r="A631" s="68" t="s">
        <v>3271</v>
      </c>
      <c r="B631" s="68" t="s">
        <v>931</v>
      </c>
      <c r="C631" s="315">
        <v>1</v>
      </c>
      <c r="D631" s="74" t="s">
        <v>3249</v>
      </c>
      <c r="E631" s="71">
        <v>44526</v>
      </c>
      <c r="I631" s="628" t="str">
        <f>VLOOKUP(A631,URS確認!E:I,5,FALSE)</f>
        <v>張金龍</v>
      </c>
    </row>
    <row r="632" spans="1:9">
      <c r="A632" s="315" t="s">
        <v>3273</v>
      </c>
      <c r="B632" s="69" t="s">
        <v>3250</v>
      </c>
      <c r="C632" s="315">
        <v>1</v>
      </c>
      <c r="D632" s="74" t="s">
        <v>3251</v>
      </c>
      <c r="E632" s="71">
        <v>44526</v>
      </c>
      <c r="I632" s="628" t="str">
        <f>VLOOKUP(A632,URS確認!E:I,5,FALSE)</f>
        <v>張金龍</v>
      </c>
    </row>
  </sheetData>
  <autoFilter ref="A1:P632" xr:uid="{00000000-0009-0000-0000-00000B000000}">
    <filterColumn colId="6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2143</v>
      </c>
      <c r="B1" s="5" t="s">
        <v>2144</v>
      </c>
      <c r="C1" s="5" t="s">
        <v>2145</v>
      </c>
    </row>
    <row r="2" spans="1:3">
      <c r="A2" s="259">
        <v>1</v>
      </c>
      <c r="B2" s="46" t="s">
        <v>2091</v>
      </c>
      <c r="C2" s="4" t="s">
        <v>2146</v>
      </c>
    </row>
    <row r="3" spans="1:3">
      <c r="A3" s="259">
        <v>2</v>
      </c>
      <c r="B3" s="4" t="s">
        <v>2090</v>
      </c>
      <c r="C3" s="4" t="s">
        <v>365</v>
      </c>
    </row>
    <row r="4" spans="1:3" ht="45" customHeight="1">
      <c r="A4" s="259">
        <v>3</v>
      </c>
      <c r="B4" s="46" t="s">
        <v>2147</v>
      </c>
      <c r="C4" s="4" t="s">
        <v>2148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tabSelected="1" topLeftCell="C1" zoomScale="85" zoomScaleNormal="85" workbookViewId="0">
      <pane ySplit="1" topLeftCell="A80" activePane="bottomLeft" state="frozen"/>
      <selection pane="bottomLeft" activeCell="G89" sqref="G89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1480</v>
      </c>
      <c r="B1" s="120" t="s">
        <v>2173</v>
      </c>
      <c r="C1" s="119" t="s">
        <v>2174</v>
      </c>
      <c r="D1" s="119" t="s">
        <v>1483</v>
      </c>
      <c r="E1" s="121" t="s">
        <v>2175</v>
      </c>
      <c r="F1" s="119" t="s">
        <v>2176</v>
      </c>
      <c r="G1" s="121" t="s">
        <v>2177</v>
      </c>
      <c r="H1" s="121" t="s">
        <v>2178</v>
      </c>
    </row>
    <row r="2" spans="1:8" s="98" customFormat="1" ht="33" hidden="1" customHeight="1">
      <c r="A2" s="81">
        <v>44399</v>
      </c>
      <c r="B2" s="89">
        <v>1</v>
      </c>
      <c r="C2" s="78" t="s">
        <v>2060</v>
      </c>
      <c r="D2" s="89" t="s">
        <v>136</v>
      </c>
      <c r="E2" s="81">
        <v>44403</v>
      </c>
      <c r="F2" s="80" t="s">
        <v>2179</v>
      </c>
      <c r="G2" s="81">
        <v>44403</v>
      </c>
      <c r="H2" s="82"/>
    </row>
    <row r="3" spans="1:8" hidden="1">
      <c r="A3" s="81">
        <v>44397</v>
      </c>
      <c r="B3" s="89">
        <v>1</v>
      </c>
      <c r="C3" s="78" t="s">
        <v>2061</v>
      </c>
      <c r="D3" s="89" t="s">
        <v>5</v>
      </c>
      <c r="E3" s="81">
        <v>44407</v>
      </c>
      <c r="F3" s="82" t="s">
        <v>2180</v>
      </c>
      <c r="G3" s="81">
        <v>44474</v>
      </c>
    </row>
    <row r="4" spans="1:8" hidden="1">
      <c r="A4" s="81">
        <v>44397</v>
      </c>
      <c r="B4" s="89">
        <v>2</v>
      </c>
      <c r="C4" s="78" t="s">
        <v>2062</v>
      </c>
      <c r="D4" s="89" t="s">
        <v>5</v>
      </c>
      <c r="E4" s="81">
        <v>44407</v>
      </c>
      <c r="F4" s="82" t="s">
        <v>2180</v>
      </c>
      <c r="G4" s="81">
        <v>44474</v>
      </c>
    </row>
    <row r="5" spans="1:8" s="98" customFormat="1" ht="33" hidden="1" customHeight="1">
      <c r="A5" s="81">
        <v>44398</v>
      </c>
      <c r="B5" s="89">
        <v>3</v>
      </c>
      <c r="C5" s="99" t="s">
        <v>2063</v>
      </c>
      <c r="D5" s="89" t="s">
        <v>535</v>
      </c>
      <c r="E5" s="81">
        <v>44407</v>
      </c>
      <c r="F5" s="80" t="s">
        <v>2181</v>
      </c>
      <c r="G5" s="81">
        <v>44407</v>
      </c>
      <c r="H5" s="82" t="s">
        <v>2182</v>
      </c>
    </row>
    <row r="6" spans="1:8" s="98" customFormat="1" ht="34.049999999999997" hidden="1" customHeight="1">
      <c r="A6" s="81">
        <v>44399</v>
      </c>
      <c r="B6" s="89">
        <v>2</v>
      </c>
      <c r="C6" s="78" t="s">
        <v>2064</v>
      </c>
      <c r="D6" s="89" t="s">
        <v>10</v>
      </c>
      <c r="E6" s="81">
        <v>44407</v>
      </c>
      <c r="F6" s="80" t="s">
        <v>2183</v>
      </c>
      <c r="G6" s="81">
        <v>44400</v>
      </c>
      <c r="H6" s="82" t="s">
        <v>2184</v>
      </c>
    </row>
    <row r="7" spans="1:8" s="98" customFormat="1" ht="33" hidden="1" customHeight="1">
      <c r="A7" s="81">
        <v>44399</v>
      </c>
      <c r="B7" s="89">
        <v>3</v>
      </c>
      <c r="C7" s="78" t="s">
        <v>2065</v>
      </c>
      <c r="D7" s="89" t="s">
        <v>10</v>
      </c>
      <c r="E7" s="81">
        <v>44407</v>
      </c>
      <c r="F7" s="78" t="s">
        <v>2185</v>
      </c>
      <c r="G7" s="81">
        <v>44400</v>
      </c>
      <c r="H7" s="82"/>
    </row>
    <row r="8" spans="1:8" s="98" customFormat="1" hidden="1">
      <c r="A8" s="81">
        <v>44400</v>
      </c>
      <c r="B8" s="89">
        <v>1</v>
      </c>
      <c r="C8" s="78" t="s">
        <v>2066</v>
      </c>
      <c r="D8" s="89" t="s">
        <v>9</v>
      </c>
      <c r="E8" s="81">
        <v>44407</v>
      </c>
      <c r="F8" s="82" t="s">
        <v>2186</v>
      </c>
      <c r="G8" s="81">
        <v>44407</v>
      </c>
      <c r="H8" s="82"/>
    </row>
    <row r="9" spans="1:8" s="98" customFormat="1" hidden="1">
      <c r="A9" s="81">
        <v>44403</v>
      </c>
      <c r="B9" s="89">
        <v>6</v>
      </c>
      <c r="C9" s="78" t="s">
        <v>2067</v>
      </c>
      <c r="D9" s="89" t="s">
        <v>136</v>
      </c>
      <c r="E9" s="81">
        <v>44414</v>
      </c>
      <c r="F9" s="82"/>
      <c r="G9" s="81">
        <v>44481</v>
      </c>
      <c r="H9" s="82" t="s">
        <v>2182</v>
      </c>
    </row>
    <row r="10" spans="1:8" s="98" customFormat="1" ht="33" hidden="1" customHeight="1">
      <c r="A10" s="81">
        <v>44398</v>
      </c>
      <c r="B10" s="89">
        <v>1</v>
      </c>
      <c r="C10" s="99" t="s">
        <v>1527</v>
      </c>
      <c r="D10" s="89" t="s">
        <v>136</v>
      </c>
      <c r="E10" s="81">
        <v>44414</v>
      </c>
      <c r="F10" s="78" t="s">
        <v>2187</v>
      </c>
      <c r="G10" s="81">
        <v>44413</v>
      </c>
      <c r="H10" s="82" t="s">
        <v>2182</v>
      </c>
    </row>
    <row r="11" spans="1:8" s="98" customFormat="1" ht="33" hidden="1" customHeight="1">
      <c r="A11" s="81">
        <v>44398</v>
      </c>
      <c r="B11" s="89">
        <v>2</v>
      </c>
      <c r="C11" s="99" t="s">
        <v>1531</v>
      </c>
      <c r="D11" s="89" t="s">
        <v>314</v>
      </c>
      <c r="E11" s="81">
        <v>44414</v>
      </c>
      <c r="F11" s="82" t="s">
        <v>2188</v>
      </c>
      <c r="G11" s="81">
        <v>44413</v>
      </c>
      <c r="H11" s="82"/>
    </row>
    <row r="12" spans="1:8" s="98" customFormat="1" hidden="1">
      <c r="A12" s="81">
        <v>44403</v>
      </c>
      <c r="B12" s="89">
        <v>7</v>
      </c>
      <c r="C12" s="78" t="s">
        <v>2068</v>
      </c>
      <c r="D12" s="89" t="s">
        <v>136</v>
      </c>
      <c r="E12" s="81">
        <v>44414</v>
      </c>
      <c r="F12" s="82"/>
      <c r="G12" s="81">
        <v>44481</v>
      </c>
      <c r="H12" s="82"/>
    </row>
    <row r="13" spans="1:8" s="98" customFormat="1" ht="33" hidden="1" customHeight="1">
      <c r="A13" s="81">
        <v>44398</v>
      </c>
      <c r="B13" s="89">
        <v>5</v>
      </c>
      <c r="C13" s="99" t="s">
        <v>2069</v>
      </c>
      <c r="D13" s="89" t="s">
        <v>136</v>
      </c>
      <c r="E13" s="81">
        <v>44414</v>
      </c>
      <c r="F13" s="82" t="s">
        <v>2189</v>
      </c>
      <c r="G13" s="81">
        <v>44413</v>
      </c>
      <c r="H13" s="82"/>
    </row>
    <row r="14" spans="1:8" s="98" customFormat="1" ht="33" hidden="1" customHeight="1">
      <c r="A14" s="81">
        <v>44398</v>
      </c>
      <c r="B14" s="89">
        <v>6</v>
      </c>
      <c r="C14" s="99" t="s">
        <v>2070</v>
      </c>
      <c r="D14" s="89" t="s">
        <v>136</v>
      </c>
      <c r="E14" s="81">
        <v>44414</v>
      </c>
      <c r="F14" s="82" t="s">
        <v>2189</v>
      </c>
      <c r="G14" s="81">
        <v>44413</v>
      </c>
      <c r="H14" s="82"/>
    </row>
    <row r="15" spans="1:8" s="98" customFormat="1" ht="21" hidden="1" customHeight="1">
      <c r="A15" s="81">
        <v>44403</v>
      </c>
      <c r="B15" s="89">
        <v>1</v>
      </c>
      <c r="C15" s="78" t="s">
        <v>2071</v>
      </c>
      <c r="D15" s="89" t="s">
        <v>15</v>
      </c>
      <c r="E15" s="81">
        <v>44414</v>
      </c>
      <c r="F15" s="80" t="s">
        <v>2190</v>
      </c>
      <c r="G15" s="81">
        <v>44406</v>
      </c>
      <c r="H15" s="82"/>
    </row>
    <row r="16" spans="1:8" s="98" customFormat="1" ht="21" hidden="1" customHeight="1">
      <c r="A16" s="81">
        <v>44403</v>
      </c>
      <c r="B16" s="89">
        <v>2</v>
      </c>
      <c r="C16" s="78" t="s">
        <v>2072</v>
      </c>
      <c r="D16" s="89" t="s">
        <v>15</v>
      </c>
      <c r="E16" s="81">
        <v>44414</v>
      </c>
      <c r="F16" s="96" t="s">
        <v>2191</v>
      </c>
      <c r="G16" s="81">
        <v>44417</v>
      </c>
      <c r="H16" s="82"/>
    </row>
    <row r="17" spans="1:8" s="98" customFormat="1" hidden="1">
      <c r="A17" s="81">
        <v>44403</v>
      </c>
      <c r="B17" s="89">
        <v>3</v>
      </c>
      <c r="C17" s="78" t="s">
        <v>2073</v>
      </c>
      <c r="D17" s="89" t="s">
        <v>15</v>
      </c>
      <c r="E17" s="81">
        <v>44414</v>
      </c>
      <c r="F17" s="97" t="s">
        <v>2192</v>
      </c>
      <c r="G17" s="81">
        <v>44404</v>
      </c>
      <c r="H17" s="82"/>
    </row>
    <row r="18" spans="1:8" hidden="1">
      <c r="A18" s="81">
        <v>44403</v>
      </c>
      <c r="B18" s="89">
        <v>5</v>
      </c>
      <c r="C18" s="78" t="s">
        <v>2074</v>
      </c>
      <c r="D18" s="89" t="s">
        <v>10</v>
      </c>
      <c r="E18" s="81">
        <v>44414</v>
      </c>
      <c r="F18" s="82" t="s">
        <v>2193</v>
      </c>
      <c r="G18" s="81">
        <v>44412</v>
      </c>
    </row>
    <row r="19" spans="1:8" hidden="1">
      <c r="A19" s="81">
        <v>44405</v>
      </c>
      <c r="B19" s="89">
        <v>3</v>
      </c>
      <c r="C19" s="78" t="s">
        <v>2075</v>
      </c>
      <c r="D19" s="89" t="s">
        <v>136</v>
      </c>
      <c r="E19" s="81">
        <v>44419</v>
      </c>
      <c r="G19" s="81">
        <v>44481</v>
      </c>
    </row>
    <row r="20" spans="1:8" s="98" customFormat="1" ht="33" hidden="1" customHeight="1">
      <c r="A20" s="81">
        <v>44405</v>
      </c>
      <c r="B20" s="89">
        <v>4</v>
      </c>
      <c r="C20" s="78" t="s">
        <v>2076</v>
      </c>
      <c r="D20" s="89" t="s">
        <v>136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2077</v>
      </c>
      <c r="D21" s="89" t="s">
        <v>136</v>
      </c>
      <c r="E21" s="81">
        <v>44419</v>
      </c>
      <c r="F21" s="82"/>
      <c r="G21" s="81"/>
      <c r="H21" s="82"/>
    </row>
    <row r="22" spans="1:8" hidden="1">
      <c r="A22" s="81">
        <v>44405</v>
      </c>
      <c r="B22" s="89">
        <v>1</v>
      </c>
      <c r="C22" s="78" t="s">
        <v>2078</v>
      </c>
      <c r="D22" s="89" t="s">
        <v>9</v>
      </c>
      <c r="E22" s="81">
        <v>44419</v>
      </c>
      <c r="F22" s="82" t="s">
        <v>2194</v>
      </c>
      <c r="G22" s="81">
        <v>44405</v>
      </c>
    </row>
    <row r="23" spans="1:8" ht="63" hidden="1" customHeight="1">
      <c r="A23" s="81">
        <v>44405</v>
      </c>
      <c r="B23" s="89">
        <v>2</v>
      </c>
      <c r="C23" s="78" t="s">
        <v>2079</v>
      </c>
      <c r="D23" s="89" t="s">
        <v>235</v>
      </c>
      <c r="E23" s="81">
        <v>44419</v>
      </c>
      <c r="F23" s="96" t="s">
        <v>2195</v>
      </c>
      <c r="G23" s="81">
        <v>44419</v>
      </c>
    </row>
    <row r="24" spans="1:8" s="98" customFormat="1" ht="33" hidden="1" customHeight="1">
      <c r="A24" s="81">
        <v>44405</v>
      </c>
      <c r="B24" s="89">
        <v>6</v>
      </c>
      <c r="C24" s="78" t="s">
        <v>2080</v>
      </c>
      <c r="D24" s="89" t="s">
        <v>9</v>
      </c>
      <c r="E24" s="81">
        <v>44419</v>
      </c>
      <c r="F24" s="78" t="s">
        <v>2196</v>
      </c>
      <c r="G24" s="81">
        <v>44407</v>
      </c>
      <c r="H24" s="82"/>
    </row>
    <row r="25" spans="1:8" s="98" customFormat="1" ht="31.5" hidden="1" customHeight="1">
      <c r="A25" s="81">
        <v>44399</v>
      </c>
      <c r="B25" s="89">
        <v>4</v>
      </c>
      <c r="C25" s="78" t="s">
        <v>2081</v>
      </c>
      <c r="D25" s="89" t="s">
        <v>9</v>
      </c>
      <c r="E25" s="79">
        <v>44421</v>
      </c>
      <c r="F25" s="96" t="s">
        <v>2197</v>
      </c>
      <c r="G25" s="79">
        <v>44420</v>
      </c>
      <c r="H25" s="82" t="s">
        <v>2198</v>
      </c>
    </row>
    <row r="26" spans="1:8" s="98" customFormat="1" hidden="1">
      <c r="A26" s="81">
        <v>44404</v>
      </c>
      <c r="B26" s="89">
        <v>3</v>
      </c>
      <c r="C26" s="78" t="s">
        <v>2082</v>
      </c>
      <c r="D26" s="89" t="s">
        <v>15</v>
      </c>
      <c r="E26" s="81">
        <v>44421</v>
      </c>
      <c r="F26" s="97" t="s">
        <v>2199</v>
      </c>
      <c r="G26" s="81">
        <v>44406</v>
      </c>
      <c r="H26" s="82"/>
    </row>
    <row r="27" spans="1:8" s="98" customFormat="1" ht="178.5" hidden="1" customHeight="1">
      <c r="A27" s="79">
        <v>44404</v>
      </c>
      <c r="B27" s="100">
        <v>4</v>
      </c>
      <c r="C27" s="101" t="s">
        <v>2083</v>
      </c>
      <c r="D27" s="100" t="s">
        <v>235</v>
      </c>
      <c r="E27" s="79">
        <v>44421</v>
      </c>
      <c r="F27" s="96" t="s">
        <v>2200</v>
      </c>
      <c r="G27" s="79">
        <v>44419</v>
      </c>
      <c r="H27" s="82"/>
    </row>
    <row r="28" spans="1:8" s="98" customFormat="1" ht="32.4" hidden="1">
      <c r="A28" s="81">
        <v>44400</v>
      </c>
      <c r="B28" s="89">
        <v>2</v>
      </c>
      <c r="C28" s="78" t="s">
        <v>2084</v>
      </c>
      <c r="D28" s="89" t="s">
        <v>136</v>
      </c>
      <c r="E28" s="81">
        <v>44428</v>
      </c>
      <c r="F28" s="82"/>
      <c r="G28" s="81">
        <v>44456</v>
      </c>
      <c r="H28" s="82"/>
    </row>
    <row r="29" spans="1:8" s="103" customFormat="1" ht="21" hidden="1" customHeight="1">
      <c r="A29" s="81">
        <v>44403</v>
      </c>
      <c r="B29" s="89">
        <v>9</v>
      </c>
      <c r="C29" s="78" t="s">
        <v>2085</v>
      </c>
      <c r="D29" s="89" t="s">
        <v>193</v>
      </c>
      <c r="E29" s="79">
        <v>44428</v>
      </c>
      <c r="F29" s="96" t="s">
        <v>2201</v>
      </c>
      <c r="G29" s="81">
        <v>44432</v>
      </c>
      <c r="H29" s="102" t="s">
        <v>2202</v>
      </c>
    </row>
    <row r="30" spans="1:8" s="98" customFormat="1">
      <c r="A30" s="81">
        <v>44396</v>
      </c>
      <c r="B30" s="89">
        <v>1</v>
      </c>
      <c r="C30" s="78" t="s">
        <v>2086</v>
      </c>
      <c r="D30" s="89" t="s">
        <v>136</v>
      </c>
      <c r="E30" s="309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2087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2088</v>
      </c>
      <c r="D32" s="89" t="s">
        <v>193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2089</v>
      </c>
      <c r="D33" s="89" t="s">
        <v>15</v>
      </c>
      <c r="E33" s="81">
        <v>44439</v>
      </c>
      <c r="F33" s="96" t="s">
        <v>2203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2090</v>
      </c>
      <c r="D34" s="89" t="s">
        <v>193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2091</v>
      </c>
      <c r="D35" s="89" t="s">
        <v>136</v>
      </c>
      <c r="E35" s="81" t="s">
        <v>2204</v>
      </c>
      <c r="F35" s="82"/>
      <c r="G35" s="81"/>
      <c r="H35" s="82"/>
    </row>
    <row r="36" spans="1:9" hidden="1">
      <c r="A36" s="81">
        <v>44431</v>
      </c>
      <c r="B36" s="315">
        <v>1</v>
      </c>
      <c r="C36" s="78" t="s">
        <v>2092</v>
      </c>
      <c r="D36" s="89" t="s">
        <v>136</v>
      </c>
      <c r="E36" s="71">
        <v>44454</v>
      </c>
      <c r="G36" s="81">
        <v>44519</v>
      </c>
    </row>
    <row r="37" spans="1:9" hidden="1">
      <c r="A37" s="81">
        <v>44431</v>
      </c>
      <c r="B37" s="315">
        <v>2</v>
      </c>
      <c r="C37" s="68" t="s">
        <v>2093</v>
      </c>
      <c r="D37" s="89" t="s">
        <v>136</v>
      </c>
      <c r="E37" s="71">
        <v>44454</v>
      </c>
      <c r="G37" s="81">
        <v>44519</v>
      </c>
    </row>
    <row r="38" spans="1:9" ht="31.5" hidden="1" customHeight="1">
      <c r="A38" s="71">
        <v>44432</v>
      </c>
      <c r="B38" s="315">
        <v>1</v>
      </c>
      <c r="C38" s="78" t="s">
        <v>2094</v>
      </c>
      <c r="D38" s="315" t="s">
        <v>9</v>
      </c>
      <c r="E38" s="71">
        <v>44442</v>
      </c>
      <c r="F38" s="80" t="s">
        <v>2205</v>
      </c>
      <c r="G38" s="81">
        <v>44433</v>
      </c>
    </row>
    <row r="39" spans="1:9" ht="33" customHeight="1">
      <c r="A39" s="71">
        <v>44432</v>
      </c>
      <c r="B39" s="315">
        <v>2</v>
      </c>
      <c r="C39" s="78" t="s">
        <v>2095</v>
      </c>
      <c r="D39" s="315" t="s">
        <v>193</v>
      </c>
      <c r="E39" s="71">
        <v>44454</v>
      </c>
    </row>
    <row r="40" spans="1:9">
      <c r="A40" s="71">
        <v>44432</v>
      </c>
      <c r="B40" s="315">
        <v>3</v>
      </c>
      <c r="C40" s="78" t="s">
        <v>2096</v>
      </c>
      <c r="D40" s="315" t="s">
        <v>136</v>
      </c>
      <c r="E40" s="71">
        <v>44439</v>
      </c>
    </row>
    <row r="41" spans="1:9" hidden="1">
      <c r="A41" s="71">
        <v>44432</v>
      </c>
      <c r="B41" s="315">
        <v>4</v>
      </c>
      <c r="C41" s="78" t="s">
        <v>2097</v>
      </c>
      <c r="D41" s="315" t="s">
        <v>136</v>
      </c>
      <c r="E41" s="71">
        <v>44435</v>
      </c>
      <c r="G41" s="81">
        <v>44519</v>
      </c>
    </row>
    <row r="42" spans="1:9" ht="33" hidden="1" customHeight="1">
      <c r="A42" s="71">
        <v>44432</v>
      </c>
      <c r="B42" s="315">
        <v>5</v>
      </c>
      <c r="C42" s="78" t="s">
        <v>2098</v>
      </c>
      <c r="D42" s="315" t="s">
        <v>136</v>
      </c>
      <c r="E42" s="71">
        <v>44435</v>
      </c>
      <c r="G42" s="81">
        <v>44456</v>
      </c>
    </row>
    <row r="43" spans="1:9">
      <c r="A43" s="71">
        <v>44432</v>
      </c>
      <c r="B43" s="315">
        <v>6</v>
      </c>
      <c r="C43" s="78" t="s">
        <v>2099</v>
      </c>
      <c r="D43" s="315" t="s">
        <v>136</v>
      </c>
      <c r="E43" s="71">
        <v>44435</v>
      </c>
    </row>
    <row r="44" spans="1:9" ht="33" customHeight="1">
      <c r="A44" s="71">
        <v>44433</v>
      </c>
      <c r="B44" s="315">
        <v>1</v>
      </c>
      <c r="C44" s="78" t="s">
        <v>2100</v>
      </c>
      <c r="D44" s="315" t="s">
        <v>136</v>
      </c>
      <c r="E44" s="71">
        <v>44449</v>
      </c>
    </row>
    <row r="45" spans="1:9">
      <c r="A45" s="71">
        <v>44433</v>
      </c>
      <c r="B45" s="315">
        <v>2</v>
      </c>
      <c r="C45" s="78" t="s">
        <v>2101</v>
      </c>
      <c r="D45" s="315" t="s">
        <v>136</v>
      </c>
      <c r="E45" s="71">
        <v>44469</v>
      </c>
    </row>
    <row r="46" spans="1:9" ht="33" hidden="1" customHeight="1">
      <c r="A46" s="71">
        <v>44438</v>
      </c>
      <c r="B46" s="315">
        <v>1</v>
      </c>
      <c r="C46" s="74" t="s">
        <v>2102</v>
      </c>
      <c r="D46" s="126" t="s">
        <v>2206</v>
      </c>
      <c r="E46" s="71">
        <v>44449</v>
      </c>
      <c r="F46" s="80" t="s">
        <v>2207</v>
      </c>
      <c r="G46" s="81">
        <v>44462</v>
      </c>
    </row>
    <row r="47" spans="1:9" ht="73.5" hidden="1" customHeight="1">
      <c r="A47" s="71">
        <v>44438</v>
      </c>
      <c r="B47" s="315">
        <v>2</v>
      </c>
      <c r="C47" s="74" t="s">
        <v>2103</v>
      </c>
      <c r="D47" s="126" t="s">
        <v>2206</v>
      </c>
      <c r="E47" s="71">
        <v>44449</v>
      </c>
      <c r="F47" s="80" t="s">
        <v>2208</v>
      </c>
      <c r="G47" s="81">
        <v>44462</v>
      </c>
    </row>
    <row r="48" spans="1:9" ht="34.049999999999997" customHeight="1">
      <c r="A48" s="71">
        <v>44438</v>
      </c>
      <c r="B48" s="315">
        <v>3</v>
      </c>
      <c r="C48" s="78" t="s">
        <v>2104</v>
      </c>
      <c r="D48" s="315" t="s">
        <v>5</v>
      </c>
      <c r="E48" s="71">
        <v>44469</v>
      </c>
      <c r="F48" s="80"/>
      <c r="I48" s="82" t="s">
        <v>2209</v>
      </c>
    </row>
    <row r="49" spans="1:8">
      <c r="A49" s="71">
        <v>44438</v>
      </c>
      <c r="B49" s="315">
        <v>4</v>
      </c>
      <c r="C49" s="74" t="s">
        <v>2105</v>
      </c>
      <c r="D49" s="315" t="s">
        <v>9</v>
      </c>
      <c r="E49" s="71">
        <v>44449</v>
      </c>
      <c r="F49" s="80" t="s">
        <v>2210</v>
      </c>
    </row>
    <row r="50" spans="1:8" hidden="1">
      <c r="A50" s="71">
        <v>44439</v>
      </c>
      <c r="B50" s="315">
        <v>1</v>
      </c>
      <c r="C50" s="78" t="s">
        <v>2106</v>
      </c>
      <c r="D50" s="89" t="s">
        <v>193</v>
      </c>
      <c r="E50" s="71">
        <v>44469</v>
      </c>
      <c r="G50" s="81">
        <v>44494</v>
      </c>
    </row>
    <row r="51" spans="1:8" ht="49.5" hidden="1" customHeight="1">
      <c r="A51" s="71">
        <v>44439</v>
      </c>
      <c r="B51" s="315">
        <v>2</v>
      </c>
      <c r="C51" s="124" t="s">
        <v>2107</v>
      </c>
      <c r="D51" s="126" t="s">
        <v>2211</v>
      </c>
      <c r="E51" s="71">
        <v>44449</v>
      </c>
      <c r="F51" s="80" t="s">
        <v>2212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2108</v>
      </c>
      <c r="D52" s="89" t="s">
        <v>193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2109</v>
      </c>
      <c r="D53" s="89" t="s">
        <v>193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2110</v>
      </c>
      <c r="D54" s="159" t="s">
        <v>2213</v>
      </c>
      <c r="E54" s="71">
        <v>44466</v>
      </c>
    </row>
    <row r="55" spans="1:8" ht="33" hidden="1" customHeight="1">
      <c r="A55" s="81">
        <v>44455</v>
      </c>
      <c r="B55" s="89">
        <v>2</v>
      </c>
      <c r="C55" s="78" t="s">
        <v>2111</v>
      </c>
      <c r="D55" s="89" t="s">
        <v>24</v>
      </c>
      <c r="E55" s="71">
        <v>44466</v>
      </c>
      <c r="F55" s="78" t="s">
        <v>2214</v>
      </c>
      <c r="G55" s="81">
        <v>44463</v>
      </c>
    </row>
    <row r="56" spans="1:8" hidden="1">
      <c r="A56" s="81">
        <v>44455</v>
      </c>
      <c r="B56" s="89">
        <v>3</v>
      </c>
      <c r="C56" s="78" t="s">
        <v>2112</v>
      </c>
      <c r="D56" s="315" t="s">
        <v>10</v>
      </c>
      <c r="E56" s="71">
        <v>44466</v>
      </c>
      <c r="F56" s="82" t="s">
        <v>2215</v>
      </c>
      <c r="G56" s="81">
        <v>44468</v>
      </c>
    </row>
    <row r="57" spans="1:8">
      <c r="A57" s="81">
        <v>44455</v>
      </c>
      <c r="B57" s="89">
        <v>4</v>
      </c>
      <c r="C57" s="78" t="s">
        <v>2113</v>
      </c>
      <c r="D57" s="315" t="s">
        <v>24</v>
      </c>
      <c r="E57" s="71">
        <v>44474</v>
      </c>
    </row>
    <row r="58" spans="1:8" ht="33" hidden="1" customHeight="1">
      <c r="A58" s="81">
        <v>44462</v>
      </c>
      <c r="B58" s="89">
        <v>1</v>
      </c>
      <c r="C58" s="78" t="s">
        <v>2114</v>
      </c>
      <c r="D58" s="89" t="s">
        <v>25</v>
      </c>
      <c r="E58" s="81">
        <v>44467</v>
      </c>
      <c r="F58" s="82" t="s">
        <v>2216</v>
      </c>
      <c r="G58" s="81">
        <v>44463</v>
      </c>
      <c r="H58" s="367">
        <v>44489</v>
      </c>
    </row>
    <row r="59" spans="1:8" hidden="1">
      <c r="A59" s="81">
        <v>44463</v>
      </c>
      <c r="B59" s="89">
        <v>1</v>
      </c>
      <c r="C59" s="78" t="s">
        <v>2115</v>
      </c>
      <c r="D59" s="89" t="s">
        <v>25</v>
      </c>
      <c r="E59" s="81">
        <v>44469</v>
      </c>
      <c r="F59" s="82" t="s">
        <v>2217</v>
      </c>
      <c r="G59" s="81">
        <v>44469</v>
      </c>
      <c r="H59" s="367">
        <v>44489</v>
      </c>
    </row>
    <row r="60" spans="1:8" hidden="1">
      <c r="A60" s="81">
        <v>44463</v>
      </c>
      <c r="B60" s="89">
        <v>2</v>
      </c>
      <c r="C60" s="78" t="s">
        <v>2116</v>
      </c>
      <c r="D60" s="89" t="s">
        <v>7</v>
      </c>
      <c r="E60" s="81">
        <v>44469</v>
      </c>
      <c r="F60" s="82" t="s">
        <v>2217</v>
      </c>
      <c r="G60" s="81">
        <v>44469</v>
      </c>
    </row>
    <row r="61" spans="1:8" ht="32.549999999999997" customHeight="1">
      <c r="A61" s="71">
        <v>44467</v>
      </c>
      <c r="B61" s="315">
        <v>1</v>
      </c>
      <c r="C61" s="78" t="s">
        <v>2117</v>
      </c>
      <c r="D61" s="315" t="s">
        <v>8</v>
      </c>
      <c r="E61" s="71">
        <v>44477</v>
      </c>
      <c r="F61" s="82" t="s">
        <v>2188</v>
      </c>
      <c r="G61" s="81">
        <v>44468</v>
      </c>
    </row>
    <row r="62" spans="1:8" ht="49.5" customHeight="1">
      <c r="A62" s="71">
        <v>44468</v>
      </c>
      <c r="B62" s="315">
        <v>1</v>
      </c>
      <c r="C62" s="78" t="s">
        <v>2118</v>
      </c>
      <c r="D62" s="126" t="s">
        <v>2218</v>
      </c>
      <c r="E62" s="71">
        <v>44475</v>
      </c>
    </row>
    <row r="63" spans="1:8" ht="33" hidden="1" customHeight="1">
      <c r="A63" s="71">
        <v>44481</v>
      </c>
      <c r="B63" s="315">
        <v>1</v>
      </c>
      <c r="C63" s="78" t="s">
        <v>2119</v>
      </c>
      <c r="D63" s="126" t="s">
        <v>23</v>
      </c>
      <c r="E63" s="81">
        <v>44487</v>
      </c>
      <c r="F63" s="82" t="s">
        <v>2219</v>
      </c>
      <c r="G63" s="81">
        <v>44483</v>
      </c>
    </row>
    <row r="64" spans="1:8" ht="148.5" customHeight="1">
      <c r="A64" s="71">
        <v>44484</v>
      </c>
      <c r="B64" s="315">
        <v>1</v>
      </c>
      <c r="C64" s="78" t="s">
        <v>2120</v>
      </c>
      <c r="D64" s="126" t="s">
        <v>22</v>
      </c>
      <c r="E64" s="71">
        <v>44498</v>
      </c>
      <c r="F64" s="101" t="s">
        <v>2220</v>
      </c>
    </row>
    <row r="65" spans="1:7" ht="71.25" hidden="1" customHeight="1">
      <c r="A65" s="71">
        <v>44487</v>
      </c>
      <c r="B65" s="315">
        <v>1</v>
      </c>
      <c r="C65" s="78" t="s">
        <v>2121</v>
      </c>
      <c r="D65" s="89" t="s">
        <v>14</v>
      </c>
      <c r="E65" s="81">
        <v>44487</v>
      </c>
      <c r="F65" s="233" t="s">
        <v>2221</v>
      </c>
      <c r="G65" s="81">
        <v>44494</v>
      </c>
    </row>
    <row r="66" spans="1:7" s="315" customFormat="1" ht="66" hidden="1" customHeight="1">
      <c r="A66" s="71">
        <v>44488</v>
      </c>
      <c r="B66" s="315">
        <v>1</v>
      </c>
      <c r="C66" s="99" t="s">
        <v>2122</v>
      </c>
      <c r="D66" s="315" t="s">
        <v>24</v>
      </c>
      <c r="E66" s="71">
        <v>44491</v>
      </c>
      <c r="F66" s="78" t="s">
        <v>2222</v>
      </c>
      <c r="G66" s="71">
        <v>44490</v>
      </c>
    </row>
    <row r="67" spans="1:7" ht="33" hidden="1" customHeight="1">
      <c r="A67" s="71">
        <v>44488</v>
      </c>
      <c r="B67" s="315">
        <v>2</v>
      </c>
      <c r="C67" s="78" t="s">
        <v>3224</v>
      </c>
      <c r="D67" s="315" t="s">
        <v>24</v>
      </c>
      <c r="E67" s="71">
        <v>44491</v>
      </c>
      <c r="F67" s="78" t="s">
        <v>2223</v>
      </c>
      <c r="G67" s="71">
        <v>44490</v>
      </c>
    </row>
    <row r="68" spans="1:7" ht="49.5" hidden="1" customHeight="1">
      <c r="A68" s="71">
        <v>44488</v>
      </c>
      <c r="B68" s="315">
        <v>3</v>
      </c>
      <c r="C68" s="78" t="s">
        <v>2124</v>
      </c>
      <c r="D68" s="89" t="s">
        <v>8</v>
      </c>
      <c r="E68" s="71">
        <v>44491</v>
      </c>
      <c r="F68" s="78" t="s">
        <v>2224</v>
      </c>
      <c r="G68" s="71">
        <v>44490</v>
      </c>
    </row>
    <row r="69" spans="1:7" ht="49.5" hidden="1" customHeight="1">
      <c r="A69" s="71">
        <v>44488</v>
      </c>
      <c r="B69" s="315">
        <v>4</v>
      </c>
      <c r="C69" s="78" t="s">
        <v>2125</v>
      </c>
      <c r="D69" s="89" t="s">
        <v>24</v>
      </c>
      <c r="E69" s="71">
        <v>44491</v>
      </c>
      <c r="F69" s="78" t="s">
        <v>2225</v>
      </c>
      <c r="G69" s="71">
        <v>44490</v>
      </c>
    </row>
    <row r="70" spans="1:7" ht="33" customHeight="1">
      <c r="A70" s="71">
        <v>44488</v>
      </c>
      <c r="B70" s="315">
        <v>5</v>
      </c>
      <c r="C70" s="78" t="s">
        <v>2126</v>
      </c>
      <c r="D70" s="89" t="s">
        <v>8</v>
      </c>
      <c r="E70" s="71">
        <v>44496</v>
      </c>
    </row>
    <row r="71" spans="1:7" ht="42.75" hidden="1" customHeight="1">
      <c r="A71" s="71">
        <v>44488</v>
      </c>
      <c r="B71" s="315">
        <v>6</v>
      </c>
      <c r="C71" s="78" t="s">
        <v>2127</v>
      </c>
      <c r="D71" s="89" t="s">
        <v>14</v>
      </c>
      <c r="E71" s="81">
        <v>44495</v>
      </c>
      <c r="F71" s="233" t="s">
        <v>2226</v>
      </c>
      <c r="G71" s="71">
        <v>44495</v>
      </c>
    </row>
    <row r="72" spans="1:7" ht="66" customHeight="1">
      <c r="A72" s="71">
        <v>44490</v>
      </c>
      <c r="B72" s="315">
        <v>1</v>
      </c>
      <c r="C72" s="78" t="s">
        <v>2128</v>
      </c>
      <c r="D72" s="315" t="s">
        <v>7</v>
      </c>
      <c r="E72" s="71">
        <v>44498</v>
      </c>
    </row>
    <row r="73" spans="1:7" ht="33" customHeight="1">
      <c r="A73" s="71">
        <v>44491</v>
      </c>
      <c r="B73" s="315">
        <v>1</v>
      </c>
      <c r="C73" s="78" t="s">
        <v>2129</v>
      </c>
      <c r="D73" s="315" t="s">
        <v>194</v>
      </c>
      <c r="E73" s="71">
        <v>44498</v>
      </c>
    </row>
    <row r="74" spans="1:7" ht="313.5" customHeight="1">
      <c r="A74" s="71">
        <v>44491</v>
      </c>
      <c r="B74" s="315">
        <v>2</v>
      </c>
      <c r="C74" s="78" t="s">
        <v>2130</v>
      </c>
      <c r="D74" s="315" t="s">
        <v>193</v>
      </c>
      <c r="E74" s="71">
        <v>44494</v>
      </c>
      <c r="F74" s="78" t="s">
        <v>2227</v>
      </c>
    </row>
    <row r="75" spans="1:7" ht="33" customHeight="1">
      <c r="A75" s="71">
        <v>44494</v>
      </c>
      <c r="B75" s="315">
        <v>1</v>
      </c>
      <c r="C75" s="78" t="s">
        <v>2131</v>
      </c>
      <c r="D75" s="315" t="s">
        <v>136</v>
      </c>
      <c r="E75" s="71">
        <v>44498</v>
      </c>
      <c r="F75" s="78"/>
    </row>
    <row r="76" spans="1:7">
      <c r="A76" s="71">
        <v>44494</v>
      </c>
      <c r="B76" s="315">
        <v>2</v>
      </c>
      <c r="C76" s="78" t="s">
        <v>2132</v>
      </c>
      <c r="D76" s="315" t="s">
        <v>136</v>
      </c>
      <c r="E76" s="71">
        <v>44620</v>
      </c>
      <c r="F76" s="78"/>
    </row>
    <row r="77" spans="1:7" ht="32.4">
      <c r="A77" s="71">
        <v>44494</v>
      </c>
      <c r="B77" s="315">
        <v>1</v>
      </c>
      <c r="C77" s="78" t="s">
        <v>2133</v>
      </c>
      <c r="D77" s="315" t="s">
        <v>2228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2134</v>
      </c>
      <c r="D78" s="89" t="s">
        <v>25</v>
      </c>
      <c r="E78" s="81">
        <v>44526</v>
      </c>
      <c r="F78" s="78" t="s">
        <v>2229</v>
      </c>
    </row>
    <row r="79" spans="1:7" hidden="1">
      <c r="A79" s="71">
        <v>44496</v>
      </c>
      <c r="B79" s="89">
        <v>2</v>
      </c>
      <c r="C79" s="78" t="s">
        <v>2135</v>
      </c>
      <c r="D79" s="89" t="s">
        <v>7</v>
      </c>
      <c r="E79" s="81" t="s">
        <v>2230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2136</v>
      </c>
      <c r="D80" s="89" t="s">
        <v>28</v>
      </c>
      <c r="E80" s="81">
        <v>44505</v>
      </c>
      <c r="F80" s="78" t="s">
        <v>2231</v>
      </c>
    </row>
    <row r="81" spans="1:7" ht="33" customHeight="1">
      <c r="A81" s="81">
        <v>44503</v>
      </c>
      <c r="B81" s="89">
        <v>2</v>
      </c>
      <c r="C81" s="78" t="s">
        <v>2137</v>
      </c>
      <c r="D81" s="89" t="s">
        <v>28</v>
      </c>
      <c r="E81" s="81">
        <v>44505</v>
      </c>
      <c r="F81" s="78" t="s">
        <v>2232</v>
      </c>
    </row>
    <row r="82" spans="1:7">
      <c r="A82" s="81">
        <v>44503</v>
      </c>
      <c r="B82" s="89">
        <v>3</v>
      </c>
      <c r="C82" s="78" t="s">
        <v>2138</v>
      </c>
      <c r="D82" s="89" t="s">
        <v>137</v>
      </c>
      <c r="F82" s="82" t="s">
        <v>2233</v>
      </c>
    </row>
    <row r="83" spans="1:7">
      <c r="A83" s="81">
        <v>44504</v>
      </c>
      <c r="B83" s="89">
        <v>1</v>
      </c>
      <c r="C83" s="78" t="s">
        <v>2139</v>
      </c>
      <c r="D83" s="89" t="s">
        <v>137</v>
      </c>
      <c r="E83" s="81">
        <v>44515</v>
      </c>
    </row>
    <row r="84" spans="1:7">
      <c r="A84" s="81">
        <v>44504</v>
      </c>
      <c r="B84" s="89">
        <v>2</v>
      </c>
      <c r="C84" s="78" t="s">
        <v>2140</v>
      </c>
      <c r="D84" s="89" t="s">
        <v>25</v>
      </c>
      <c r="E84" s="81">
        <v>44519</v>
      </c>
    </row>
    <row r="85" spans="1:7" ht="34.049999999999997" customHeight="1">
      <c r="A85" s="81">
        <v>44517</v>
      </c>
      <c r="B85" s="89">
        <v>1</v>
      </c>
      <c r="C85" s="78" t="s">
        <v>2234</v>
      </c>
      <c r="D85" s="89" t="s">
        <v>137</v>
      </c>
      <c r="E85" s="81">
        <v>44526</v>
      </c>
      <c r="F85" s="82" t="s">
        <v>2188</v>
      </c>
    </row>
    <row r="86" spans="1:7" ht="34.049999999999997" customHeight="1">
      <c r="A86" s="405"/>
      <c r="B86" s="89">
        <v>1</v>
      </c>
      <c r="C86" s="78" t="s">
        <v>2235</v>
      </c>
      <c r="D86" s="89" t="s">
        <v>24</v>
      </c>
      <c r="E86" s="81">
        <v>44498</v>
      </c>
      <c r="F86" s="82" t="s">
        <v>2188</v>
      </c>
      <c r="G86" s="81">
        <v>44504</v>
      </c>
    </row>
    <row r="87" spans="1:7">
      <c r="B87" s="89">
        <v>2</v>
      </c>
      <c r="C87" s="78" t="s">
        <v>2236</v>
      </c>
      <c r="D87" s="89" t="s">
        <v>24</v>
      </c>
      <c r="E87" s="81">
        <v>44498</v>
      </c>
      <c r="F87" s="82" t="s">
        <v>2188</v>
      </c>
      <c r="G87" s="81">
        <v>44504</v>
      </c>
    </row>
    <row r="88" spans="1:7" ht="34.049999999999997" customHeight="1">
      <c r="B88" s="89">
        <v>1</v>
      </c>
      <c r="C88" s="78" t="s">
        <v>2237</v>
      </c>
      <c r="D88" s="159" t="s">
        <v>2213</v>
      </c>
      <c r="E88" s="81">
        <v>44526</v>
      </c>
      <c r="F88" s="82" t="s">
        <v>2188</v>
      </c>
      <c r="G88" s="81">
        <v>44529</v>
      </c>
    </row>
    <row r="89" spans="1:7">
      <c r="A89" s="81">
        <v>44498</v>
      </c>
      <c r="B89" s="89">
        <v>1</v>
      </c>
      <c r="C89" s="78" t="s">
        <v>3099</v>
      </c>
      <c r="D89" s="68" t="s">
        <v>11</v>
      </c>
      <c r="E89" s="81">
        <v>44501</v>
      </c>
      <c r="F89" s="82" t="s">
        <v>3100</v>
      </c>
    </row>
    <row r="90" spans="1:7" ht="42.75" hidden="1" customHeight="1">
      <c r="A90" s="71">
        <v>44524</v>
      </c>
      <c r="B90" s="620">
        <v>1</v>
      </c>
      <c r="C90" s="78" t="s">
        <v>3121</v>
      </c>
      <c r="D90" s="89" t="s">
        <v>3122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0">
        <v>1</v>
      </c>
      <c r="C91" s="78" t="s">
        <v>3143</v>
      </c>
      <c r="D91" s="89" t="s">
        <v>3122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3146</v>
      </c>
      <c r="D92" s="89" t="s">
        <v>3147</v>
      </c>
      <c r="E92" s="79" t="s">
        <v>3148</v>
      </c>
      <c r="F92" s="82" t="s">
        <v>3149</v>
      </c>
    </row>
    <row r="93" spans="1:7" ht="32.4">
      <c r="A93" s="71">
        <v>44529</v>
      </c>
      <c r="B93" s="656">
        <v>1</v>
      </c>
      <c r="C93" s="78" t="s">
        <v>3225</v>
      </c>
      <c r="D93" s="89" t="s">
        <v>3226</v>
      </c>
      <c r="E93" s="81">
        <v>44561</v>
      </c>
    </row>
  </sheetData>
  <autoFilter ref="A1:H93" xr:uid="{00000000-0009-0000-0000-00000D000000}">
    <filterColumn colId="6">
      <filters blank="1"/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2745</v>
      </c>
    </row>
    <row r="3" spans="1:7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2060</v>
      </c>
    </row>
    <row r="4" spans="1:7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2061</v>
      </c>
    </row>
    <row r="5" spans="1:7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2062</v>
      </c>
    </row>
    <row r="6" spans="1:7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2063</v>
      </c>
    </row>
    <row r="7" spans="1:7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2064</v>
      </c>
    </row>
    <row r="8" spans="1:7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2065</v>
      </c>
    </row>
    <row r="9" spans="1:7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2066</v>
      </c>
    </row>
    <row r="10" spans="1:7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2067</v>
      </c>
    </row>
    <row r="11" spans="1:7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2068</v>
      </c>
    </row>
    <row r="14" spans="1:7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2069</v>
      </c>
    </row>
    <row r="15" spans="1:7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2070</v>
      </c>
    </row>
    <row r="16" spans="1:7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2071</v>
      </c>
    </row>
    <row r="17" spans="1:7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2072</v>
      </c>
    </row>
    <row r="18" spans="1:7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2073</v>
      </c>
    </row>
    <row r="19" spans="1:7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2074</v>
      </c>
    </row>
    <row r="20" spans="1:7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2075</v>
      </c>
    </row>
    <row r="21" spans="1:7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2076</v>
      </c>
    </row>
    <row r="22" spans="1:7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2077</v>
      </c>
    </row>
    <row r="23" spans="1:7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2078</v>
      </c>
    </row>
    <row r="24" spans="1:7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2079</v>
      </c>
    </row>
    <row r="25" spans="1:7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2080</v>
      </c>
    </row>
    <row r="26" spans="1:7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2081</v>
      </c>
    </row>
    <row r="27" spans="1:7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2082</v>
      </c>
    </row>
    <row r="28" spans="1:7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2083</v>
      </c>
    </row>
    <row r="29" spans="1:7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2084</v>
      </c>
    </row>
    <row r="30" spans="1:7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2085</v>
      </c>
    </row>
    <row r="31" spans="1:7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2086</v>
      </c>
    </row>
    <row r="32" spans="1:7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2087</v>
      </c>
    </row>
    <row r="33" spans="1:7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2088</v>
      </c>
    </row>
    <row r="34" spans="1:7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2089</v>
      </c>
    </row>
    <row r="35" spans="1:7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2090</v>
      </c>
    </row>
    <row r="36" spans="1:7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2091</v>
      </c>
    </row>
    <row r="37" spans="1:7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2092</v>
      </c>
    </row>
    <row r="38" spans="1:7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2093</v>
      </c>
    </row>
    <row r="39" spans="1:7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2094</v>
      </c>
    </row>
    <row r="40" spans="1:7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2095</v>
      </c>
    </row>
    <row r="41" spans="1:7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2096</v>
      </c>
    </row>
    <row r="42" spans="1:7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2097</v>
      </c>
    </row>
    <row r="43" spans="1:7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2098</v>
      </c>
    </row>
    <row r="44" spans="1:7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2099</v>
      </c>
    </row>
    <row r="45" spans="1:7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2100</v>
      </c>
    </row>
    <row r="46" spans="1:7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2101</v>
      </c>
    </row>
    <row r="47" spans="1:7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2102</v>
      </c>
    </row>
    <row r="48" spans="1:7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2103</v>
      </c>
    </row>
    <row r="49" spans="1:7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2104</v>
      </c>
    </row>
    <row r="50" spans="1:7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2105</v>
      </c>
    </row>
    <row r="51" spans="1:7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2106</v>
      </c>
    </row>
    <row r="52" spans="1:7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2107</v>
      </c>
    </row>
    <row r="53" spans="1:7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2108</v>
      </c>
    </row>
    <row r="54" spans="1:7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2109</v>
      </c>
    </row>
    <row r="55" spans="1:7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2110</v>
      </c>
    </row>
    <row r="56" spans="1:7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2111</v>
      </c>
    </row>
    <row r="57" spans="1:7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2112</v>
      </c>
    </row>
    <row r="58" spans="1:7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2113</v>
      </c>
    </row>
    <row r="59" spans="1:7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2114</v>
      </c>
    </row>
    <row r="60" spans="1:7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2115</v>
      </c>
    </row>
    <row r="61" spans="1:7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2116</v>
      </c>
    </row>
    <row r="62" spans="1:7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2117</v>
      </c>
    </row>
    <row r="63" spans="1:7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2118</v>
      </c>
    </row>
    <row r="64" spans="1:7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2119</v>
      </c>
    </row>
    <row r="65" spans="1:7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2120</v>
      </c>
    </row>
    <row r="66" spans="1:7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2121</v>
      </c>
    </row>
    <row r="67" spans="1:7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2122</v>
      </c>
    </row>
    <row r="68" spans="1:7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2123</v>
      </c>
    </row>
    <row r="69" spans="1:7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2124</v>
      </c>
    </row>
    <row r="70" spans="1:7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2125</v>
      </c>
    </row>
    <row r="71" spans="1:7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2126</v>
      </c>
    </row>
    <row r="72" spans="1:7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2127</v>
      </c>
    </row>
    <row r="73" spans="1:7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2128</v>
      </c>
    </row>
    <row r="74" spans="1:7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2129</v>
      </c>
    </row>
    <row r="75" spans="1:7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2130</v>
      </c>
    </row>
    <row r="76" spans="1:7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1799</v>
      </c>
      <c r="F76" t="e">
        <f t="shared" si="8"/>
        <v>#VALUE!</v>
      </c>
      <c r="G76" t="s">
        <v>2131</v>
      </c>
    </row>
    <row r="77" spans="1:7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1802</v>
      </c>
      <c r="F77" t="str">
        <f t="shared" si="8"/>
        <v>L2222</v>
      </c>
      <c r="G77" t="s">
        <v>2132</v>
      </c>
    </row>
    <row r="78" spans="1:7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1802</v>
      </c>
      <c r="F78" t="str">
        <f t="shared" si="8"/>
        <v>L2480</v>
      </c>
      <c r="G78" t="s">
        <v>2133</v>
      </c>
    </row>
    <row r="79" spans="1:7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1813</v>
      </c>
      <c r="F79" t="e">
        <f t="shared" si="8"/>
        <v>#VALUE!</v>
      </c>
      <c r="G79" t="s">
        <v>2134</v>
      </c>
    </row>
    <row r="80" spans="1:7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1817</v>
      </c>
      <c r="F80" t="e">
        <f t="shared" si="8"/>
        <v>#VALUE!</v>
      </c>
      <c r="G80" t="s">
        <v>2135</v>
      </c>
    </row>
    <row r="81" spans="1:7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1819</v>
      </c>
      <c r="F81" t="e">
        <f t="shared" si="8"/>
        <v>#VALUE!</v>
      </c>
      <c r="G81" t="s">
        <v>2136</v>
      </c>
    </row>
    <row r="82" spans="1:7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1822</v>
      </c>
      <c r="F82" t="e">
        <f t="shared" si="8"/>
        <v>#VALUE!</v>
      </c>
      <c r="G82" t="s">
        <v>2137</v>
      </c>
    </row>
    <row r="83" spans="1:7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1825</v>
      </c>
      <c r="F83" t="e">
        <f t="shared" si="8"/>
        <v>#VALUE!</v>
      </c>
      <c r="G83" t="s">
        <v>2138</v>
      </c>
    </row>
    <row r="84" spans="1:7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1827</v>
      </c>
      <c r="F84" t="e">
        <f t="shared" si="8"/>
        <v>#VALUE!</v>
      </c>
      <c r="G84" t="s">
        <v>2139</v>
      </c>
    </row>
    <row r="85" spans="1:7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1829</v>
      </c>
      <c r="F85" t="e">
        <f t="shared" si="8"/>
        <v>#VALUE!</v>
      </c>
      <c r="G85" t="s">
        <v>2140</v>
      </c>
    </row>
    <row r="86" spans="1:7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1831</v>
      </c>
      <c r="F86" s="293" t="str">
        <f t="shared" si="8"/>
        <v>L8203</v>
      </c>
      <c r="G86" t="s">
        <v>2235</v>
      </c>
    </row>
    <row r="87" spans="1:7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1832</v>
      </c>
      <c r="F87" s="293" t="str">
        <f t="shared" si="8"/>
        <v>L8204</v>
      </c>
      <c r="G87" t="s">
        <v>2236</v>
      </c>
    </row>
    <row r="88" spans="1:7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1833</v>
      </c>
      <c r="F88" s="293" t="str">
        <f t="shared" si="8"/>
        <v>L5813</v>
      </c>
      <c r="G88" t="s">
        <v>2237</v>
      </c>
    </row>
    <row r="89" spans="1:7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1838</v>
      </c>
    </row>
    <row r="90" spans="1:7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1855</v>
      </c>
    </row>
    <row r="91" spans="1:7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1856</v>
      </c>
    </row>
    <row r="92" spans="1:7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1860</v>
      </c>
    </row>
    <row r="93" spans="1:7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1870</v>
      </c>
    </row>
    <row r="94" spans="1:7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1873</v>
      </c>
    </row>
    <row r="95" spans="1:7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1886</v>
      </c>
    </row>
    <row r="96" spans="1:7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1891</v>
      </c>
    </row>
    <row r="97" spans="1:4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1897</v>
      </c>
    </row>
    <row r="98" spans="1:4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1898</v>
      </c>
    </row>
    <row r="99" spans="1:4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1929</v>
      </c>
    </row>
    <row r="100" spans="1:4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1931</v>
      </c>
    </row>
    <row r="101" spans="1:4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1935</v>
      </c>
    </row>
    <row r="102" spans="1:4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1940</v>
      </c>
    </row>
    <row r="103" spans="1:4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1941</v>
      </c>
    </row>
    <row r="104" spans="1:4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1942</v>
      </c>
    </row>
    <row r="105" spans="1:4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1943</v>
      </c>
    </row>
    <row r="106" spans="1:4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1948</v>
      </c>
    </row>
    <row r="107" spans="1:4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1974</v>
      </c>
    </row>
    <row r="108" spans="1:4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1979</v>
      </c>
    </row>
    <row r="109" spans="1:4">
      <c r="A109" s="293" t="s">
        <v>1815</v>
      </c>
      <c r="B109" t="str">
        <f t="shared" si="9"/>
        <v>連結</v>
      </c>
      <c r="C109" s="366" t="str">
        <f t="shared" si="10"/>
        <v>L2017</v>
      </c>
      <c r="D109" t="s">
        <v>1983</v>
      </c>
    </row>
    <row r="110" spans="1:4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1984</v>
      </c>
    </row>
    <row r="111" spans="1:4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1987</v>
      </c>
    </row>
    <row r="112" spans="1:4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1999</v>
      </c>
    </row>
    <row r="113" spans="1:4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2000</v>
      </c>
    </row>
    <row r="114" spans="1:4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2002</v>
      </c>
    </row>
    <row r="115" spans="1:4">
      <c r="A115" s="293" t="s">
        <v>529</v>
      </c>
    </row>
    <row r="116" spans="1:4">
      <c r="A116" s="293" t="s">
        <v>531</v>
      </c>
    </row>
    <row r="117" spans="1:4">
      <c r="A117" s="293" t="s">
        <v>507</v>
      </c>
    </row>
    <row r="118" spans="1:4">
      <c r="A118" s="293" t="s">
        <v>538</v>
      </c>
    </row>
    <row r="119" spans="1:4">
      <c r="A119" s="293" t="s">
        <v>533</v>
      </c>
    </row>
    <row r="120" spans="1:4">
      <c r="A120" s="293" t="s">
        <v>540</v>
      </c>
    </row>
    <row r="121" spans="1:4">
      <c r="A121" s="293" t="s">
        <v>546</v>
      </c>
    </row>
    <row r="122" spans="1:4">
      <c r="A122" s="293" t="s">
        <v>548</v>
      </c>
    </row>
    <row r="123" spans="1:4">
      <c r="A123" s="293" t="s">
        <v>542</v>
      </c>
    </row>
    <row r="124" spans="1:4">
      <c r="A124" s="293" t="s">
        <v>588</v>
      </c>
    </row>
    <row r="125" spans="1:4">
      <c r="A125" s="293" t="s">
        <v>590</v>
      </c>
    </row>
    <row r="126" spans="1:4">
      <c r="A126" s="293" t="s">
        <v>578</v>
      </c>
    </row>
    <row r="127" spans="1:4">
      <c r="A127" s="293" t="s">
        <v>582</v>
      </c>
    </row>
    <row r="128" spans="1:4">
      <c r="A128" s="293" t="s">
        <v>1124</v>
      </c>
    </row>
    <row r="129" spans="1:1">
      <c r="A129" s="293" t="s">
        <v>612</v>
      </c>
    </row>
    <row r="130" spans="1:1">
      <c r="A130" s="293" t="s">
        <v>620</v>
      </c>
    </row>
    <row r="131" spans="1:1">
      <c r="A131" s="293" t="s">
        <v>622</v>
      </c>
    </row>
    <row r="132" spans="1:1">
      <c r="A132" s="293" t="s">
        <v>629</v>
      </c>
    </row>
    <row r="133" spans="1:1">
      <c r="A133" s="293" t="s">
        <v>637</v>
      </c>
    </row>
    <row r="134" spans="1:1">
      <c r="A134" s="293" t="s">
        <v>635</v>
      </c>
    </row>
    <row r="135" spans="1:1">
      <c r="A135" s="293" t="s">
        <v>640</v>
      </c>
    </row>
    <row r="136" spans="1:1">
      <c r="A136" s="293" t="s">
        <v>792</v>
      </c>
    </row>
    <row r="137" spans="1:1">
      <c r="A137" s="293" t="s">
        <v>375</v>
      </c>
    </row>
    <row r="138" spans="1:1">
      <c r="A138" s="293" t="s">
        <v>732</v>
      </c>
    </row>
    <row r="139" spans="1:1">
      <c r="A139" s="293" t="s">
        <v>708</v>
      </c>
    </row>
    <row r="140" spans="1:1">
      <c r="A140" s="293" t="s">
        <v>647</v>
      </c>
    </row>
    <row r="141" spans="1:1">
      <c r="A141" s="293" t="s">
        <v>675</v>
      </c>
    </row>
    <row r="142" spans="1:1">
      <c r="A142" s="293" t="s">
        <v>679</v>
      </c>
    </row>
    <row r="143" spans="1:1">
      <c r="A143" s="293" t="s">
        <v>654</v>
      </c>
    </row>
    <row r="144" spans="1:1">
      <c r="A144" s="293" t="s">
        <v>683</v>
      </c>
    </row>
    <row r="145" spans="1:1">
      <c r="A145" s="293" t="s">
        <v>685</v>
      </c>
    </row>
    <row r="146" spans="1:1">
      <c r="A146" s="293" t="s">
        <v>957</v>
      </c>
    </row>
    <row r="147" spans="1:1">
      <c r="A147" s="293" t="s">
        <v>703</v>
      </c>
    </row>
    <row r="148" spans="1:1">
      <c r="A148" s="293" t="s">
        <v>1137</v>
      </c>
    </row>
    <row r="149" spans="1:1">
      <c r="A149" s="293" t="s">
        <v>1149</v>
      </c>
    </row>
    <row r="150" spans="1:1">
      <c r="A150" s="293" t="s">
        <v>1151</v>
      </c>
    </row>
    <row r="151" spans="1:1">
      <c r="A151" s="293" t="s">
        <v>1197</v>
      </c>
    </row>
    <row r="152" spans="1:1">
      <c r="A152" s="293" t="s">
        <v>664</v>
      </c>
    </row>
    <row r="153" spans="1:1">
      <c r="A153" s="293" t="s">
        <v>658</v>
      </c>
    </row>
    <row r="154" spans="1:1">
      <c r="A154" s="293" t="s">
        <v>656</v>
      </c>
    </row>
    <row r="155" spans="1:1">
      <c r="A155" s="293" t="s">
        <v>721</v>
      </c>
    </row>
    <row r="156" spans="1:1">
      <c r="A156" s="293" t="s">
        <v>1926</v>
      </c>
    </row>
    <row r="157" spans="1:1">
      <c r="A157" s="293" t="s">
        <v>801</v>
      </c>
    </row>
    <row r="158" spans="1:1">
      <c r="A158" s="293" t="s">
        <v>463</v>
      </c>
    </row>
    <row r="159" spans="1:1">
      <c r="A159" s="293" t="s">
        <v>757</v>
      </c>
    </row>
    <row r="160" spans="1:1">
      <c r="A160" s="293" t="s">
        <v>761</v>
      </c>
    </row>
    <row r="161" spans="1:1">
      <c r="A161" s="293" t="s">
        <v>1473</v>
      </c>
    </row>
    <row r="162" spans="1:1">
      <c r="A162" s="293" t="s">
        <v>842</v>
      </c>
    </row>
    <row r="163" spans="1:1">
      <c r="A163" s="293" t="s">
        <v>844</v>
      </c>
    </row>
    <row r="164" spans="1:1">
      <c r="A164" s="293" t="s">
        <v>827</v>
      </c>
    </row>
    <row r="165" spans="1:1">
      <c r="A165" s="293" t="s">
        <v>829</v>
      </c>
    </row>
    <row r="166" spans="1:1">
      <c r="A166" s="293" t="s">
        <v>836</v>
      </c>
    </row>
    <row r="167" spans="1:1">
      <c r="A167" s="293" t="s">
        <v>831</v>
      </c>
    </row>
    <row r="168" spans="1:1">
      <c r="A168" s="293" t="s">
        <v>840</v>
      </c>
    </row>
    <row r="169" spans="1:1">
      <c r="A169" s="293" t="s">
        <v>875</v>
      </c>
    </row>
    <row r="170" spans="1:1">
      <c r="A170" s="293" t="s">
        <v>669</v>
      </c>
    </row>
    <row r="171" spans="1:1">
      <c r="A171" s="293" t="s">
        <v>672</v>
      </c>
    </row>
    <row r="172" spans="1:1">
      <c r="A172" s="293" t="s">
        <v>809</v>
      </c>
    </row>
    <row r="173" spans="1:1">
      <c r="A173" s="293" t="s">
        <v>866</v>
      </c>
    </row>
    <row r="174" spans="1:1">
      <c r="A174" s="293" t="s">
        <v>880</v>
      </c>
    </row>
    <row r="175" spans="1:1">
      <c r="A175" s="293" t="s">
        <v>883</v>
      </c>
    </row>
    <row r="176" spans="1:1">
      <c r="A176" s="293" t="s">
        <v>885</v>
      </c>
    </row>
    <row r="177" spans="1:1">
      <c r="A177" s="293" t="s">
        <v>887</v>
      </c>
    </row>
    <row r="178" spans="1:1">
      <c r="A178" s="293" t="s">
        <v>891</v>
      </c>
    </row>
    <row r="179" spans="1:1">
      <c r="A179" s="293" t="s">
        <v>895</v>
      </c>
    </row>
    <row r="180" spans="1:1">
      <c r="A180" s="293" t="s">
        <v>899</v>
      </c>
    </row>
    <row r="181" spans="1:1">
      <c r="A181" s="293" t="s">
        <v>903</v>
      </c>
    </row>
    <row r="182" spans="1:1">
      <c r="A182" s="293" t="s">
        <v>907</v>
      </c>
    </row>
    <row r="183" spans="1:1">
      <c r="A183" s="293" t="s">
        <v>893</v>
      </c>
    </row>
    <row r="184" spans="1:1">
      <c r="A184" s="293" t="s">
        <v>897</v>
      </c>
    </row>
    <row r="185" spans="1:1">
      <c r="A185" s="293" t="s">
        <v>901</v>
      </c>
    </row>
    <row r="186" spans="1:1">
      <c r="A186" s="293" t="s">
        <v>905</v>
      </c>
    </row>
    <row r="187" spans="1:1">
      <c r="A187" s="293" t="s">
        <v>909</v>
      </c>
    </row>
    <row r="188" spans="1:1">
      <c r="A188" s="293" t="s">
        <v>911</v>
      </c>
    </row>
    <row r="189" spans="1:1">
      <c r="A189" s="293" t="s">
        <v>976</v>
      </c>
    </row>
    <row r="190" spans="1:1">
      <c r="A190" s="293" t="s">
        <v>980</v>
      </c>
    </row>
    <row r="191" spans="1:1">
      <c r="A191" s="293" t="s">
        <v>992</v>
      </c>
    </row>
    <row r="192" spans="1:1">
      <c r="A192" s="293" t="s">
        <v>994</v>
      </c>
    </row>
    <row r="193" spans="1:1">
      <c r="A193" s="293" t="s">
        <v>939</v>
      </c>
    </row>
    <row r="194" spans="1:1">
      <c r="A194" s="293" t="s">
        <v>945</v>
      </c>
    </row>
    <row r="195" spans="1:1">
      <c r="A195" s="293" t="s">
        <v>952</v>
      </c>
    </row>
    <row r="196" spans="1:1">
      <c r="A196" s="293" t="s">
        <v>953</v>
      </c>
    </row>
    <row r="197" spans="1:1">
      <c r="A197" s="293" t="s">
        <v>943</v>
      </c>
    </row>
    <row r="198" spans="1:1">
      <c r="A198" s="293" t="s">
        <v>965</v>
      </c>
    </row>
    <row r="199" spans="1:1">
      <c r="A199" s="293" t="s">
        <v>961</v>
      </c>
    </row>
    <row r="200" spans="1:1">
      <c r="A200" s="293" t="s">
        <v>963</v>
      </c>
    </row>
    <row r="201" spans="1:1">
      <c r="A201" s="293" t="s">
        <v>967</v>
      </c>
    </row>
    <row r="202" spans="1:1">
      <c r="A202" s="293" t="s">
        <v>933</v>
      </c>
    </row>
    <row r="203" spans="1:1">
      <c r="A203" s="293" t="s">
        <v>973</v>
      </c>
    </row>
    <row r="204" spans="1:1">
      <c r="A204" s="293" t="s">
        <v>982</v>
      </c>
    </row>
    <row r="205" spans="1:1">
      <c r="A205" s="293" t="s">
        <v>986</v>
      </c>
    </row>
    <row r="206" spans="1:1">
      <c r="A206" s="293" t="s">
        <v>988</v>
      </c>
    </row>
    <row r="207" spans="1:1">
      <c r="A207" s="293" t="s">
        <v>1397</v>
      </c>
    </row>
    <row r="208" spans="1:1">
      <c r="A208" s="293" t="s">
        <v>804</v>
      </c>
    </row>
    <row r="209" spans="1:1">
      <c r="A209" s="293" t="s">
        <v>1279</v>
      </c>
    </row>
    <row r="210" spans="1:1">
      <c r="A210" s="293" t="s">
        <v>2746</v>
      </c>
    </row>
    <row r="211" spans="1:1">
      <c r="A211" s="293" t="s">
        <v>1122</v>
      </c>
    </row>
    <row r="212" spans="1:1">
      <c r="A212" s="293" t="s">
        <v>2141</v>
      </c>
    </row>
    <row r="213" spans="1:1">
      <c r="A213" s="293" t="s">
        <v>1066</v>
      </c>
    </row>
    <row r="214" spans="1:1">
      <c r="A214" s="293" t="s">
        <v>1073</v>
      </c>
    </row>
    <row r="215" spans="1:1">
      <c r="A215" s="293" t="s">
        <v>177</v>
      </c>
    </row>
    <row r="216" spans="1:1">
      <c r="A216" s="293" t="s">
        <v>1109</v>
      </c>
    </row>
    <row r="217" spans="1:1">
      <c r="A217" s="293" t="s">
        <v>860</v>
      </c>
    </row>
    <row r="218" spans="1:1">
      <c r="A218" s="293" t="s">
        <v>365</v>
      </c>
    </row>
    <row r="219" spans="1:1">
      <c r="A219" s="293" t="s">
        <v>854</v>
      </c>
    </row>
    <row r="220" spans="1:1">
      <c r="A220" s="293" t="s">
        <v>1105</v>
      </c>
    </row>
    <row r="221" spans="1:1">
      <c r="A221" s="293" t="s">
        <v>161</v>
      </c>
    </row>
    <row r="222" spans="1:1">
      <c r="A222" s="293" t="s">
        <v>2142</v>
      </c>
    </row>
    <row r="223" spans="1:1">
      <c r="A223" s="293" t="s">
        <v>1404</v>
      </c>
    </row>
    <row r="224" spans="1:1">
      <c r="A224" s="293" t="s">
        <v>1132</v>
      </c>
    </row>
    <row r="225" spans="1:1">
      <c r="A225" s="293" t="s">
        <v>502</v>
      </c>
    </row>
    <row r="226" spans="1:1">
      <c r="A226" s="293" t="s">
        <v>525</v>
      </c>
    </row>
    <row r="227" spans="1:1">
      <c r="A227" s="293" t="s">
        <v>625</v>
      </c>
    </row>
    <row r="228" spans="1:1">
      <c r="A228" s="293" t="s">
        <v>710</v>
      </c>
    </row>
    <row r="229" spans="1:1">
      <c r="A229" s="293" t="s">
        <v>442</v>
      </c>
    </row>
    <row r="230" spans="1:1">
      <c r="A230" s="293" t="s">
        <v>454</v>
      </c>
    </row>
    <row r="231" spans="1:1">
      <c r="A231" s="293" t="s">
        <v>913</v>
      </c>
    </row>
    <row r="232" spans="1:1">
      <c r="A232" s="293" t="s">
        <v>916</v>
      </c>
    </row>
    <row r="233" spans="1:1">
      <c r="A233" s="293" t="s">
        <v>1466</v>
      </c>
    </row>
    <row r="234" spans="1:1">
      <c r="A234" s="293" t="s">
        <v>1471</v>
      </c>
    </row>
    <row r="235" spans="1:1">
      <c r="A235" s="293" t="s">
        <v>596</v>
      </c>
    </row>
    <row r="236" spans="1:1">
      <c r="A236" s="293" t="s">
        <v>759</v>
      </c>
    </row>
    <row r="237" spans="1:1">
      <c r="A237" s="293" t="s">
        <v>1103</v>
      </c>
    </row>
    <row r="238" spans="1:1">
      <c r="A238" s="293" t="s">
        <v>869</v>
      </c>
    </row>
    <row r="239" spans="1:1">
      <c r="A239" t="s">
        <v>1372</v>
      </c>
    </row>
    <row r="240" spans="1:1">
      <c r="A240" t="s">
        <v>1376</v>
      </c>
    </row>
    <row r="241" spans="1:1">
      <c r="A241" t="s">
        <v>1380</v>
      </c>
    </row>
    <row r="242" spans="1:1">
      <c r="A242" t="s">
        <v>1378</v>
      </c>
    </row>
    <row r="243" spans="1:1">
      <c r="A243" t="s">
        <v>1382</v>
      </c>
    </row>
    <row r="244" spans="1:1">
      <c r="A244" t="s">
        <v>1384</v>
      </c>
    </row>
    <row r="245" spans="1:1">
      <c r="A245" t="s">
        <v>1364</v>
      </c>
    </row>
    <row r="246" spans="1:1">
      <c r="A246" t="s">
        <v>1367</v>
      </c>
    </row>
    <row r="247" spans="1:1">
      <c r="A247" t="s">
        <v>2941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371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2795</v>
      </c>
    </row>
    <row r="2" spans="1:29" ht="16.8" thickBot="1">
      <c r="A2" s="415" t="s">
        <v>647</v>
      </c>
      <c r="B2" s="417" t="s">
        <v>2792</v>
      </c>
      <c r="C2" s="417" t="s">
        <v>2793</v>
      </c>
      <c r="D2" s="417" t="s">
        <v>371</v>
      </c>
      <c r="E2" s="412" t="s">
        <v>371</v>
      </c>
      <c r="F2" s="412" t="s">
        <v>840</v>
      </c>
      <c r="G2" s="423" t="s">
        <v>2796</v>
      </c>
      <c r="I2" s="313" t="s">
        <v>2149</v>
      </c>
      <c r="L2" s="313" t="s">
        <v>2150</v>
      </c>
      <c r="O2" s="313" t="s">
        <v>1492</v>
      </c>
    </row>
    <row r="3" spans="1:29">
      <c r="A3" s="415" t="s">
        <v>840</v>
      </c>
      <c r="B3" s="417"/>
      <c r="C3" s="422" t="s">
        <v>2798</v>
      </c>
      <c r="D3" s="417" t="s">
        <v>383</v>
      </c>
      <c r="E3" s="412" t="s">
        <v>647</v>
      </c>
      <c r="F3" s="412" t="s">
        <v>829</v>
      </c>
      <c r="G3" s="422" t="s">
        <v>2785</v>
      </c>
      <c r="I3" s="313" t="s">
        <v>2151</v>
      </c>
      <c r="L3" s="313" t="s">
        <v>2152</v>
      </c>
      <c r="O3" s="313" t="s">
        <v>2153</v>
      </c>
    </row>
    <row r="4" spans="1:29">
      <c r="A4" s="415" t="s">
        <v>829</v>
      </c>
      <c r="B4" s="417"/>
      <c r="C4" s="417" t="s">
        <v>2794</v>
      </c>
      <c r="D4" s="417" t="s">
        <v>395</v>
      </c>
      <c r="E4" s="412" t="s">
        <v>440</v>
      </c>
      <c r="F4" s="412" t="s">
        <v>369</v>
      </c>
      <c r="G4" s="422" t="s">
        <v>2797</v>
      </c>
      <c r="I4" s="313" t="s">
        <v>2154</v>
      </c>
      <c r="L4" s="313" t="s">
        <v>2155</v>
      </c>
      <c r="O4" s="313" t="s">
        <v>2156</v>
      </c>
    </row>
    <row r="5" spans="1:29">
      <c r="A5" s="415" t="s">
        <v>383</v>
      </c>
      <c r="B5" s="417"/>
      <c r="C5" s="419"/>
      <c r="D5" s="417" t="s">
        <v>379</v>
      </c>
      <c r="E5" s="413" t="s">
        <v>369</v>
      </c>
      <c r="F5" s="412" t="s">
        <v>405</v>
      </c>
      <c r="G5" s="422" t="s">
        <v>2789</v>
      </c>
      <c r="I5" s="313" t="s">
        <v>2157</v>
      </c>
      <c r="L5" s="313" t="s">
        <v>2158</v>
      </c>
      <c r="O5" s="313" t="s">
        <v>2159</v>
      </c>
    </row>
    <row r="6" spans="1:29">
      <c r="A6" s="415" t="s">
        <v>395</v>
      </c>
      <c r="B6" s="417"/>
      <c r="C6" s="417"/>
      <c r="D6" s="417" t="s">
        <v>391</v>
      </c>
      <c r="E6" s="413" t="s">
        <v>405</v>
      </c>
      <c r="F6" s="412" t="s">
        <v>827</v>
      </c>
      <c r="G6" s="422" t="s">
        <v>2798</v>
      </c>
      <c r="I6" s="313" t="s">
        <v>2160</v>
      </c>
      <c r="L6" s="313" t="s">
        <v>2161</v>
      </c>
    </row>
    <row r="7" spans="1:29">
      <c r="A7" s="415" t="s">
        <v>379</v>
      </c>
      <c r="B7" s="417"/>
      <c r="C7" s="417"/>
      <c r="D7" s="421" t="s">
        <v>369</v>
      </c>
      <c r="E7" s="412" t="s">
        <v>408</v>
      </c>
      <c r="F7" s="412" t="s">
        <v>831</v>
      </c>
      <c r="I7" s="313" t="s">
        <v>2162</v>
      </c>
      <c r="L7" s="313" t="s">
        <v>2163</v>
      </c>
    </row>
    <row r="8" spans="1:29">
      <c r="A8" s="415" t="s">
        <v>391</v>
      </c>
      <c r="B8" s="421"/>
      <c r="C8" s="421"/>
      <c r="D8" s="417" t="s">
        <v>405</v>
      </c>
      <c r="E8" s="412" t="s">
        <v>637</v>
      </c>
      <c r="F8" s="412" t="s">
        <v>825</v>
      </c>
      <c r="I8" s="313" t="s">
        <v>2164</v>
      </c>
      <c r="L8" s="313" t="s">
        <v>2165</v>
      </c>
    </row>
    <row r="9" spans="1:29">
      <c r="A9" s="415" t="s">
        <v>440</v>
      </c>
      <c r="B9" s="417"/>
      <c r="C9" s="417"/>
      <c r="D9" s="417" t="s">
        <v>381</v>
      </c>
      <c r="E9" s="412" t="s">
        <v>679</v>
      </c>
      <c r="F9" s="412" t="s">
        <v>833</v>
      </c>
      <c r="I9" s="313" t="s">
        <v>2166</v>
      </c>
      <c r="L9" s="313" t="s">
        <v>2167</v>
      </c>
    </row>
    <row r="10" spans="1:29">
      <c r="A10" s="415" t="s">
        <v>369</v>
      </c>
      <c r="B10" s="417"/>
      <c r="C10" s="417"/>
      <c r="D10" s="417" t="s">
        <v>393</v>
      </c>
      <c r="E10" s="412" t="s">
        <v>660</v>
      </c>
      <c r="F10" s="414" t="s">
        <v>625</v>
      </c>
      <c r="I10" s="313" t="s">
        <v>2168</v>
      </c>
      <c r="L10" s="313" t="s">
        <v>2169</v>
      </c>
    </row>
    <row r="11" spans="1:29">
      <c r="A11" s="415" t="s">
        <v>405</v>
      </c>
      <c r="B11" s="417"/>
      <c r="C11" s="417"/>
      <c r="D11" s="417" t="s">
        <v>385</v>
      </c>
      <c r="E11" s="412" t="s">
        <v>662</v>
      </c>
      <c r="F11" s="412" t="s">
        <v>629</v>
      </c>
      <c r="I11" s="313" t="s">
        <v>2170</v>
      </c>
      <c r="L11" s="313" t="s">
        <v>2171</v>
      </c>
    </row>
    <row r="12" spans="1:29">
      <c r="A12" s="415" t="s">
        <v>408</v>
      </c>
      <c r="B12" s="417"/>
      <c r="C12" s="417"/>
      <c r="D12" s="417" t="s">
        <v>373</v>
      </c>
      <c r="E12" s="412" t="s">
        <v>645</v>
      </c>
      <c r="F12" s="412" t="s">
        <v>635</v>
      </c>
      <c r="I12" s="313" t="s">
        <v>2172</v>
      </c>
    </row>
    <row r="13" spans="1:29">
      <c r="A13" s="415" t="s">
        <v>637</v>
      </c>
      <c r="B13" s="417"/>
      <c r="C13" s="417"/>
      <c r="D13" s="417" t="s">
        <v>387</v>
      </c>
      <c r="E13" s="412" t="s">
        <v>650</v>
      </c>
      <c r="F13" s="412" t="s">
        <v>633</v>
      </c>
    </row>
    <row r="14" spans="1:29">
      <c r="A14" s="415" t="s">
        <v>679</v>
      </c>
      <c r="B14" s="417"/>
      <c r="C14" s="417"/>
      <c r="D14" s="417" t="s">
        <v>389</v>
      </c>
      <c r="E14" s="412" t="s">
        <v>652</v>
      </c>
      <c r="F14" s="422" t="s">
        <v>640</v>
      </c>
    </row>
    <row r="15" spans="1:29">
      <c r="A15" s="415" t="s">
        <v>660</v>
      </c>
      <c r="B15" s="417"/>
      <c r="C15" s="417"/>
      <c r="D15" s="417" t="s">
        <v>397</v>
      </c>
      <c r="E15" s="412" t="s">
        <v>675</v>
      </c>
      <c r="F15" s="412" t="s">
        <v>442</v>
      </c>
    </row>
    <row r="16" spans="1:29">
      <c r="A16" s="415" t="s">
        <v>662</v>
      </c>
      <c r="B16" s="417"/>
      <c r="C16" s="417"/>
      <c r="D16" s="417"/>
      <c r="E16" s="412" t="s">
        <v>466</v>
      </c>
      <c r="F16" s="417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>
      <c r="A17" s="417" t="s">
        <v>2792</v>
      </c>
      <c r="B17" s="417"/>
      <c r="C17" s="417"/>
      <c r="D17" s="417"/>
      <c r="E17" s="412" t="s">
        <v>472</v>
      </c>
      <c r="F17" s="412" t="s">
        <v>838</v>
      </c>
    </row>
    <row r="18" spans="1:6">
      <c r="A18" s="415" t="s">
        <v>645</v>
      </c>
      <c r="E18" s="412" t="s">
        <v>474</v>
      </c>
      <c r="F18" s="412" t="s">
        <v>836</v>
      </c>
    </row>
    <row r="19" spans="1:6">
      <c r="A19" s="415" t="s">
        <v>650</v>
      </c>
      <c r="E19" s="412" t="s">
        <v>476</v>
      </c>
      <c r="F19" s="412" t="s">
        <v>627</v>
      </c>
    </row>
    <row r="20" spans="1:6">
      <c r="A20" s="415" t="s">
        <v>652</v>
      </c>
      <c r="E20" s="422" t="s">
        <v>664</v>
      </c>
      <c r="F20" s="412" t="s">
        <v>631</v>
      </c>
    </row>
    <row r="21" spans="1:6">
      <c r="A21" s="415" t="s">
        <v>675</v>
      </c>
      <c r="E21" s="412" t="s">
        <v>666</v>
      </c>
      <c r="F21" s="412" t="s">
        <v>454</v>
      </c>
    </row>
    <row r="22" spans="1:6">
      <c r="A22" s="415" t="s">
        <v>827</v>
      </c>
      <c r="E22" s="412" t="s">
        <v>444</v>
      </c>
    </row>
    <row r="23" spans="1:6">
      <c r="A23" s="415" t="s">
        <v>831</v>
      </c>
      <c r="E23" s="412" t="s">
        <v>446</v>
      </c>
    </row>
    <row r="24" spans="1:6">
      <c r="A24" s="415" t="s">
        <v>825</v>
      </c>
      <c r="E24" s="412" t="s">
        <v>450</v>
      </c>
    </row>
    <row r="25" spans="1:6">
      <c r="A25" s="415" t="s">
        <v>833</v>
      </c>
      <c r="E25" s="422" t="s">
        <v>452</v>
      </c>
    </row>
    <row r="26" spans="1:6">
      <c r="A26" s="415" t="s">
        <v>381</v>
      </c>
      <c r="E26" s="412" t="s">
        <v>757</v>
      </c>
    </row>
    <row r="27" spans="1:6">
      <c r="A27" s="415" t="s">
        <v>393</v>
      </c>
      <c r="E27" s="412" t="s">
        <v>759</v>
      </c>
    </row>
    <row r="28" spans="1:6">
      <c r="A28" s="415" t="s">
        <v>385</v>
      </c>
      <c r="E28" s="412" t="s">
        <v>761</v>
      </c>
    </row>
    <row r="29" spans="1:6">
      <c r="A29" s="415" t="s">
        <v>466</v>
      </c>
      <c r="E29" s="412" t="s">
        <v>763</v>
      </c>
    </row>
    <row r="30" spans="1:6">
      <c r="A30" s="415" t="s">
        <v>472</v>
      </c>
      <c r="E30" s="413" t="s">
        <v>442</v>
      </c>
    </row>
    <row r="31" spans="1:6">
      <c r="A31" s="415" t="s">
        <v>474</v>
      </c>
      <c r="E31" s="413" t="s">
        <v>448</v>
      </c>
    </row>
    <row r="32" spans="1:6">
      <c r="A32" s="415" t="s">
        <v>476</v>
      </c>
      <c r="E32" s="412" t="s">
        <v>654</v>
      </c>
    </row>
    <row r="33" spans="1:5">
      <c r="A33" s="415" t="s">
        <v>666</v>
      </c>
      <c r="E33" s="412" t="s">
        <v>677</v>
      </c>
    </row>
    <row r="34" spans="1:5">
      <c r="A34" s="416" t="s">
        <v>625</v>
      </c>
      <c r="E34" s="412" t="s">
        <v>411</v>
      </c>
    </row>
    <row r="35" spans="1:5">
      <c r="A35" s="415" t="s">
        <v>629</v>
      </c>
      <c r="E35" s="412" t="s">
        <v>413</v>
      </c>
    </row>
    <row r="36" spans="1:5">
      <c r="A36" s="415" t="s">
        <v>635</v>
      </c>
      <c r="E36" s="412" t="s">
        <v>656</v>
      </c>
    </row>
    <row r="37" spans="1:5">
      <c r="A37" s="415" t="s">
        <v>633</v>
      </c>
      <c r="E37" s="412" t="s">
        <v>681</v>
      </c>
    </row>
    <row r="38" spans="1:5">
      <c r="A38" s="415" t="s">
        <v>444</v>
      </c>
      <c r="E38" s="412" t="s">
        <v>658</v>
      </c>
    </row>
    <row r="39" spans="1:5">
      <c r="A39" s="415" t="s">
        <v>446</v>
      </c>
      <c r="E39" s="412" t="s">
        <v>469</v>
      </c>
    </row>
    <row r="40" spans="1:5">
      <c r="A40" s="415" t="s">
        <v>450</v>
      </c>
      <c r="E40" s="412" t="s">
        <v>457</v>
      </c>
    </row>
    <row r="41" spans="1:5">
      <c r="A41" s="415" t="s">
        <v>757</v>
      </c>
      <c r="E41" s="412" t="s">
        <v>459</v>
      </c>
    </row>
    <row r="42" spans="1:5">
      <c r="A42" s="415" t="s">
        <v>759</v>
      </c>
      <c r="E42" s="413" t="s">
        <v>454</v>
      </c>
    </row>
    <row r="43" spans="1:5">
      <c r="A43" s="415" t="s">
        <v>761</v>
      </c>
      <c r="E43" s="412" t="s">
        <v>461</v>
      </c>
    </row>
    <row r="44" spans="1:5">
      <c r="A44" s="415" t="s">
        <v>763</v>
      </c>
      <c r="E44" s="412" t="s">
        <v>463</v>
      </c>
    </row>
    <row r="45" spans="1:5">
      <c r="A45" s="415" t="s">
        <v>442</v>
      </c>
      <c r="E45" s="412" t="s">
        <v>765</v>
      </c>
    </row>
    <row r="46" spans="1:5">
      <c r="A46" s="415" t="s">
        <v>448</v>
      </c>
    </row>
    <row r="47" spans="1:5">
      <c r="A47" s="417" t="s">
        <v>2793</v>
      </c>
    </row>
    <row r="48" spans="1:5">
      <c r="A48" s="417" t="s">
        <v>2794</v>
      </c>
    </row>
    <row r="49" spans="1:1">
      <c r="A49" s="415" t="s">
        <v>838</v>
      </c>
    </row>
    <row r="50" spans="1:1">
      <c r="A50" s="415" t="s">
        <v>373</v>
      </c>
    </row>
    <row r="51" spans="1:1">
      <c r="A51" s="415" t="s">
        <v>654</v>
      </c>
    </row>
    <row r="52" spans="1:1">
      <c r="A52" s="415" t="s">
        <v>677</v>
      </c>
    </row>
    <row r="53" spans="1:1">
      <c r="A53" s="415" t="s">
        <v>411</v>
      </c>
    </row>
    <row r="54" spans="1:1">
      <c r="A54" s="415" t="s">
        <v>413</v>
      </c>
    </row>
    <row r="55" spans="1:1">
      <c r="A55" s="415" t="s">
        <v>656</v>
      </c>
    </row>
    <row r="56" spans="1:1">
      <c r="A56" s="415" t="s">
        <v>681</v>
      </c>
    </row>
    <row r="57" spans="1:1">
      <c r="A57" s="415" t="s">
        <v>658</v>
      </c>
    </row>
    <row r="58" spans="1:1">
      <c r="A58" s="415" t="s">
        <v>836</v>
      </c>
    </row>
    <row r="59" spans="1:1">
      <c r="A59" s="415" t="s">
        <v>387</v>
      </c>
    </row>
    <row r="60" spans="1:1">
      <c r="A60" s="415" t="s">
        <v>389</v>
      </c>
    </row>
    <row r="61" spans="1:1">
      <c r="A61" s="415" t="s">
        <v>397</v>
      </c>
    </row>
    <row r="62" spans="1:1">
      <c r="A62" s="415" t="s">
        <v>469</v>
      </c>
    </row>
    <row r="63" spans="1:1">
      <c r="A63" s="415" t="s">
        <v>627</v>
      </c>
    </row>
    <row r="64" spans="1:1">
      <c r="A64" s="415" t="s">
        <v>631</v>
      </c>
    </row>
    <row r="65" spans="1:1">
      <c r="A65" s="415" t="s">
        <v>457</v>
      </c>
    </row>
    <row r="66" spans="1:1">
      <c r="A66" s="415" t="s">
        <v>459</v>
      </c>
    </row>
    <row r="67" spans="1:1">
      <c r="A67" s="415" t="s">
        <v>454</v>
      </c>
    </row>
    <row r="68" spans="1:1">
      <c r="A68" s="415" t="s">
        <v>461</v>
      </c>
    </row>
    <row r="69" spans="1:1">
      <c r="A69" s="415" t="s">
        <v>463</v>
      </c>
    </row>
    <row r="70" spans="1:1">
      <c r="A70" s="415" t="s">
        <v>765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2238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2239</v>
      </c>
      <c r="KL4" s="296" t="s">
        <v>2240</v>
      </c>
      <c r="KM4" s="296" t="s">
        <v>2241</v>
      </c>
      <c r="KN4" s="296" t="s">
        <v>2242</v>
      </c>
      <c r="KO4" s="296" t="s">
        <v>2243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2244</v>
      </c>
      <c r="C5" s="295" t="s">
        <v>2245</v>
      </c>
      <c r="D5" s="295" t="s">
        <v>2246</v>
      </c>
      <c r="E5" s="295" t="s">
        <v>2247</v>
      </c>
      <c r="F5" s="295" t="s">
        <v>2248</v>
      </c>
      <c r="G5" s="295" t="s">
        <v>2244</v>
      </c>
      <c r="H5" s="295" t="s">
        <v>2245</v>
      </c>
      <c r="I5" s="295" t="s">
        <v>2246</v>
      </c>
      <c r="J5" s="295" t="s">
        <v>2247</v>
      </c>
      <c r="K5" s="295" t="s">
        <v>2248</v>
      </c>
      <c r="L5" s="295" t="s">
        <v>2244</v>
      </c>
      <c r="M5" s="295" t="s">
        <v>2245</v>
      </c>
      <c r="N5" s="295" t="s">
        <v>2246</v>
      </c>
      <c r="O5" s="295" t="s">
        <v>2247</v>
      </c>
      <c r="P5" s="295" t="s">
        <v>2248</v>
      </c>
      <c r="Q5" s="295" t="s">
        <v>2244</v>
      </c>
      <c r="R5" s="295" t="s">
        <v>2245</v>
      </c>
      <c r="S5" s="295" t="s">
        <v>2246</v>
      </c>
      <c r="T5" s="295" t="s">
        <v>2247</v>
      </c>
      <c r="U5" s="295" t="s">
        <v>2248</v>
      </c>
      <c r="V5" s="295" t="s">
        <v>2244</v>
      </c>
      <c r="W5" s="295" t="s">
        <v>2245</v>
      </c>
      <c r="X5" s="295" t="s">
        <v>2246</v>
      </c>
      <c r="Y5" s="295" t="s">
        <v>2247</v>
      </c>
      <c r="Z5" s="295" t="s">
        <v>2248</v>
      </c>
      <c r="AA5" s="295" t="s">
        <v>2244</v>
      </c>
      <c r="AB5" s="295" t="s">
        <v>2245</v>
      </c>
      <c r="AC5" s="295" t="s">
        <v>2246</v>
      </c>
      <c r="AD5" s="295" t="s">
        <v>2247</v>
      </c>
      <c r="AE5" s="295" t="s">
        <v>2248</v>
      </c>
      <c r="AF5" s="295" t="s">
        <v>2244</v>
      </c>
      <c r="AG5" s="295" t="s">
        <v>2245</v>
      </c>
      <c r="AH5" s="295" t="s">
        <v>2246</v>
      </c>
      <c r="AI5" s="295" t="s">
        <v>2247</v>
      </c>
      <c r="AJ5" s="295" t="s">
        <v>2248</v>
      </c>
      <c r="AK5" s="295" t="s">
        <v>2244</v>
      </c>
      <c r="AL5" s="295" t="s">
        <v>2245</v>
      </c>
      <c r="AM5" s="295" t="s">
        <v>2246</v>
      </c>
      <c r="AN5" s="295" t="s">
        <v>2247</v>
      </c>
      <c r="AO5" s="295" t="s">
        <v>2248</v>
      </c>
      <c r="AP5" s="295" t="s">
        <v>2244</v>
      </c>
      <c r="AQ5" s="295" t="s">
        <v>2245</v>
      </c>
      <c r="AR5" s="295" t="s">
        <v>2246</v>
      </c>
      <c r="AS5" s="295" t="s">
        <v>2247</v>
      </c>
      <c r="AT5" s="295" t="s">
        <v>2248</v>
      </c>
      <c r="AU5" s="295" t="s">
        <v>2244</v>
      </c>
      <c r="AV5" s="295" t="s">
        <v>2245</v>
      </c>
      <c r="AW5" s="295" t="s">
        <v>2246</v>
      </c>
      <c r="AX5" s="295" t="s">
        <v>2247</v>
      </c>
      <c r="AY5" s="295" t="s">
        <v>2248</v>
      </c>
      <c r="AZ5" s="295" t="s">
        <v>2244</v>
      </c>
      <c r="BA5" s="295" t="s">
        <v>2245</v>
      </c>
      <c r="BB5" s="295" t="s">
        <v>2246</v>
      </c>
      <c r="BC5" s="295" t="s">
        <v>2247</v>
      </c>
      <c r="BD5" s="295" t="s">
        <v>2248</v>
      </c>
      <c r="BE5" s="295" t="s">
        <v>2244</v>
      </c>
      <c r="BF5" s="295" t="s">
        <v>2245</v>
      </c>
      <c r="BG5" s="295" t="s">
        <v>2246</v>
      </c>
      <c r="BH5" s="295" t="s">
        <v>2247</v>
      </c>
      <c r="BI5" s="295" t="s">
        <v>2248</v>
      </c>
      <c r="BJ5" s="295" t="s">
        <v>2244</v>
      </c>
      <c r="BK5" s="295" t="s">
        <v>2245</v>
      </c>
      <c r="BL5" s="295" t="s">
        <v>2246</v>
      </c>
      <c r="BM5" s="295" t="s">
        <v>2247</v>
      </c>
      <c r="BN5" s="295" t="s">
        <v>2248</v>
      </c>
      <c r="BO5" s="295" t="s">
        <v>2244</v>
      </c>
      <c r="BP5" s="295" t="s">
        <v>2245</v>
      </c>
      <c r="BQ5" s="295" t="s">
        <v>2246</v>
      </c>
      <c r="BR5" s="295" t="s">
        <v>2247</v>
      </c>
      <c r="BS5" s="295" t="s">
        <v>2248</v>
      </c>
      <c r="BT5" s="295" t="s">
        <v>2244</v>
      </c>
      <c r="BU5" s="295" t="s">
        <v>2245</v>
      </c>
      <c r="BV5" s="295" t="s">
        <v>2246</v>
      </c>
      <c r="BW5" s="295" t="s">
        <v>2247</v>
      </c>
      <c r="BX5" s="295" t="s">
        <v>2248</v>
      </c>
      <c r="BY5" s="295" t="s">
        <v>2244</v>
      </c>
      <c r="BZ5" s="295" t="s">
        <v>2245</v>
      </c>
      <c r="CA5" s="295" t="s">
        <v>2246</v>
      </c>
      <c r="CB5" s="295" t="s">
        <v>2247</v>
      </c>
      <c r="CC5" s="295" t="s">
        <v>2248</v>
      </c>
      <c r="CD5" s="295" t="s">
        <v>2244</v>
      </c>
      <c r="CE5" s="295" t="s">
        <v>2245</v>
      </c>
      <c r="CF5" s="295" t="s">
        <v>2246</v>
      </c>
      <c r="CG5" s="295" t="s">
        <v>2247</v>
      </c>
      <c r="CH5" s="295" t="s">
        <v>2248</v>
      </c>
      <c r="CI5" s="295" t="s">
        <v>2244</v>
      </c>
      <c r="CJ5" s="295" t="s">
        <v>2245</v>
      </c>
      <c r="CK5" s="295" t="s">
        <v>2246</v>
      </c>
      <c r="CL5" s="295" t="s">
        <v>2247</v>
      </c>
      <c r="CM5" s="295" t="s">
        <v>2248</v>
      </c>
      <c r="CN5" s="295" t="s">
        <v>2244</v>
      </c>
      <c r="CO5" s="295" t="s">
        <v>2245</v>
      </c>
      <c r="CP5" s="295" t="s">
        <v>2246</v>
      </c>
      <c r="CQ5" s="295" t="s">
        <v>2247</v>
      </c>
      <c r="CR5" s="295" t="s">
        <v>2248</v>
      </c>
      <c r="CS5" s="295" t="s">
        <v>2244</v>
      </c>
      <c r="CT5" s="295" t="s">
        <v>2245</v>
      </c>
      <c r="CU5" s="295" t="s">
        <v>2246</v>
      </c>
      <c r="CV5" s="295" t="s">
        <v>2247</v>
      </c>
      <c r="CW5" s="295" t="s">
        <v>2248</v>
      </c>
      <c r="CX5" s="295" t="s">
        <v>2244</v>
      </c>
      <c r="CY5" s="295" t="s">
        <v>2245</v>
      </c>
      <c r="CZ5" s="295" t="s">
        <v>2246</v>
      </c>
      <c r="DA5" s="295" t="s">
        <v>2247</v>
      </c>
      <c r="DB5" s="295" t="s">
        <v>2248</v>
      </c>
      <c r="DC5" s="295" t="s">
        <v>2244</v>
      </c>
      <c r="DD5" s="295" t="s">
        <v>2245</v>
      </c>
      <c r="DE5" s="295" t="s">
        <v>2246</v>
      </c>
      <c r="DF5" s="295" t="s">
        <v>2247</v>
      </c>
      <c r="DG5" s="295" t="s">
        <v>2248</v>
      </c>
      <c r="DH5" s="295" t="s">
        <v>2244</v>
      </c>
      <c r="DI5" s="295" t="s">
        <v>2245</v>
      </c>
      <c r="DJ5" s="295" t="s">
        <v>2246</v>
      </c>
      <c r="DK5" s="295" t="s">
        <v>2247</v>
      </c>
      <c r="DL5" s="295" t="s">
        <v>2248</v>
      </c>
      <c r="DM5" s="295" t="s">
        <v>2244</v>
      </c>
      <c r="DN5" s="295" t="s">
        <v>2245</v>
      </c>
      <c r="DO5" s="295" t="s">
        <v>2246</v>
      </c>
      <c r="DP5" s="295" t="s">
        <v>2247</v>
      </c>
      <c r="DQ5" s="295" t="s">
        <v>2248</v>
      </c>
      <c r="DR5" s="295" t="s">
        <v>2244</v>
      </c>
      <c r="DS5" s="295" t="s">
        <v>2245</v>
      </c>
      <c r="DT5" s="295" t="s">
        <v>2246</v>
      </c>
      <c r="DU5" s="295" t="s">
        <v>2247</v>
      </c>
      <c r="DV5" s="295" t="s">
        <v>2248</v>
      </c>
      <c r="DW5" s="295" t="s">
        <v>2244</v>
      </c>
      <c r="DX5" s="295" t="s">
        <v>2245</v>
      </c>
      <c r="DY5" s="295" t="s">
        <v>2246</v>
      </c>
      <c r="DZ5" s="295" t="s">
        <v>2247</v>
      </c>
      <c r="EA5" s="295" t="s">
        <v>2248</v>
      </c>
      <c r="EB5" s="295" t="s">
        <v>2244</v>
      </c>
      <c r="EC5" s="295" t="s">
        <v>2245</v>
      </c>
      <c r="ED5" s="295" t="s">
        <v>2246</v>
      </c>
      <c r="EE5" s="295" t="s">
        <v>2247</v>
      </c>
      <c r="EF5" s="295" t="s">
        <v>2248</v>
      </c>
      <c r="EG5" s="295" t="s">
        <v>2244</v>
      </c>
      <c r="EH5" s="295" t="s">
        <v>2245</v>
      </c>
      <c r="EI5" s="295" t="s">
        <v>2246</v>
      </c>
      <c r="EJ5" s="295" t="s">
        <v>2247</v>
      </c>
      <c r="EK5" s="295" t="s">
        <v>2248</v>
      </c>
      <c r="EL5" s="295" t="s">
        <v>2244</v>
      </c>
      <c r="EM5" s="295" t="s">
        <v>2245</v>
      </c>
      <c r="EN5" s="295" t="s">
        <v>2246</v>
      </c>
      <c r="EO5" s="295" t="s">
        <v>2247</v>
      </c>
      <c r="EP5" s="295" t="s">
        <v>2248</v>
      </c>
      <c r="EQ5" s="295" t="s">
        <v>2244</v>
      </c>
      <c r="ER5" s="295" t="s">
        <v>2245</v>
      </c>
      <c r="ES5" s="295" t="s">
        <v>2246</v>
      </c>
      <c r="ET5" s="295" t="s">
        <v>2247</v>
      </c>
      <c r="EU5" s="295" t="s">
        <v>2248</v>
      </c>
      <c r="EV5" s="295" t="s">
        <v>2244</v>
      </c>
      <c r="EW5" s="295" t="s">
        <v>2245</v>
      </c>
      <c r="EX5" s="295" t="s">
        <v>2246</v>
      </c>
      <c r="EY5" s="295" t="s">
        <v>2247</v>
      </c>
      <c r="EZ5" s="295" t="s">
        <v>2248</v>
      </c>
      <c r="FA5" s="295" t="s">
        <v>2244</v>
      </c>
      <c r="FB5" s="295" t="s">
        <v>2245</v>
      </c>
      <c r="FC5" s="295" t="s">
        <v>2246</v>
      </c>
      <c r="FD5" s="295" t="s">
        <v>2247</v>
      </c>
      <c r="FE5" s="295" t="s">
        <v>2248</v>
      </c>
      <c r="FF5" s="295" t="s">
        <v>2244</v>
      </c>
      <c r="FG5" s="295" t="s">
        <v>2245</v>
      </c>
      <c r="FH5" s="295" t="s">
        <v>2246</v>
      </c>
      <c r="FI5" s="295" t="s">
        <v>2247</v>
      </c>
      <c r="FJ5" s="295" t="s">
        <v>2248</v>
      </c>
      <c r="FK5" s="295" t="s">
        <v>2244</v>
      </c>
      <c r="FL5" s="295" t="s">
        <v>2245</v>
      </c>
      <c r="FM5" s="295" t="s">
        <v>2246</v>
      </c>
      <c r="FN5" s="295" t="s">
        <v>2247</v>
      </c>
      <c r="FO5" s="295" t="s">
        <v>2248</v>
      </c>
      <c r="FP5" s="295" t="s">
        <v>2244</v>
      </c>
      <c r="FQ5" s="295" t="s">
        <v>2245</v>
      </c>
      <c r="FR5" s="295" t="s">
        <v>2246</v>
      </c>
      <c r="FS5" s="295" t="s">
        <v>2247</v>
      </c>
      <c r="FT5" s="295" t="s">
        <v>2248</v>
      </c>
      <c r="FU5" s="295" t="s">
        <v>2244</v>
      </c>
      <c r="FV5" s="295" t="s">
        <v>2245</v>
      </c>
      <c r="FW5" s="295" t="s">
        <v>2246</v>
      </c>
      <c r="FX5" s="295" t="s">
        <v>2247</v>
      </c>
      <c r="FY5" s="295" t="s">
        <v>2248</v>
      </c>
      <c r="FZ5" s="295" t="s">
        <v>2244</v>
      </c>
      <c r="GA5" s="295" t="s">
        <v>2245</v>
      </c>
      <c r="GB5" s="295" t="s">
        <v>2246</v>
      </c>
      <c r="GC5" s="295" t="s">
        <v>2247</v>
      </c>
      <c r="GD5" s="295" t="s">
        <v>2248</v>
      </c>
      <c r="GE5" s="295" t="s">
        <v>2244</v>
      </c>
      <c r="GF5" s="295" t="s">
        <v>2245</v>
      </c>
      <c r="GG5" s="295" t="s">
        <v>2246</v>
      </c>
      <c r="GH5" s="295" t="s">
        <v>2247</v>
      </c>
      <c r="GI5" s="295" t="s">
        <v>2248</v>
      </c>
      <c r="GJ5" s="295" t="s">
        <v>2244</v>
      </c>
      <c r="GK5" s="295" t="s">
        <v>2245</v>
      </c>
      <c r="GL5" s="295" t="s">
        <v>2246</v>
      </c>
      <c r="GM5" s="295" t="s">
        <v>2247</v>
      </c>
      <c r="GN5" s="295" t="s">
        <v>2248</v>
      </c>
      <c r="GO5" s="295" t="s">
        <v>2244</v>
      </c>
      <c r="GP5" s="295" t="s">
        <v>2245</v>
      </c>
      <c r="GQ5" s="295" t="s">
        <v>2246</v>
      </c>
      <c r="GR5" s="295" t="s">
        <v>2247</v>
      </c>
      <c r="GS5" s="295" t="s">
        <v>2248</v>
      </c>
      <c r="GT5" s="295" t="s">
        <v>2244</v>
      </c>
      <c r="GU5" s="295" t="s">
        <v>2245</v>
      </c>
      <c r="GV5" s="295" t="s">
        <v>2246</v>
      </c>
      <c r="GW5" s="295" t="s">
        <v>2247</v>
      </c>
      <c r="GX5" s="295" t="s">
        <v>2248</v>
      </c>
      <c r="GY5" s="295" t="s">
        <v>2244</v>
      </c>
      <c r="GZ5" s="295" t="s">
        <v>2245</v>
      </c>
      <c r="HA5" s="295" t="s">
        <v>2246</v>
      </c>
      <c r="HB5" s="295" t="s">
        <v>2247</v>
      </c>
      <c r="HC5" s="295" t="s">
        <v>2248</v>
      </c>
      <c r="HD5" s="295" t="s">
        <v>2244</v>
      </c>
      <c r="HE5" s="295" t="s">
        <v>2245</v>
      </c>
      <c r="HF5" s="295" t="s">
        <v>2246</v>
      </c>
      <c r="HG5" s="295" t="s">
        <v>2247</v>
      </c>
      <c r="HH5" s="295" t="s">
        <v>2248</v>
      </c>
      <c r="HI5" s="295" t="s">
        <v>2244</v>
      </c>
      <c r="HJ5" s="295" t="s">
        <v>2245</v>
      </c>
      <c r="HK5" s="295" t="s">
        <v>2246</v>
      </c>
      <c r="HL5" s="295" t="s">
        <v>2247</v>
      </c>
      <c r="HM5" s="295" t="s">
        <v>2248</v>
      </c>
      <c r="HN5" s="295" t="s">
        <v>2244</v>
      </c>
      <c r="HO5" s="295" t="s">
        <v>2245</v>
      </c>
      <c r="HP5" s="295" t="s">
        <v>2246</v>
      </c>
      <c r="HQ5" s="295" t="s">
        <v>2247</v>
      </c>
      <c r="HR5" s="295" t="s">
        <v>2248</v>
      </c>
      <c r="HS5" s="295" t="s">
        <v>2244</v>
      </c>
      <c r="HT5" s="295" t="s">
        <v>2245</v>
      </c>
      <c r="HU5" s="295" t="s">
        <v>2246</v>
      </c>
      <c r="HV5" s="295" t="s">
        <v>2247</v>
      </c>
      <c r="HW5" s="295" t="s">
        <v>2248</v>
      </c>
      <c r="HX5" s="295" t="s">
        <v>2244</v>
      </c>
      <c r="HY5" s="295" t="s">
        <v>2245</v>
      </c>
      <c r="HZ5" s="295" t="s">
        <v>2246</v>
      </c>
      <c r="IA5" s="295" t="s">
        <v>2247</v>
      </c>
      <c r="IB5" s="295" t="s">
        <v>2248</v>
      </c>
      <c r="IC5" s="295" t="s">
        <v>2244</v>
      </c>
      <c r="ID5" s="295" t="s">
        <v>2245</v>
      </c>
      <c r="IE5" s="295" t="s">
        <v>2246</v>
      </c>
      <c r="IF5" s="295" t="s">
        <v>2247</v>
      </c>
      <c r="IG5" s="295" t="s">
        <v>2248</v>
      </c>
      <c r="IH5" s="295" t="s">
        <v>2244</v>
      </c>
      <c r="II5" s="295" t="s">
        <v>2245</v>
      </c>
      <c r="IJ5" s="295" t="s">
        <v>2246</v>
      </c>
      <c r="IK5" s="295" t="s">
        <v>2247</v>
      </c>
      <c r="IL5" s="295" t="s">
        <v>2248</v>
      </c>
      <c r="IM5" s="295" t="s">
        <v>2244</v>
      </c>
      <c r="IN5" s="295" t="s">
        <v>2245</v>
      </c>
      <c r="IO5" s="295" t="s">
        <v>2246</v>
      </c>
      <c r="IP5" s="295" t="s">
        <v>2247</v>
      </c>
      <c r="IQ5" s="295" t="s">
        <v>2248</v>
      </c>
      <c r="IR5" s="295" t="s">
        <v>2244</v>
      </c>
      <c r="IS5" s="295" t="s">
        <v>2245</v>
      </c>
      <c r="IT5" s="295" t="s">
        <v>2246</v>
      </c>
      <c r="IU5" s="295" t="s">
        <v>2247</v>
      </c>
      <c r="IV5" s="295" t="s">
        <v>2248</v>
      </c>
      <c r="IW5" s="295" t="s">
        <v>2244</v>
      </c>
      <c r="IX5" s="295" t="s">
        <v>2245</v>
      </c>
      <c r="IY5" s="295" t="s">
        <v>2246</v>
      </c>
      <c r="IZ5" s="295" t="s">
        <v>2247</v>
      </c>
      <c r="JA5" s="295" t="s">
        <v>2248</v>
      </c>
      <c r="JB5" s="295" t="s">
        <v>2244</v>
      </c>
      <c r="JC5" s="295" t="s">
        <v>2245</v>
      </c>
      <c r="JD5" s="295" t="s">
        <v>2246</v>
      </c>
      <c r="JE5" s="295" t="s">
        <v>2247</v>
      </c>
      <c r="JF5" s="295" t="s">
        <v>2248</v>
      </c>
      <c r="JG5" s="295" t="s">
        <v>2244</v>
      </c>
      <c r="JH5" s="295" t="s">
        <v>2245</v>
      </c>
      <c r="JI5" s="295" t="s">
        <v>2246</v>
      </c>
      <c r="JJ5" s="295" t="s">
        <v>2247</v>
      </c>
      <c r="JK5" s="295" t="s">
        <v>2248</v>
      </c>
      <c r="JL5" s="295" t="s">
        <v>2244</v>
      </c>
      <c r="JM5" s="295" t="s">
        <v>2245</v>
      </c>
      <c r="JN5" s="295" t="s">
        <v>2246</v>
      </c>
      <c r="JO5" s="295" t="s">
        <v>2247</v>
      </c>
      <c r="JP5" s="295" t="s">
        <v>2248</v>
      </c>
      <c r="JQ5" s="295" t="s">
        <v>2244</v>
      </c>
      <c r="JR5" s="295" t="s">
        <v>2245</v>
      </c>
      <c r="JS5" s="295" t="s">
        <v>2246</v>
      </c>
      <c r="JT5" s="295" t="s">
        <v>2247</v>
      </c>
      <c r="JU5" s="295" t="s">
        <v>2248</v>
      </c>
      <c r="JV5" s="295" t="s">
        <v>2244</v>
      </c>
      <c r="JW5" s="295" t="s">
        <v>2245</v>
      </c>
      <c r="JX5" s="295" t="s">
        <v>2246</v>
      </c>
      <c r="JY5" s="295" t="s">
        <v>2247</v>
      </c>
      <c r="JZ5" s="295" t="s">
        <v>2248</v>
      </c>
      <c r="KA5" s="295" t="s">
        <v>2244</v>
      </c>
      <c r="KB5" s="295" t="s">
        <v>2245</v>
      </c>
      <c r="KC5" s="295" t="s">
        <v>2246</v>
      </c>
      <c r="KD5" s="295" t="s">
        <v>2247</v>
      </c>
      <c r="KE5" s="295" t="s">
        <v>2248</v>
      </c>
      <c r="KF5" s="295" t="s">
        <v>2244</v>
      </c>
      <c r="KG5" s="295" t="s">
        <v>2245</v>
      </c>
      <c r="KH5" s="295" t="s">
        <v>2246</v>
      </c>
      <c r="KI5" s="295" t="s">
        <v>2247</v>
      </c>
      <c r="KJ5" s="295" t="s">
        <v>2248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5" customHeight="1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2894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1480</v>
      </c>
      <c r="B1" s="119" t="s">
        <v>1476</v>
      </c>
      <c r="C1" s="119" t="s">
        <v>1477</v>
      </c>
      <c r="D1" s="120" t="s">
        <v>2249</v>
      </c>
      <c r="E1" s="119" t="s">
        <v>2174</v>
      </c>
      <c r="F1" s="119" t="s">
        <v>1483</v>
      </c>
    </row>
    <row r="2" spans="1:6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2251</v>
      </c>
      <c r="B1" s="41" t="s">
        <v>2144</v>
      </c>
      <c r="C1" s="41" t="s">
        <v>2252</v>
      </c>
    </row>
    <row r="2" spans="1:3" ht="126" customHeight="1">
      <c r="A2" s="9">
        <v>1</v>
      </c>
      <c r="B2" s="8" t="s">
        <v>2253</v>
      </c>
      <c r="C2" s="40" t="s">
        <v>2254</v>
      </c>
    </row>
    <row r="3" spans="1:3">
      <c r="A3" s="7">
        <v>2</v>
      </c>
      <c r="B3" s="6" t="s">
        <v>2255</v>
      </c>
      <c r="C3" s="6" t="s">
        <v>2256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2257</v>
      </c>
    </row>
    <row r="3" spans="1:1">
      <c r="A3" s="10" t="s">
        <v>2258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2259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2260</v>
      </c>
      <c r="B2" s="15" t="s">
        <v>2261</v>
      </c>
      <c r="C2" s="15" t="s">
        <v>2262</v>
      </c>
      <c r="D2" s="15">
        <v>7001</v>
      </c>
      <c r="E2" s="15" t="s">
        <v>2263</v>
      </c>
      <c r="F2" s="13" t="s">
        <v>2228</v>
      </c>
      <c r="G2" s="14"/>
      <c r="H2" s="16"/>
    </row>
    <row r="3" spans="1:8" ht="24" customHeight="1">
      <c r="A3" s="18" t="s">
        <v>2264</v>
      </c>
      <c r="B3" s="18" t="s">
        <v>2265</v>
      </c>
      <c r="C3" s="18" t="s">
        <v>2266</v>
      </c>
      <c r="D3" s="18">
        <v>7180</v>
      </c>
      <c r="E3" s="18" t="s">
        <v>2263</v>
      </c>
      <c r="F3" s="17" t="s">
        <v>2228</v>
      </c>
      <c r="G3" s="36" t="s">
        <v>226</v>
      </c>
      <c r="H3" s="19"/>
    </row>
    <row r="4" spans="1:8" ht="24" customHeight="1">
      <c r="A4" s="22" t="s">
        <v>23</v>
      </c>
      <c r="B4" s="22" t="s">
        <v>2267</v>
      </c>
      <c r="C4" s="22" t="s">
        <v>2268</v>
      </c>
      <c r="D4" s="22">
        <v>7083</v>
      </c>
      <c r="E4" s="22" t="s">
        <v>2263</v>
      </c>
      <c r="F4" s="20" t="s">
        <v>2228</v>
      </c>
      <c r="G4" s="21" t="s">
        <v>1429</v>
      </c>
      <c r="H4" s="23"/>
    </row>
    <row r="5" spans="1:8" ht="24" customHeight="1">
      <c r="A5" s="22" t="s">
        <v>22</v>
      </c>
      <c r="B5" s="22" t="s">
        <v>2267</v>
      </c>
      <c r="C5" s="22" t="s">
        <v>2269</v>
      </c>
      <c r="D5" s="22">
        <v>7084</v>
      </c>
      <c r="E5" s="22" t="s">
        <v>2263</v>
      </c>
      <c r="F5" s="20" t="s">
        <v>2228</v>
      </c>
      <c r="G5" s="21" t="s">
        <v>1429</v>
      </c>
      <c r="H5" s="23"/>
    </row>
    <row r="6" spans="1:8" ht="24" customHeight="1">
      <c r="A6" s="22" t="s">
        <v>11</v>
      </c>
      <c r="B6" s="22" t="s">
        <v>2267</v>
      </c>
      <c r="C6" s="22" t="s">
        <v>2270</v>
      </c>
      <c r="D6" s="22">
        <v>7085</v>
      </c>
      <c r="E6" s="22" t="s">
        <v>2263</v>
      </c>
      <c r="F6" s="20" t="s">
        <v>2228</v>
      </c>
      <c r="G6" s="21" t="s">
        <v>1429</v>
      </c>
      <c r="H6" s="23"/>
    </row>
    <row r="7" spans="1:8" ht="24" customHeight="1">
      <c r="A7" s="22" t="s">
        <v>24</v>
      </c>
      <c r="B7" s="22" t="s">
        <v>2267</v>
      </c>
      <c r="C7" s="22" t="s">
        <v>2271</v>
      </c>
      <c r="D7" s="22">
        <v>7086</v>
      </c>
      <c r="E7" s="22" t="s">
        <v>2263</v>
      </c>
      <c r="F7" s="20" t="s">
        <v>2228</v>
      </c>
      <c r="G7" s="21" t="s">
        <v>1429</v>
      </c>
      <c r="H7" s="23"/>
    </row>
    <row r="8" spans="1:8" ht="24" customHeight="1">
      <c r="A8" s="22" t="s">
        <v>18</v>
      </c>
      <c r="B8" s="22" t="s">
        <v>2267</v>
      </c>
      <c r="C8" s="22" t="s">
        <v>2272</v>
      </c>
      <c r="D8" s="22">
        <v>7088</v>
      </c>
      <c r="E8" s="22" t="s">
        <v>2263</v>
      </c>
      <c r="F8" s="20" t="s">
        <v>2228</v>
      </c>
      <c r="G8" s="21" t="s">
        <v>1429</v>
      </c>
      <c r="H8" s="23"/>
    </row>
    <row r="9" spans="1:8" ht="24" customHeight="1">
      <c r="A9" s="57" t="s">
        <v>172</v>
      </c>
      <c r="B9" s="22" t="s">
        <v>2273</v>
      </c>
      <c r="C9" s="22" t="s">
        <v>2274</v>
      </c>
      <c r="D9" s="22">
        <v>7090</v>
      </c>
      <c r="E9" s="22" t="s">
        <v>2263</v>
      </c>
      <c r="F9" s="20" t="s">
        <v>2228</v>
      </c>
      <c r="G9" s="21" t="s">
        <v>1429</v>
      </c>
      <c r="H9" s="23"/>
    </row>
    <row r="10" spans="1:8" ht="24" customHeight="1">
      <c r="A10" s="26" t="s">
        <v>535</v>
      </c>
      <c r="B10" s="26" t="s">
        <v>2275</v>
      </c>
      <c r="C10" s="26" t="s">
        <v>2276</v>
      </c>
      <c r="D10" s="26">
        <v>7051</v>
      </c>
      <c r="E10" s="26" t="s">
        <v>2263</v>
      </c>
      <c r="F10" s="24" t="s">
        <v>2228</v>
      </c>
      <c r="G10" s="25" t="s">
        <v>1465</v>
      </c>
      <c r="H10" s="27"/>
    </row>
    <row r="11" spans="1:8" ht="24" customHeight="1">
      <c r="A11" s="26" t="s">
        <v>13</v>
      </c>
      <c r="B11" s="26" t="s">
        <v>2277</v>
      </c>
      <c r="C11" s="26" t="s">
        <v>2278</v>
      </c>
      <c r="D11" s="26">
        <v>7052</v>
      </c>
      <c r="E11" s="26" t="s">
        <v>2263</v>
      </c>
      <c r="F11" s="24" t="s">
        <v>2228</v>
      </c>
      <c r="G11" s="25" t="s">
        <v>1465</v>
      </c>
      <c r="H11" s="27"/>
    </row>
    <row r="12" spans="1:8" ht="24" customHeight="1">
      <c r="A12" s="26" t="s">
        <v>20</v>
      </c>
      <c r="B12" s="26" t="s">
        <v>2279</v>
      </c>
      <c r="C12" s="26" t="s">
        <v>2280</v>
      </c>
      <c r="D12" s="26">
        <v>7181</v>
      </c>
      <c r="E12" s="26" t="s">
        <v>2263</v>
      </c>
      <c r="F12" s="24" t="s">
        <v>2228</v>
      </c>
      <c r="G12" s="25" t="s">
        <v>1465</v>
      </c>
      <c r="H12" s="27"/>
    </row>
    <row r="13" spans="1:8" ht="24" customHeight="1">
      <c r="A13" s="26" t="s">
        <v>27</v>
      </c>
      <c r="B13" s="26" t="s">
        <v>2279</v>
      </c>
      <c r="C13" s="26" t="s">
        <v>2281</v>
      </c>
      <c r="D13" s="26">
        <v>7182</v>
      </c>
      <c r="E13" s="26" t="s">
        <v>2263</v>
      </c>
      <c r="F13" s="24" t="s">
        <v>2228</v>
      </c>
      <c r="G13" s="25" t="s">
        <v>1465</v>
      </c>
      <c r="H13" s="27"/>
    </row>
    <row r="14" spans="1:8" ht="24" customHeight="1">
      <c r="A14" s="26" t="s">
        <v>15</v>
      </c>
      <c r="B14" s="26" t="s">
        <v>2282</v>
      </c>
      <c r="C14" s="26" t="s">
        <v>2283</v>
      </c>
      <c r="D14" s="26">
        <v>7183</v>
      </c>
      <c r="E14" s="26" t="s">
        <v>2263</v>
      </c>
      <c r="F14" s="24" t="s">
        <v>2228</v>
      </c>
      <c r="G14" s="25" t="s">
        <v>1465</v>
      </c>
      <c r="H14" s="27"/>
    </row>
    <row r="15" spans="1:8" ht="24" hidden="1" customHeight="1">
      <c r="A15" s="26" t="s">
        <v>2284</v>
      </c>
      <c r="B15" s="26" t="s">
        <v>2285</v>
      </c>
      <c r="C15" s="26" t="e">
        <v>#N/A</v>
      </c>
      <c r="D15" s="26">
        <v>7301</v>
      </c>
      <c r="E15" s="26" t="s">
        <v>2263</v>
      </c>
      <c r="F15" s="24" t="s">
        <v>2228</v>
      </c>
      <c r="G15" s="25" t="s">
        <v>1465</v>
      </c>
      <c r="H15" s="27" t="s">
        <v>2286</v>
      </c>
    </row>
    <row r="16" spans="1:8" ht="24" hidden="1" customHeight="1">
      <c r="A16" s="26" t="s">
        <v>2287</v>
      </c>
      <c r="B16" s="26" t="s">
        <v>2288</v>
      </c>
      <c r="C16" s="26" t="e">
        <v>#N/A</v>
      </c>
      <c r="D16" s="26">
        <v>7305</v>
      </c>
      <c r="E16" s="26" t="s">
        <v>2263</v>
      </c>
      <c r="F16" s="24" t="s">
        <v>2228</v>
      </c>
      <c r="G16" s="25" t="s">
        <v>1465</v>
      </c>
      <c r="H16" s="27" t="s">
        <v>2289</v>
      </c>
    </row>
    <row r="17" spans="1:8" ht="24" hidden="1" customHeight="1">
      <c r="A17" s="26" t="s">
        <v>2290</v>
      </c>
      <c r="B17" s="26" t="s">
        <v>2288</v>
      </c>
      <c r="C17" s="26" t="e">
        <v>#N/A</v>
      </c>
      <c r="D17" s="26">
        <v>7306</v>
      </c>
      <c r="E17" s="26" t="s">
        <v>2263</v>
      </c>
      <c r="F17" s="24" t="s">
        <v>2228</v>
      </c>
      <c r="G17" s="25" t="s">
        <v>1465</v>
      </c>
      <c r="H17" s="27" t="s">
        <v>2291</v>
      </c>
    </row>
    <row r="18" spans="1:8" ht="24" hidden="1" customHeight="1">
      <c r="A18" s="26" t="s">
        <v>2292</v>
      </c>
      <c r="B18" s="26" t="s">
        <v>2285</v>
      </c>
      <c r="C18" s="26" t="e">
        <v>#N/A</v>
      </c>
      <c r="D18" s="26">
        <v>7311</v>
      </c>
      <c r="E18" s="26" t="s">
        <v>2263</v>
      </c>
      <c r="F18" s="24" t="s">
        <v>2228</v>
      </c>
      <c r="G18" s="25" t="s">
        <v>1465</v>
      </c>
      <c r="H18" s="27" t="s">
        <v>2293</v>
      </c>
    </row>
    <row r="19" spans="1:8" ht="24" hidden="1" customHeight="1">
      <c r="A19" s="26" t="s">
        <v>2294</v>
      </c>
      <c r="B19" s="26" t="s">
        <v>2288</v>
      </c>
      <c r="C19" s="26" t="e">
        <v>#N/A</v>
      </c>
      <c r="D19" s="26">
        <v>7312</v>
      </c>
      <c r="E19" s="26" t="s">
        <v>2263</v>
      </c>
      <c r="F19" s="24" t="s">
        <v>2228</v>
      </c>
      <c r="G19" s="25" t="s">
        <v>1465</v>
      </c>
      <c r="H19" s="27" t="s">
        <v>2295</v>
      </c>
    </row>
    <row r="20" spans="1:8" ht="24" hidden="1" customHeight="1">
      <c r="A20" s="26" t="s">
        <v>2296</v>
      </c>
      <c r="B20" s="26" t="s">
        <v>2297</v>
      </c>
      <c r="C20" s="26" t="e">
        <v>#N/A</v>
      </c>
      <c r="D20" s="26" t="s">
        <v>2298</v>
      </c>
      <c r="E20" s="26"/>
      <c r="F20" s="24" t="s">
        <v>2228</v>
      </c>
      <c r="G20" s="25" t="s">
        <v>1465</v>
      </c>
      <c r="H20" s="27" t="s">
        <v>2299</v>
      </c>
    </row>
    <row r="21" spans="1:8" ht="24" hidden="1" customHeight="1">
      <c r="A21" s="26" t="s">
        <v>2300</v>
      </c>
      <c r="B21" s="26" t="s">
        <v>2301</v>
      </c>
      <c r="C21" s="26" t="e">
        <v>#N/A</v>
      </c>
      <c r="D21" s="26" t="s">
        <v>2302</v>
      </c>
      <c r="E21" s="26"/>
      <c r="F21" s="24" t="s">
        <v>2228</v>
      </c>
      <c r="G21" s="25" t="s">
        <v>1465</v>
      </c>
      <c r="H21" s="27" t="s">
        <v>2303</v>
      </c>
    </row>
    <row r="22" spans="1:8" ht="24" hidden="1" customHeight="1">
      <c r="A22" s="26" t="s">
        <v>2304</v>
      </c>
      <c r="B22" s="26" t="s">
        <v>2301</v>
      </c>
      <c r="C22" s="26" t="e">
        <v>#N/A</v>
      </c>
      <c r="D22" s="26" t="s">
        <v>2305</v>
      </c>
      <c r="E22" s="26"/>
      <c r="F22" s="24" t="s">
        <v>2228</v>
      </c>
      <c r="G22" s="25" t="s">
        <v>1465</v>
      </c>
      <c r="H22" s="27" t="s">
        <v>2306</v>
      </c>
    </row>
    <row r="23" spans="1:8" ht="24" hidden="1" customHeight="1">
      <c r="A23" s="26" t="s">
        <v>2307</v>
      </c>
      <c r="B23" s="26" t="s">
        <v>2297</v>
      </c>
      <c r="C23" s="26" t="e">
        <v>#N/A</v>
      </c>
      <c r="D23" s="26" t="s">
        <v>2308</v>
      </c>
      <c r="E23" s="26"/>
      <c r="F23" s="24" t="s">
        <v>2228</v>
      </c>
      <c r="G23" s="25" t="s">
        <v>1465</v>
      </c>
      <c r="H23" s="27" t="s">
        <v>2309</v>
      </c>
    </row>
    <row r="24" spans="1:8" ht="24" hidden="1" customHeight="1">
      <c r="A24" s="26" t="s">
        <v>2310</v>
      </c>
      <c r="B24" s="26" t="s">
        <v>2285</v>
      </c>
      <c r="C24" s="26" t="e">
        <v>#N/A</v>
      </c>
      <c r="D24" s="26" t="s">
        <v>2308</v>
      </c>
      <c r="E24" s="26"/>
      <c r="F24" s="24" t="s">
        <v>2228</v>
      </c>
      <c r="G24" s="25" t="s">
        <v>1465</v>
      </c>
      <c r="H24" s="27" t="s">
        <v>2311</v>
      </c>
    </row>
    <row r="25" spans="1:8" ht="24" hidden="1" customHeight="1">
      <c r="A25" s="26" t="s">
        <v>2312</v>
      </c>
      <c r="B25" s="26" t="s">
        <v>2297</v>
      </c>
      <c r="C25" s="26" t="e">
        <v>#N/A</v>
      </c>
      <c r="D25" s="26" t="s">
        <v>2313</v>
      </c>
      <c r="E25" s="26"/>
      <c r="F25" s="24" t="s">
        <v>2228</v>
      </c>
      <c r="G25" s="25" t="s">
        <v>1465</v>
      </c>
      <c r="H25" s="27" t="s">
        <v>2314</v>
      </c>
    </row>
    <row r="26" spans="1:8" ht="24" hidden="1" customHeight="1">
      <c r="A26" s="26" t="s">
        <v>2315</v>
      </c>
      <c r="B26" s="26" t="s">
        <v>2297</v>
      </c>
      <c r="C26" s="26" t="e">
        <v>#N/A</v>
      </c>
      <c r="D26" s="26" t="s">
        <v>2316</v>
      </c>
      <c r="E26" s="26"/>
      <c r="F26" s="24" t="s">
        <v>2228</v>
      </c>
      <c r="G26" s="25" t="s">
        <v>1465</v>
      </c>
      <c r="H26" s="27" t="s">
        <v>2317</v>
      </c>
    </row>
    <row r="27" spans="1:8" ht="24" hidden="1" customHeight="1">
      <c r="A27" s="26" t="s">
        <v>2318</v>
      </c>
      <c r="B27" s="26" t="s">
        <v>2297</v>
      </c>
      <c r="C27" s="26" t="e">
        <v>#N/A</v>
      </c>
      <c r="D27" s="26" t="s">
        <v>2319</v>
      </c>
      <c r="E27" s="26"/>
      <c r="F27" s="24" t="s">
        <v>2228</v>
      </c>
      <c r="G27" s="25" t="s">
        <v>1465</v>
      </c>
      <c r="H27" s="27" t="s">
        <v>2320</v>
      </c>
    </row>
    <row r="28" spans="1:8" ht="24" hidden="1" customHeight="1">
      <c r="A28" s="26" t="s">
        <v>2321</v>
      </c>
      <c r="B28" s="26" t="s">
        <v>2285</v>
      </c>
      <c r="C28" s="26" t="e">
        <v>#N/A</v>
      </c>
      <c r="D28" s="26" t="s">
        <v>2319</v>
      </c>
      <c r="E28" s="26"/>
      <c r="F28" s="24" t="s">
        <v>2228</v>
      </c>
      <c r="G28" s="25" t="s">
        <v>1465</v>
      </c>
      <c r="H28" s="27" t="s">
        <v>2322</v>
      </c>
    </row>
    <row r="29" spans="1:8" ht="24" hidden="1" customHeight="1">
      <c r="A29" s="26" t="s">
        <v>2323</v>
      </c>
      <c r="B29" s="26" t="s">
        <v>2297</v>
      </c>
      <c r="C29" s="26" t="e">
        <v>#N/A</v>
      </c>
      <c r="D29" s="26" t="s">
        <v>2324</v>
      </c>
      <c r="E29" s="26"/>
      <c r="F29" s="24" t="s">
        <v>2228</v>
      </c>
      <c r="G29" s="25" t="s">
        <v>1465</v>
      </c>
      <c r="H29" s="27" t="s">
        <v>2325</v>
      </c>
    </row>
    <row r="30" spans="1:8" ht="24" hidden="1" customHeight="1">
      <c r="A30" s="26" t="s">
        <v>2326</v>
      </c>
      <c r="B30" s="26" t="s">
        <v>2288</v>
      </c>
      <c r="C30" s="26" t="e">
        <v>#N/A</v>
      </c>
      <c r="D30" s="26" t="s">
        <v>2319</v>
      </c>
      <c r="E30" s="26"/>
      <c r="F30" s="24" t="s">
        <v>2228</v>
      </c>
      <c r="G30" s="25" t="s">
        <v>1465</v>
      </c>
      <c r="H30" s="27" t="s">
        <v>2327</v>
      </c>
    </row>
    <row r="31" spans="1:8" ht="24" customHeight="1">
      <c r="A31" s="22" t="s">
        <v>2328</v>
      </c>
      <c r="B31" s="22" t="s">
        <v>2329</v>
      </c>
      <c r="C31" s="22" t="s">
        <v>2330</v>
      </c>
      <c r="D31" s="22">
        <v>7070</v>
      </c>
      <c r="E31" s="22" t="s">
        <v>2263</v>
      </c>
      <c r="F31" s="20" t="s">
        <v>2228</v>
      </c>
      <c r="G31" s="21" t="s">
        <v>1006</v>
      </c>
      <c r="H31" s="23"/>
    </row>
    <row r="32" spans="1:8" ht="24" customHeight="1">
      <c r="A32" s="22" t="s">
        <v>21</v>
      </c>
      <c r="B32" s="22" t="s">
        <v>2331</v>
      </c>
      <c r="C32" s="22" t="s">
        <v>2332</v>
      </c>
      <c r="D32" s="22">
        <v>7075</v>
      </c>
      <c r="E32" s="22" t="s">
        <v>2263</v>
      </c>
      <c r="F32" s="20" t="s">
        <v>2228</v>
      </c>
      <c r="G32" s="21" t="s">
        <v>1006</v>
      </c>
      <c r="H32" s="23"/>
    </row>
    <row r="33" spans="1:8" ht="24" customHeight="1">
      <c r="A33" s="22" t="s">
        <v>25</v>
      </c>
      <c r="B33" s="22" t="s">
        <v>2333</v>
      </c>
      <c r="C33" s="22" t="s">
        <v>2334</v>
      </c>
      <c r="D33" s="22">
        <v>7076</v>
      </c>
      <c r="E33" s="22" t="s">
        <v>2263</v>
      </c>
      <c r="F33" s="20" t="s">
        <v>2228</v>
      </c>
      <c r="G33" s="21" t="s">
        <v>1006</v>
      </c>
      <c r="H33" s="23"/>
    </row>
    <row r="34" spans="1:8" ht="24" customHeight="1">
      <c r="A34" s="22" t="s">
        <v>14</v>
      </c>
      <c r="B34" s="22" t="s">
        <v>2335</v>
      </c>
      <c r="C34" s="22" t="s">
        <v>2336</v>
      </c>
      <c r="D34" s="22">
        <v>7077</v>
      </c>
      <c r="E34" s="22" t="s">
        <v>2263</v>
      </c>
      <c r="F34" s="20" t="s">
        <v>2228</v>
      </c>
      <c r="G34" s="21" t="s">
        <v>1006</v>
      </c>
      <c r="H34" s="23"/>
    </row>
    <row r="35" spans="1:8" ht="24" hidden="1" customHeight="1">
      <c r="A35" s="22" t="s">
        <v>2337</v>
      </c>
      <c r="B35" s="22" t="s">
        <v>2333</v>
      </c>
      <c r="C35" s="22" t="e">
        <v>#N/A</v>
      </c>
      <c r="D35" s="22" t="s">
        <v>2338</v>
      </c>
      <c r="E35" s="22"/>
      <c r="F35" s="20" t="s">
        <v>2228</v>
      </c>
      <c r="G35" s="21" t="s">
        <v>1006</v>
      </c>
      <c r="H35" s="23" t="s">
        <v>2306</v>
      </c>
    </row>
    <row r="36" spans="1:8" ht="24" hidden="1" customHeight="1">
      <c r="A36" s="22" t="s">
        <v>2339</v>
      </c>
      <c r="B36" s="22" t="s">
        <v>2333</v>
      </c>
      <c r="C36" s="22" t="e">
        <v>#N/A</v>
      </c>
      <c r="D36" s="22" t="s">
        <v>2340</v>
      </c>
      <c r="E36" s="22"/>
      <c r="F36" s="20" t="s">
        <v>2228</v>
      </c>
      <c r="G36" s="21" t="s">
        <v>1006</v>
      </c>
      <c r="H36" s="23" t="s">
        <v>2341</v>
      </c>
    </row>
    <row r="37" spans="1:8" ht="24" customHeight="1">
      <c r="A37" s="30" t="s">
        <v>2342</v>
      </c>
      <c r="B37" s="30" t="s">
        <v>2343</v>
      </c>
      <c r="C37" s="30" t="s">
        <v>2344</v>
      </c>
      <c r="D37" s="30">
        <v>7060</v>
      </c>
      <c r="E37" s="30" t="s">
        <v>2263</v>
      </c>
      <c r="F37" s="28" t="s">
        <v>2228</v>
      </c>
      <c r="G37" s="29" t="s">
        <v>2345</v>
      </c>
      <c r="H37" s="31"/>
    </row>
    <row r="38" spans="1:8" ht="24" customHeight="1">
      <c r="A38" s="30" t="s">
        <v>235</v>
      </c>
      <c r="B38" s="30" t="s">
        <v>2346</v>
      </c>
      <c r="C38" s="30" t="s">
        <v>2347</v>
      </c>
      <c r="D38" s="30">
        <v>7062</v>
      </c>
      <c r="E38" s="30" t="s">
        <v>2263</v>
      </c>
      <c r="F38" s="28" t="s">
        <v>2228</v>
      </c>
      <c r="G38" s="29" t="s">
        <v>2345</v>
      </c>
      <c r="H38" s="31"/>
    </row>
    <row r="39" spans="1:8" ht="24" hidden="1" customHeight="1">
      <c r="A39" s="30" t="s">
        <v>2348</v>
      </c>
      <c r="B39" s="30" t="s">
        <v>2349</v>
      </c>
      <c r="C39" s="30" t="e">
        <v>#N/A</v>
      </c>
      <c r="D39" s="30">
        <v>7065</v>
      </c>
      <c r="E39" s="30" t="s">
        <v>2263</v>
      </c>
      <c r="F39" s="28" t="s">
        <v>2228</v>
      </c>
      <c r="G39" s="29" t="s">
        <v>2345</v>
      </c>
      <c r="H39" s="31"/>
    </row>
    <row r="40" spans="1:8" ht="24" customHeight="1">
      <c r="A40" s="30" t="s">
        <v>28</v>
      </c>
      <c r="B40" s="30" t="s">
        <v>2349</v>
      </c>
      <c r="C40" s="30" t="s">
        <v>2350</v>
      </c>
      <c r="D40" s="30">
        <v>7066</v>
      </c>
      <c r="E40" s="30" t="s">
        <v>2263</v>
      </c>
      <c r="F40" s="28" t="s">
        <v>2228</v>
      </c>
      <c r="G40" s="29" t="s">
        <v>2345</v>
      </c>
      <c r="H40" s="31"/>
    </row>
    <row r="41" spans="1:8" ht="24" customHeight="1">
      <c r="A41" s="30" t="s">
        <v>26</v>
      </c>
      <c r="B41" s="30" t="s">
        <v>2351</v>
      </c>
      <c r="C41" s="30" t="s">
        <v>2352</v>
      </c>
      <c r="D41" s="30">
        <v>7067</v>
      </c>
      <c r="E41" s="30" t="s">
        <v>2263</v>
      </c>
      <c r="F41" s="28" t="s">
        <v>2228</v>
      </c>
      <c r="G41" s="29" t="s">
        <v>2345</v>
      </c>
      <c r="H41" s="31"/>
    </row>
    <row r="42" spans="1:8" ht="24" hidden="1" customHeight="1">
      <c r="A42" s="30" t="s">
        <v>2353</v>
      </c>
      <c r="B42" s="30" t="s">
        <v>2279</v>
      </c>
      <c r="C42" s="30" t="e">
        <v>#N/A</v>
      </c>
      <c r="D42" s="30">
        <v>7270</v>
      </c>
      <c r="E42" s="30" t="s">
        <v>2263</v>
      </c>
      <c r="F42" s="28" t="s">
        <v>2228</v>
      </c>
      <c r="G42" s="29" t="s">
        <v>2345</v>
      </c>
      <c r="H42" s="31"/>
    </row>
    <row r="43" spans="1:8" ht="24" hidden="1" customHeight="1">
      <c r="A43" s="30" t="s">
        <v>2354</v>
      </c>
      <c r="B43" s="30" t="s">
        <v>2355</v>
      </c>
      <c r="C43" s="30" t="e">
        <v>#N/A</v>
      </c>
      <c r="D43" s="30">
        <v>7271</v>
      </c>
      <c r="E43" s="30" t="s">
        <v>2263</v>
      </c>
      <c r="F43" s="28" t="s">
        <v>2228</v>
      </c>
      <c r="G43" s="29" t="s">
        <v>2345</v>
      </c>
      <c r="H43" s="31"/>
    </row>
    <row r="44" spans="1:8" ht="24" hidden="1" customHeight="1">
      <c r="A44" s="30" t="s">
        <v>2356</v>
      </c>
      <c r="B44" s="30" t="s">
        <v>2357</v>
      </c>
      <c r="C44" s="30" t="e">
        <v>#N/A</v>
      </c>
      <c r="D44" s="30">
        <v>7273</v>
      </c>
      <c r="E44" s="30" t="s">
        <v>2263</v>
      </c>
      <c r="F44" s="28" t="s">
        <v>2228</v>
      </c>
      <c r="G44" s="29" t="s">
        <v>2345</v>
      </c>
      <c r="H44" s="31"/>
    </row>
    <row r="45" spans="1:8" ht="24" hidden="1" customHeight="1">
      <c r="A45" s="30" t="s">
        <v>2358</v>
      </c>
      <c r="B45" s="30" t="s">
        <v>2359</v>
      </c>
      <c r="C45" s="30" t="e">
        <v>#N/A</v>
      </c>
      <c r="D45" s="30">
        <v>7275</v>
      </c>
      <c r="E45" s="30" t="s">
        <v>2263</v>
      </c>
      <c r="F45" s="28" t="s">
        <v>2228</v>
      </c>
      <c r="G45" s="29" t="s">
        <v>2345</v>
      </c>
      <c r="H45" s="31"/>
    </row>
    <row r="46" spans="1:8" ht="24" hidden="1" customHeight="1">
      <c r="A46" s="30" t="s">
        <v>2360</v>
      </c>
      <c r="B46" s="30" t="s">
        <v>2351</v>
      </c>
      <c r="C46" s="30" t="e">
        <v>#N/A</v>
      </c>
      <c r="D46" s="30">
        <v>7276</v>
      </c>
      <c r="E46" s="30" t="s">
        <v>2263</v>
      </c>
      <c r="F46" s="28" t="s">
        <v>2228</v>
      </c>
      <c r="G46" s="29" t="s">
        <v>2345</v>
      </c>
      <c r="H46" s="31"/>
    </row>
    <row r="47" spans="1:8" ht="24" hidden="1" customHeight="1">
      <c r="A47" s="30" t="s">
        <v>2361</v>
      </c>
      <c r="B47" s="30" t="s">
        <v>2362</v>
      </c>
      <c r="C47" s="30" t="e">
        <v>#N/A</v>
      </c>
      <c r="D47" s="30">
        <v>7277</v>
      </c>
      <c r="E47" s="30" t="s">
        <v>2263</v>
      </c>
      <c r="F47" s="28" t="s">
        <v>2228</v>
      </c>
      <c r="G47" s="29" t="s">
        <v>2345</v>
      </c>
      <c r="H47" s="31"/>
    </row>
    <row r="48" spans="1:8" ht="24" hidden="1" customHeight="1">
      <c r="A48" s="30" t="s">
        <v>567</v>
      </c>
      <c r="B48" s="30" t="s">
        <v>2363</v>
      </c>
      <c r="C48" s="30" t="e">
        <v>#N/A</v>
      </c>
      <c r="D48" s="30">
        <v>7279</v>
      </c>
      <c r="E48" s="30" t="s">
        <v>2263</v>
      </c>
      <c r="F48" s="28" t="s">
        <v>2228</v>
      </c>
      <c r="G48" s="29" t="s">
        <v>2345</v>
      </c>
      <c r="H48" s="31"/>
    </row>
    <row r="49" spans="1:8" ht="24" hidden="1" customHeight="1">
      <c r="A49" s="30" t="s">
        <v>2364</v>
      </c>
      <c r="B49" s="30" t="s">
        <v>2362</v>
      </c>
      <c r="C49" s="30" t="e">
        <v>#N/A</v>
      </c>
      <c r="D49" s="30" t="s">
        <v>2365</v>
      </c>
      <c r="E49" s="30"/>
      <c r="F49" s="28" t="s">
        <v>2228</v>
      </c>
      <c r="G49" s="29" t="s">
        <v>2345</v>
      </c>
      <c r="H49" s="31" t="s">
        <v>2366</v>
      </c>
    </row>
    <row r="50" spans="1:8" ht="24" hidden="1" customHeight="1">
      <c r="A50" s="30" t="s">
        <v>2367</v>
      </c>
      <c r="B50" s="30" t="s">
        <v>2368</v>
      </c>
      <c r="C50" s="30" t="e">
        <v>#N/A</v>
      </c>
      <c r="D50" s="30" t="s">
        <v>2369</v>
      </c>
      <c r="E50" s="30"/>
      <c r="F50" s="28" t="s">
        <v>2228</v>
      </c>
      <c r="G50" s="29" t="s">
        <v>2345</v>
      </c>
      <c r="H50" s="31" t="s">
        <v>2303</v>
      </c>
    </row>
    <row r="51" spans="1:8" ht="24" hidden="1" customHeight="1">
      <c r="A51" s="30" t="s">
        <v>2370</v>
      </c>
      <c r="B51" s="30" t="s">
        <v>2355</v>
      </c>
      <c r="C51" s="30" t="e">
        <v>#N/A</v>
      </c>
      <c r="D51" s="30" t="s">
        <v>2371</v>
      </c>
      <c r="E51" s="30"/>
      <c r="F51" s="28" t="s">
        <v>2228</v>
      </c>
      <c r="G51" s="29" t="s">
        <v>2345</v>
      </c>
      <c r="H51" s="31" t="s">
        <v>2306</v>
      </c>
    </row>
    <row r="52" spans="1:8" ht="24" hidden="1" customHeight="1">
      <c r="A52" s="30" t="s">
        <v>2372</v>
      </c>
      <c r="B52" s="30" t="s">
        <v>2357</v>
      </c>
      <c r="C52" s="30" t="e">
        <v>#N/A</v>
      </c>
      <c r="D52" s="30" t="s">
        <v>2369</v>
      </c>
      <c r="E52" s="30"/>
      <c r="F52" s="28" t="s">
        <v>2228</v>
      </c>
      <c r="G52" s="29" t="s">
        <v>2345</v>
      </c>
      <c r="H52" s="31" t="s">
        <v>2303</v>
      </c>
    </row>
    <row r="53" spans="1:8" ht="24" hidden="1" customHeight="1">
      <c r="A53" s="30" t="s">
        <v>2373</v>
      </c>
      <c r="B53" s="30" t="s">
        <v>2359</v>
      </c>
      <c r="C53" s="30" t="e">
        <v>#N/A</v>
      </c>
      <c r="D53" s="30" t="s">
        <v>2374</v>
      </c>
      <c r="E53" s="30"/>
      <c r="F53" s="28" t="s">
        <v>2228</v>
      </c>
      <c r="G53" s="29" t="s">
        <v>2345</v>
      </c>
      <c r="H53" s="31" t="s">
        <v>2375</v>
      </c>
    </row>
    <row r="54" spans="1:8" ht="24" hidden="1" customHeight="1">
      <c r="A54" s="30" t="s">
        <v>2376</v>
      </c>
      <c r="B54" s="30" t="s">
        <v>2359</v>
      </c>
      <c r="C54" s="30" t="e">
        <v>#N/A</v>
      </c>
      <c r="D54" s="30" t="s">
        <v>2371</v>
      </c>
      <c r="E54" s="30"/>
      <c r="F54" s="28" t="s">
        <v>2228</v>
      </c>
      <c r="G54" s="29" t="s">
        <v>2345</v>
      </c>
      <c r="H54" s="31" t="s">
        <v>2306</v>
      </c>
    </row>
    <row r="55" spans="1:8" ht="24" hidden="1" customHeight="1">
      <c r="A55" s="30" t="s">
        <v>2377</v>
      </c>
      <c r="B55" s="30" t="s">
        <v>2359</v>
      </c>
      <c r="C55" s="30" t="e">
        <v>#N/A</v>
      </c>
      <c r="D55" s="30" t="s">
        <v>2369</v>
      </c>
      <c r="E55" s="30"/>
      <c r="F55" s="28" t="s">
        <v>2228</v>
      </c>
      <c r="G55" s="29" t="s">
        <v>2345</v>
      </c>
      <c r="H55" s="31" t="s">
        <v>2303</v>
      </c>
    </row>
    <row r="56" spans="1:8" ht="24" hidden="1" customHeight="1">
      <c r="A56" s="30" t="s">
        <v>2378</v>
      </c>
      <c r="B56" s="30" t="s">
        <v>2279</v>
      </c>
      <c r="C56" s="30" t="e">
        <v>#N/A</v>
      </c>
      <c r="D56" s="30" t="s">
        <v>2369</v>
      </c>
      <c r="E56" s="30"/>
      <c r="F56" s="28" t="s">
        <v>2228</v>
      </c>
      <c r="G56" s="29" t="s">
        <v>2345</v>
      </c>
      <c r="H56" s="31" t="s">
        <v>2303</v>
      </c>
    </row>
    <row r="57" spans="1:8" ht="24" hidden="1" customHeight="1" thickBot="1">
      <c r="A57" s="34" t="s">
        <v>2379</v>
      </c>
      <c r="B57" s="34" t="s">
        <v>2359</v>
      </c>
      <c r="C57" s="34" t="e">
        <v>#N/A</v>
      </c>
      <c r="D57" s="34" t="s">
        <v>2380</v>
      </c>
      <c r="E57" s="34"/>
      <c r="F57" s="32" t="s">
        <v>2228</v>
      </c>
      <c r="G57" s="33" t="s">
        <v>2345</v>
      </c>
      <c r="H57" s="35" t="s">
        <v>2341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2381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2382</v>
      </c>
      <c r="B2" s="371" t="s">
        <v>2383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2244</v>
      </c>
      <c r="C3" s="50" t="s">
        <v>71</v>
      </c>
      <c r="D3" s="50" t="s">
        <v>2245</v>
      </c>
      <c r="E3" s="50" t="s">
        <v>2384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2383</v>
      </c>
      <c r="C16" s="49"/>
      <c r="D16" s="45"/>
      <c r="E16" s="45"/>
      <c r="F16" s="38" t="s">
        <v>2385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2382</v>
      </c>
      <c r="B17" s="376" t="s">
        <v>2244</v>
      </c>
      <c r="C17" s="376" t="s">
        <v>71</v>
      </c>
      <c r="D17" s="376" t="s">
        <v>2245</v>
      </c>
      <c r="E17" s="376" t="s">
        <v>2384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2244</v>
      </c>
      <c r="G18" s="38" t="s">
        <v>2245</v>
      </c>
      <c r="H18" s="38" t="s">
        <v>2244</v>
      </c>
      <c r="I18" s="38" t="s">
        <v>2245</v>
      </c>
      <c r="J18" s="38" t="s">
        <v>2244</v>
      </c>
      <c r="K18" s="38" t="s">
        <v>2245</v>
      </c>
      <c r="L18" s="38" t="s">
        <v>2244</v>
      </c>
      <c r="M18" s="38" t="s">
        <v>2245</v>
      </c>
      <c r="N18" s="38" t="s">
        <v>2244</v>
      </c>
      <c r="O18" s="38" t="s">
        <v>2245</v>
      </c>
      <c r="P18" s="38" t="s">
        <v>2244</v>
      </c>
      <c r="Q18" s="38" t="s">
        <v>2245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61" t="s">
        <v>2385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2239</v>
      </c>
      <c r="DK40" s="294" t="s">
        <v>2240</v>
      </c>
    </row>
    <row r="41" spans="1:115" ht="15.75" customHeight="1">
      <c r="A41" s="659" t="s">
        <v>30</v>
      </c>
      <c r="B41" s="294" t="s">
        <v>2244</v>
      </c>
      <c r="C41" s="294" t="s">
        <v>2245</v>
      </c>
      <c r="D41" s="294" t="s">
        <v>2244</v>
      </c>
      <c r="E41" s="294" t="s">
        <v>2245</v>
      </c>
      <c r="F41" s="294" t="s">
        <v>2244</v>
      </c>
      <c r="G41" s="294" t="s">
        <v>2245</v>
      </c>
      <c r="H41" s="294" t="s">
        <v>2244</v>
      </c>
      <c r="I41" s="294" t="s">
        <v>2245</v>
      </c>
      <c r="J41" s="294" t="s">
        <v>2244</v>
      </c>
      <c r="K41" s="294" t="s">
        <v>2245</v>
      </c>
      <c r="L41" s="294" t="s">
        <v>2244</v>
      </c>
      <c r="M41" s="294" t="s">
        <v>2245</v>
      </c>
      <c r="N41" s="294" t="s">
        <v>2244</v>
      </c>
      <c r="O41" s="294" t="s">
        <v>2245</v>
      </c>
      <c r="P41" s="294" t="s">
        <v>2244</v>
      </c>
      <c r="Q41" s="294" t="s">
        <v>2245</v>
      </c>
      <c r="R41" s="294" t="s">
        <v>2244</v>
      </c>
      <c r="S41" s="294" t="s">
        <v>2245</v>
      </c>
      <c r="T41" s="294" t="s">
        <v>2244</v>
      </c>
      <c r="U41" s="294" t="s">
        <v>2245</v>
      </c>
      <c r="V41" s="294" t="s">
        <v>2244</v>
      </c>
      <c r="W41" s="294" t="s">
        <v>2245</v>
      </c>
      <c r="X41" s="294" t="s">
        <v>2244</v>
      </c>
      <c r="Y41" s="294" t="s">
        <v>2245</v>
      </c>
      <c r="Z41" s="294" t="s">
        <v>2244</v>
      </c>
      <c r="AA41" s="294" t="s">
        <v>2245</v>
      </c>
      <c r="AB41" s="294" t="s">
        <v>2244</v>
      </c>
      <c r="AC41" s="294" t="s">
        <v>2245</v>
      </c>
      <c r="AD41" s="294" t="s">
        <v>2244</v>
      </c>
      <c r="AE41" s="294" t="s">
        <v>2245</v>
      </c>
      <c r="AF41" s="294" t="s">
        <v>2244</v>
      </c>
      <c r="AG41" s="294" t="s">
        <v>2245</v>
      </c>
      <c r="AH41" s="294" t="s">
        <v>2244</v>
      </c>
      <c r="AI41" s="294" t="s">
        <v>2245</v>
      </c>
      <c r="AJ41" s="294" t="s">
        <v>2244</v>
      </c>
      <c r="AK41" s="294" t="s">
        <v>2245</v>
      </c>
      <c r="AL41" s="294" t="s">
        <v>2244</v>
      </c>
      <c r="AM41" s="294" t="s">
        <v>2245</v>
      </c>
      <c r="AN41" s="294" t="s">
        <v>2244</v>
      </c>
      <c r="AO41" s="294" t="s">
        <v>2245</v>
      </c>
      <c r="AP41" s="294" t="s">
        <v>2244</v>
      </c>
      <c r="AQ41" s="294" t="s">
        <v>2245</v>
      </c>
      <c r="AR41" s="294" t="s">
        <v>2244</v>
      </c>
      <c r="AS41" s="294" t="s">
        <v>2245</v>
      </c>
      <c r="AT41" s="294" t="s">
        <v>2244</v>
      </c>
      <c r="AU41" s="294" t="s">
        <v>2245</v>
      </c>
      <c r="AV41" s="294" t="s">
        <v>2244</v>
      </c>
      <c r="AW41" s="294" t="s">
        <v>2245</v>
      </c>
      <c r="AX41" s="294" t="s">
        <v>2244</v>
      </c>
      <c r="AY41" s="294" t="s">
        <v>2245</v>
      </c>
      <c r="AZ41" s="294" t="s">
        <v>2244</v>
      </c>
      <c r="BA41" s="294" t="s">
        <v>2245</v>
      </c>
      <c r="BB41" s="294" t="s">
        <v>2244</v>
      </c>
      <c r="BC41" s="294" t="s">
        <v>2245</v>
      </c>
      <c r="BD41" s="294" t="s">
        <v>2244</v>
      </c>
      <c r="BE41" s="294" t="s">
        <v>2245</v>
      </c>
      <c r="BF41" s="294" t="s">
        <v>2244</v>
      </c>
      <c r="BG41" s="294" t="s">
        <v>2245</v>
      </c>
      <c r="BH41" s="294" t="s">
        <v>2244</v>
      </c>
      <c r="BI41" s="294" t="s">
        <v>2245</v>
      </c>
      <c r="BJ41" s="294" t="s">
        <v>2244</v>
      </c>
      <c r="BK41" s="294" t="s">
        <v>2245</v>
      </c>
      <c r="BL41" s="294" t="s">
        <v>2244</v>
      </c>
      <c r="BM41" s="294" t="s">
        <v>2245</v>
      </c>
      <c r="BN41" s="294" t="s">
        <v>2244</v>
      </c>
      <c r="BO41" s="294" t="s">
        <v>2245</v>
      </c>
      <c r="BP41" s="294" t="s">
        <v>2244</v>
      </c>
      <c r="BQ41" s="294" t="s">
        <v>2245</v>
      </c>
      <c r="BR41" s="294" t="s">
        <v>2244</v>
      </c>
      <c r="BS41" s="294" t="s">
        <v>2245</v>
      </c>
      <c r="BT41" s="294" t="s">
        <v>2244</v>
      </c>
      <c r="BU41" s="294" t="s">
        <v>2245</v>
      </c>
      <c r="BV41" s="294" t="s">
        <v>2244</v>
      </c>
      <c r="BW41" s="294" t="s">
        <v>2245</v>
      </c>
      <c r="BX41" s="294" t="s">
        <v>2244</v>
      </c>
      <c r="BY41" s="294" t="s">
        <v>2245</v>
      </c>
      <c r="BZ41" s="294" t="s">
        <v>2244</v>
      </c>
      <c r="CA41" s="294" t="s">
        <v>2245</v>
      </c>
      <c r="CB41" s="294" t="s">
        <v>2244</v>
      </c>
      <c r="CC41" s="294" t="s">
        <v>2245</v>
      </c>
      <c r="CD41" s="294" t="s">
        <v>2244</v>
      </c>
      <c r="CE41" s="294" t="s">
        <v>2245</v>
      </c>
      <c r="CF41" s="294" t="s">
        <v>2244</v>
      </c>
      <c r="CG41" s="294" t="s">
        <v>2245</v>
      </c>
      <c r="CH41" s="294" t="s">
        <v>2244</v>
      </c>
      <c r="CI41" s="294" t="s">
        <v>2245</v>
      </c>
      <c r="CJ41" s="294" t="s">
        <v>2244</v>
      </c>
      <c r="CK41" s="294" t="s">
        <v>2245</v>
      </c>
      <c r="CL41" s="294" t="s">
        <v>2244</v>
      </c>
      <c r="CM41" s="294" t="s">
        <v>2245</v>
      </c>
      <c r="CN41" s="294" t="s">
        <v>2244</v>
      </c>
      <c r="CO41" s="294" t="s">
        <v>2245</v>
      </c>
      <c r="CP41" s="294" t="s">
        <v>2244</v>
      </c>
      <c r="CQ41" s="294" t="s">
        <v>2245</v>
      </c>
      <c r="CR41" s="294" t="s">
        <v>2244</v>
      </c>
      <c r="CS41" s="294" t="s">
        <v>2245</v>
      </c>
      <c r="CT41" s="294" t="s">
        <v>2244</v>
      </c>
      <c r="CU41" s="294" t="s">
        <v>2245</v>
      </c>
      <c r="CV41" s="294" t="s">
        <v>2244</v>
      </c>
      <c r="CW41" s="294" t="s">
        <v>2245</v>
      </c>
      <c r="CX41" s="294" t="s">
        <v>2244</v>
      </c>
      <c r="CY41" s="294" t="s">
        <v>2245</v>
      </c>
      <c r="CZ41" s="294" t="s">
        <v>2244</v>
      </c>
      <c r="DA41" s="294" t="s">
        <v>2245</v>
      </c>
      <c r="DB41" s="294" t="s">
        <v>2244</v>
      </c>
      <c r="DC41" s="294" t="s">
        <v>2245</v>
      </c>
      <c r="DD41" s="294" t="s">
        <v>2244</v>
      </c>
      <c r="DE41" s="294" t="s">
        <v>2245</v>
      </c>
      <c r="DF41" s="294" t="s">
        <v>2244</v>
      </c>
      <c r="DG41" s="294" t="s">
        <v>2245</v>
      </c>
      <c r="DH41" s="294" t="s">
        <v>2244</v>
      </c>
      <c r="DI41" s="294" t="s">
        <v>2245</v>
      </c>
    </row>
    <row r="42" spans="1:115" ht="15.75" customHeight="1">
      <c r="A42" s="2" t="s">
        <v>90</v>
      </c>
      <c r="B42" s="660">
        <v>9</v>
      </c>
      <c r="C42" s="660">
        <v>9</v>
      </c>
      <c r="D42" s="660">
        <v>4</v>
      </c>
      <c r="E42" s="660">
        <v>4</v>
      </c>
      <c r="F42" s="660">
        <v>3</v>
      </c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/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/>
      <c r="BO42" s="660"/>
      <c r="BP42" s="660"/>
      <c r="BQ42" s="660"/>
      <c r="BR42" s="660"/>
      <c r="BS42" s="660"/>
      <c r="BT42" s="660"/>
      <c r="BU42" s="660"/>
      <c r="BV42" s="660"/>
      <c r="BW42" s="660"/>
      <c r="BX42" s="660"/>
      <c r="BY42" s="660"/>
      <c r="BZ42" s="660"/>
      <c r="CA42" s="660"/>
      <c r="CB42" s="660"/>
      <c r="CC42" s="660"/>
      <c r="CD42" s="660"/>
      <c r="CE42" s="660"/>
      <c r="CF42" s="660"/>
      <c r="CG42" s="660"/>
      <c r="CH42" s="660"/>
      <c r="CI42" s="660"/>
      <c r="CJ42" s="660"/>
      <c r="CK42" s="660"/>
      <c r="CL42" s="660"/>
      <c r="CM42" s="660"/>
      <c r="CN42" s="660"/>
      <c r="CO42" s="660"/>
      <c r="CP42" s="660"/>
      <c r="CQ42" s="660"/>
      <c r="CR42" s="660"/>
      <c r="CS42" s="660"/>
      <c r="CT42" s="660"/>
      <c r="CU42" s="660"/>
      <c r="CV42" s="660"/>
      <c r="CW42" s="660"/>
      <c r="CX42" s="660"/>
      <c r="CY42" s="660"/>
      <c r="CZ42" s="660"/>
      <c r="DA42" s="660"/>
      <c r="DB42" s="660"/>
      <c r="DC42" s="660"/>
      <c r="DD42" s="660"/>
      <c r="DE42" s="660"/>
      <c r="DF42" s="660"/>
      <c r="DG42" s="660"/>
      <c r="DH42" s="660"/>
      <c r="DI42" s="660"/>
      <c r="DJ42" s="660">
        <v>16</v>
      </c>
      <c r="DK42" s="660">
        <v>16</v>
      </c>
    </row>
    <row r="43" spans="1:115" ht="15.75" customHeight="1">
      <c r="A43" s="2" t="s">
        <v>91</v>
      </c>
      <c r="B43" s="660"/>
      <c r="C43" s="660"/>
      <c r="D43" s="660">
        <v>5</v>
      </c>
      <c r="E43" s="660">
        <v>5</v>
      </c>
      <c r="F43" s="660"/>
      <c r="G43" s="660"/>
      <c r="H43" s="660">
        <v>10</v>
      </c>
      <c r="I43" s="660">
        <v>10</v>
      </c>
      <c r="J43" s="660">
        <v>9</v>
      </c>
      <c r="K43" s="660">
        <v>9</v>
      </c>
      <c r="L43" s="660">
        <v>6</v>
      </c>
      <c r="M43" s="660">
        <v>6</v>
      </c>
      <c r="N43" s="660">
        <v>4</v>
      </c>
      <c r="O43" s="660">
        <v>4</v>
      </c>
      <c r="P43" s="660">
        <v>4</v>
      </c>
      <c r="Q43" s="660">
        <v>4</v>
      </c>
      <c r="R43" s="660">
        <v>4</v>
      </c>
      <c r="S43" s="660">
        <v>4</v>
      </c>
      <c r="T43" s="660"/>
      <c r="U43" s="660"/>
      <c r="V43" s="660"/>
      <c r="W43" s="660"/>
      <c r="X43" s="660"/>
      <c r="Y43" s="660"/>
      <c r="Z43" s="660">
        <v>4</v>
      </c>
      <c r="AA43" s="660">
        <v>4</v>
      </c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>
        <v>3</v>
      </c>
      <c r="AM43" s="660">
        <v>3</v>
      </c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>
        <v>6</v>
      </c>
      <c r="BM43" s="660">
        <v>6</v>
      </c>
      <c r="BN43" s="660"/>
      <c r="BO43" s="660"/>
      <c r="BP43" s="660">
        <v>1</v>
      </c>
      <c r="BQ43" s="660">
        <v>1</v>
      </c>
      <c r="BR43" s="660">
        <v>5</v>
      </c>
      <c r="BS43" s="660">
        <v>5</v>
      </c>
      <c r="BT43" s="660">
        <v>4</v>
      </c>
      <c r="BU43" s="660">
        <v>4</v>
      </c>
      <c r="BV43" s="660"/>
      <c r="BW43" s="660"/>
      <c r="BX43" s="660"/>
      <c r="BY43" s="660"/>
      <c r="BZ43" s="660"/>
      <c r="CA43" s="660"/>
      <c r="CB43" s="660">
        <v>14</v>
      </c>
      <c r="CC43" s="660">
        <v>14</v>
      </c>
      <c r="CD43" s="660"/>
      <c r="CE43" s="660"/>
      <c r="CF43" s="660"/>
      <c r="CG43" s="660"/>
      <c r="CH43" s="660"/>
      <c r="CI43" s="660"/>
      <c r="CJ43" s="660"/>
      <c r="CK43" s="660"/>
      <c r="CL43" s="660"/>
      <c r="CM43" s="660"/>
      <c r="CN43" s="660"/>
      <c r="CO43" s="660"/>
      <c r="CP43" s="660"/>
      <c r="CQ43" s="660"/>
      <c r="CR43" s="660"/>
      <c r="CS43" s="660"/>
      <c r="CT43" s="660"/>
      <c r="CU43" s="660"/>
      <c r="CV43" s="660"/>
      <c r="CW43" s="660"/>
      <c r="CX43" s="660"/>
      <c r="CY43" s="660"/>
      <c r="CZ43" s="660"/>
      <c r="DA43" s="660"/>
      <c r="DB43" s="660"/>
      <c r="DC43" s="660"/>
      <c r="DD43" s="660"/>
      <c r="DE43" s="660"/>
      <c r="DF43" s="660"/>
      <c r="DG43" s="660"/>
      <c r="DH43" s="660"/>
      <c r="DI43" s="660"/>
      <c r="DJ43" s="660">
        <v>79</v>
      </c>
      <c r="DK43" s="660">
        <v>79</v>
      </c>
    </row>
    <row r="44" spans="1:115" ht="15.75" customHeight="1">
      <c r="A44" s="2" t="s">
        <v>92</v>
      </c>
      <c r="B44" s="660"/>
      <c r="C44" s="660"/>
      <c r="D44" s="660"/>
      <c r="E44" s="660"/>
      <c r="F44" s="660"/>
      <c r="G44" s="660"/>
      <c r="H44" s="660"/>
      <c r="I44" s="660"/>
      <c r="J44" s="660"/>
      <c r="K44" s="660"/>
      <c r="L44" s="660"/>
      <c r="M44" s="660"/>
      <c r="N44" s="660"/>
      <c r="O44" s="660"/>
      <c r="P44" s="660"/>
      <c r="Q44" s="660"/>
      <c r="R44" s="660"/>
      <c r="S44" s="660"/>
      <c r="T44" s="660">
        <v>1</v>
      </c>
      <c r="U44" s="660">
        <v>1</v>
      </c>
      <c r="V44" s="660">
        <v>3</v>
      </c>
      <c r="W44" s="660">
        <v>3</v>
      </c>
      <c r="X44" s="660">
        <v>3</v>
      </c>
      <c r="Y44" s="660">
        <v>3</v>
      </c>
      <c r="Z44" s="660">
        <v>1</v>
      </c>
      <c r="AA44" s="660">
        <v>1</v>
      </c>
      <c r="AB44" s="660">
        <v>5</v>
      </c>
      <c r="AC44" s="660">
        <v>5</v>
      </c>
      <c r="AD44" s="660"/>
      <c r="AE44" s="660"/>
      <c r="AF44" s="660"/>
      <c r="AG44" s="660"/>
      <c r="AH44" s="660">
        <v>5</v>
      </c>
      <c r="AI44" s="660">
        <v>5</v>
      </c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>
        <v>3</v>
      </c>
      <c r="BM44" s="660">
        <v>3</v>
      </c>
      <c r="BN44" s="660"/>
      <c r="BO44" s="660"/>
      <c r="BP44" s="660">
        <v>16</v>
      </c>
      <c r="BQ44" s="660">
        <v>16</v>
      </c>
      <c r="BR44" s="660"/>
      <c r="BS44" s="660"/>
      <c r="BT44" s="660">
        <v>1</v>
      </c>
      <c r="BU44" s="660">
        <v>1</v>
      </c>
      <c r="BV44" s="660"/>
      <c r="BW44" s="660"/>
      <c r="BX44" s="660"/>
      <c r="BY44" s="660"/>
      <c r="BZ44" s="660"/>
      <c r="CA44" s="660"/>
      <c r="CB44" s="660"/>
      <c r="CC44" s="660"/>
      <c r="CD44" s="660"/>
      <c r="CE44" s="660"/>
      <c r="CF44" s="660"/>
      <c r="CG44" s="660"/>
      <c r="CH44" s="660"/>
      <c r="CI44" s="660"/>
      <c r="CJ44" s="660"/>
      <c r="CK44" s="660"/>
      <c r="CL44" s="660"/>
      <c r="CM44" s="660"/>
      <c r="CN44" s="660"/>
      <c r="CO44" s="660"/>
      <c r="CP44" s="660"/>
      <c r="CQ44" s="660"/>
      <c r="CR44" s="660"/>
      <c r="CS44" s="660"/>
      <c r="CT44" s="660"/>
      <c r="CU44" s="660"/>
      <c r="CV44" s="660"/>
      <c r="CW44" s="660"/>
      <c r="CX44" s="660"/>
      <c r="CY44" s="660"/>
      <c r="CZ44" s="660"/>
      <c r="DA44" s="660"/>
      <c r="DB44" s="660"/>
      <c r="DC44" s="660"/>
      <c r="DD44" s="660"/>
      <c r="DE44" s="660"/>
      <c r="DF44" s="660"/>
      <c r="DG44" s="660"/>
      <c r="DH44" s="660"/>
      <c r="DI44" s="660"/>
      <c r="DJ44" s="660">
        <v>38</v>
      </c>
      <c r="DK44" s="660">
        <v>38</v>
      </c>
    </row>
    <row r="45" spans="1:115" ht="15.75" customHeight="1">
      <c r="A45" s="2" t="s">
        <v>93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/>
      <c r="Q45" s="660"/>
      <c r="R45" s="660"/>
      <c r="S45" s="660"/>
      <c r="T45" s="660">
        <v>3</v>
      </c>
      <c r="U45" s="660">
        <v>3</v>
      </c>
      <c r="V45" s="660"/>
      <c r="W45" s="660"/>
      <c r="X45" s="660"/>
      <c r="Y45" s="660"/>
      <c r="Z45" s="660"/>
      <c r="AA45" s="660"/>
      <c r="AB45" s="660"/>
      <c r="AC45" s="660"/>
      <c r="AD45" s="660">
        <v>6</v>
      </c>
      <c r="AE45" s="660">
        <v>6</v>
      </c>
      <c r="AF45" s="660">
        <v>4</v>
      </c>
      <c r="AG45" s="660">
        <v>4</v>
      </c>
      <c r="AH45" s="660">
        <v>1</v>
      </c>
      <c r="AI45" s="660">
        <v>1</v>
      </c>
      <c r="AJ45" s="660">
        <v>4</v>
      </c>
      <c r="AK45" s="660">
        <v>4</v>
      </c>
      <c r="AL45" s="660"/>
      <c r="AM45" s="660"/>
      <c r="AN45" s="660">
        <v>12</v>
      </c>
      <c r="AO45" s="660">
        <v>12</v>
      </c>
      <c r="AP45" s="660">
        <v>5</v>
      </c>
      <c r="AQ45" s="660">
        <v>5</v>
      </c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>
        <v>6</v>
      </c>
      <c r="BE45" s="660">
        <v>6</v>
      </c>
      <c r="BF45" s="660">
        <v>11</v>
      </c>
      <c r="BG45" s="660">
        <v>11</v>
      </c>
      <c r="BH45" s="660">
        <v>2</v>
      </c>
      <c r="BI45" s="660">
        <v>2</v>
      </c>
      <c r="BJ45" s="660">
        <v>1</v>
      </c>
      <c r="BK45" s="660">
        <v>1</v>
      </c>
      <c r="BL45" s="660"/>
      <c r="BM45" s="660"/>
      <c r="BN45" s="660">
        <v>7</v>
      </c>
      <c r="BO45" s="660">
        <v>7</v>
      </c>
      <c r="BP45" s="660"/>
      <c r="BQ45" s="660"/>
      <c r="BR45" s="660"/>
      <c r="BS45" s="660"/>
      <c r="BT45" s="660"/>
      <c r="BU45" s="660"/>
      <c r="BV45" s="660">
        <v>5</v>
      </c>
      <c r="BW45" s="660">
        <v>5</v>
      </c>
      <c r="BX45" s="660">
        <v>8</v>
      </c>
      <c r="BY45" s="660">
        <v>8</v>
      </c>
      <c r="BZ45" s="660"/>
      <c r="CA45" s="660"/>
      <c r="CB45" s="660"/>
      <c r="CC45" s="660"/>
      <c r="CD45" s="660"/>
      <c r="CE45" s="660"/>
      <c r="CF45" s="660"/>
      <c r="CG45" s="660"/>
      <c r="CH45" s="660"/>
      <c r="CI45" s="660"/>
      <c r="CJ45" s="660"/>
      <c r="CK45" s="660"/>
      <c r="CL45" s="660"/>
      <c r="CM45" s="660"/>
      <c r="CN45" s="660"/>
      <c r="CO45" s="660"/>
      <c r="CP45" s="660"/>
      <c r="CQ45" s="660"/>
      <c r="CR45" s="660"/>
      <c r="CS45" s="660"/>
      <c r="CT45" s="660"/>
      <c r="CU45" s="660"/>
      <c r="CV45" s="660"/>
      <c r="CW45" s="660"/>
      <c r="CX45" s="660"/>
      <c r="CY45" s="660"/>
      <c r="CZ45" s="660"/>
      <c r="DA45" s="660"/>
      <c r="DB45" s="660"/>
      <c r="DC45" s="660"/>
      <c r="DD45" s="660"/>
      <c r="DE45" s="660"/>
      <c r="DF45" s="660"/>
      <c r="DG45" s="660"/>
      <c r="DH45" s="660"/>
      <c r="DI45" s="660"/>
      <c r="DJ45" s="660">
        <v>75</v>
      </c>
      <c r="DK45" s="660">
        <v>75</v>
      </c>
    </row>
    <row r="46" spans="1:115" ht="15.75" customHeight="1">
      <c r="A46" s="2" t="s">
        <v>94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/>
      <c r="U46" s="660"/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>
        <v>6</v>
      </c>
      <c r="AS46" s="660">
        <v>6</v>
      </c>
      <c r="AT46" s="660">
        <v>4</v>
      </c>
      <c r="AU46" s="660">
        <v>4</v>
      </c>
      <c r="AV46" s="660">
        <v>8</v>
      </c>
      <c r="AW46" s="660">
        <v>8</v>
      </c>
      <c r="AX46" s="660">
        <v>8</v>
      </c>
      <c r="AY46" s="660">
        <v>8</v>
      </c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/>
      <c r="BW46" s="660"/>
      <c r="BX46" s="660"/>
      <c r="BY46" s="660"/>
      <c r="BZ46" s="660"/>
      <c r="CA46" s="660"/>
      <c r="CB46" s="660"/>
      <c r="CC46" s="660"/>
      <c r="CD46" s="660">
        <v>8</v>
      </c>
      <c r="CE46" s="660">
        <v>8</v>
      </c>
      <c r="CF46" s="660">
        <v>7</v>
      </c>
      <c r="CG46" s="660">
        <v>7</v>
      </c>
      <c r="CH46" s="660"/>
      <c r="CI46" s="660"/>
      <c r="CJ46" s="660">
        <v>3</v>
      </c>
      <c r="CK46" s="660">
        <v>3</v>
      </c>
      <c r="CL46" s="660">
        <v>4</v>
      </c>
      <c r="CM46" s="660">
        <v>4</v>
      </c>
      <c r="CN46" s="660"/>
      <c r="CO46" s="660"/>
      <c r="CP46" s="660">
        <v>7</v>
      </c>
      <c r="CQ46" s="660">
        <v>7</v>
      </c>
      <c r="CR46" s="660">
        <v>5</v>
      </c>
      <c r="CS46" s="660">
        <v>5</v>
      </c>
      <c r="CT46" s="660">
        <v>5</v>
      </c>
      <c r="CU46" s="660">
        <v>5</v>
      </c>
      <c r="CV46" s="660">
        <v>5</v>
      </c>
      <c r="CW46" s="660">
        <v>5</v>
      </c>
      <c r="CX46" s="660"/>
      <c r="CY46" s="660"/>
      <c r="CZ46" s="660">
        <v>8</v>
      </c>
      <c r="DA46" s="660">
        <v>8</v>
      </c>
      <c r="DB46" s="660">
        <v>1</v>
      </c>
      <c r="DC46" s="660">
        <v>1</v>
      </c>
      <c r="DD46" s="660">
        <v>3</v>
      </c>
      <c r="DE46" s="660">
        <v>3</v>
      </c>
      <c r="DF46" s="660">
        <v>5</v>
      </c>
      <c r="DG46" s="660">
        <v>5</v>
      </c>
      <c r="DH46" s="660"/>
      <c r="DI46" s="660"/>
      <c r="DJ46" s="660">
        <v>87</v>
      </c>
      <c r="DK46" s="660">
        <v>87</v>
      </c>
    </row>
    <row r="47" spans="1:115" ht="15.75" customHeight="1">
      <c r="A47" s="2" t="s">
        <v>95</v>
      </c>
      <c r="B47" s="660">
        <v>1</v>
      </c>
      <c r="C47" s="660">
        <v>1</v>
      </c>
      <c r="D47" s="660"/>
      <c r="E47" s="660"/>
      <c r="F47" s="660"/>
      <c r="G47" s="660"/>
      <c r="H47" s="660">
        <v>2</v>
      </c>
      <c r="I47" s="660">
        <v>2</v>
      </c>
      <c r="J47" s="660"/>
      <c r="K47" s="660"/>
      <c r="L47" s="660"/>
      <c r="M47" s="660"/>
      <c r="N47" s="660">
        <v>2</v>
      </c>
      <c r="O47" s="660">
        <v>2</v>
      </c>
      <c r="P47" s="660"/>
      <c r="Q47" s="660"/>
      <c r="R47" s="660"/>
      <c r="S47" s="660"/>
      <c r="T47" s="660"/>
      <c r="U47" s="660"/>
      <c r="V47" s="660">
        <v>1</v>
      </c>
      <c r="W47" s="660">
        <v>1</v>
      </c>
      <c r="X47" s="660"/>
      <c r="Y47" s="660"/>
      <c r="Z47" s="660">
        <v>2</v>
      </c>
      <c r="AA47" s="660">
        <v>2</v>
      </c>
      <c r="AB47" s="660"/>
      <c r="AC47" s="660"/>
      <c r="AD47" s="660">
        <v>1</v>
      </c>
      <c r="AE47" s="660">
        <v>1</v>
      </c>
      <c r="AF47" s="660"/>
      <c r="AG47" s="660"/>
      <c r="AH47" s="660">
        <v>1</v>
      </c>
      <c r="AI47" s="660">
        <v>1</v>
      </c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>
        <v>13</v>
      </c>
      <c r="BA47" s="660">
        <v>13</v>
      </c>
      <c r="BB47" s="660">
        <v>22</v>
      </c>
      <c r="BC47" s="660">
        <v>22</v>
      </c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>
        <v>1</v>
      </c>
      <c r="BQ47" s="660">
        <v>1</v>
      </c>
      <c r="BR47" s="660"/>
      <c r="BS47" s="660"/>
      <c r="BT47" s="660">
        <v>10</v>
      </c>
      <c r="BU47" s="660">
        <v>10</v>
      </c>
      <c r="BV47" s="660">
        <v>3</v>
      </c>
      <c r="BW47" s="660">
        <v>3</v>
      </c>
      <c r="BX47" s="660"/>
      <c r="BY47" s="660"/>
      <c r="BZ47" s="660">
        <v>4</v>
      </c>
      <c r="CA47" s="660">
        <v>4</v>
      </c>
      <c r="CB47" s="660"/>
      <c r="CC47" s="660"/>
      <c r="CD47" s="660"/>
      <c r="CE47" s="660"/>
      <c r="CF47" s="660"/>
      <c r="CG47" s="660"/>
      <c r="CH47" s="660"/>
      <c r="CI47" s="660"/>
      <c r="CJ47" s="660"/>
      <c r="CK47" s="660"/>
      <c r="CL47" s="660"/>
      <c r="CM47" s="660"/>
      <c r="CN47" s="660"/>
      <c r="CO47" s="660"/>
      <c r="CP47" s="660"/>
      <c r="CQ47" s="660"/>
      <c r="CR47" s="660"/>
      <c r="CS47" s="660"/>
      <c r="CT47" s="660">
        <v>2</v>
      </c>
      <c r="CU47" s="660">
        <v>2</v>
      </c>
      <c r="CV47" s="660">
        <v>9</v>
      </c>
      <c r="CW47" s="660">
        <v>9</v>
      </c>
      <c r="CX47" s="660">
        <v>4</v>
      </c>
      <c r="CY47" s="660">
        <v>4</v>
      </c>
      <c r="CZ47" s="660"/>
      <c r="DA47" s="660"/>
      <c r="DB47" s="660"/>
      <c r="DC47" s="660"/>
      <c r="DD47" s="660"/>
      <c r="DE47" s="660"/>
      <c r="DF47" s="660"/>
      <c r="DG47" s="660"/>
      <c r="DH47" s="660">
        <v>17</v>
      </c>
      <c r="DI47" s="660">
        <v>17</v>
      </c>
      <c r="DJ47" s="660">
        <v>95</v>
      </c>
      <c r="DK47" s="660">
        <v>95</v>
      </c>
    </row>
    <row r="48" spans="1:115" ht="15.75" customHeight="1">
      <c r="A48" s="2" t="s">
        <v>97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/>
      <c r="AA48" s="660"/>
      <c r="AB48" s="660"/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>
        <v>31</v>
      </c>
      <c r="BA48" s="660">
        <v>31</v>
      </c>
      <c r="BB48" s="660">
        <v>21</v>
      </c>
      <c r="BC48" s="660">
        <v>21</v>
      </c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/>
      <c r="BW48" s="660"/>
      <c r="BX48" s="660"/>
      <c r="BY48" s="660"/>
      <c r="BZ48" s="660"/>
      <c r="CA48" s="660"/>
      <c r="CB48" s="660"/>
      <c r="CC48" s="660"/>
      <c r="CD48" s="660"/>
      <c r="CE48" s="660"/>
      <c r="CF48" s="660"/>
      <c r="CG48" s="660"/>
      <c r="CH48" s="660">
        <v>2</v>
      </c>
      <c r="CI48" s="660">
        <v>2</v>
      </c>
      <c r="CJ48" s="660">
        <v>11</v>
      </c>
      <c r="CK48" s="660">
        <v>11</v>
      </c>
      <c r="CL48" s="660">
        <v>1</v>
      </c>
      <c r="CM48" s="660">
        <v>1</v>
      </c>
      <c r="CN48" s="660">
        <v>10</v>
      </c>
      <c r="CO48" s="660">
        <v>10</v>
      </c>
      <c r="CP48" s="660"/>
      <c r="CQ48" s="660"/>
      <c r="CR48" s="660"/>
      <c r="CS48" s="660"/>
      <c r="CT48" s="660"/>
      <c r="CU48" s="660"/>
      <c r="CV48" s="660"/>
      <c r="CW48" s="660"/>
      <c r="CX48" s="660"/>
      <c r="CY48" s="660"/>
      <c r="CZ48" s="660">
        <v>30</v>
      </c>
      <c r="DA48" s="660">
        <v>30</v>
      </c>
      <c r="DB48" s="660">
        <v>12</v>
      </c>
      <c r="DC48" s="660">
        <v>12</v>
      </c>
      <c r="DD48" s="660"/>
      <c r="DE48" s="660"/>
      <c r="DF48" s="660">
        <v>18</v>
      </c>
      <c r="DG48" s="660">
        <v>18</v>
      </c>
      <c r="DH48" s="660"/>
      <c r="DI48" s="660"/>
      <c r="DJ48" s="660">
        <v>136</v>
      </c>
      <c r="DK48" s="660">
        <v>136</v>
      </c>
    </row>
    <row r="49" spans="1:115" ht="15.75" customHeight="1">
      <c r="A49" s="2" t="s">
        <v>98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>
        <v>1</v>
      </c>
      <c r="U49" s="660">
        <v>1</v>
      </c>
      <c r="V49" s="660"/>
      <c r="W49" s="660"/>
      <c r="X49" s="660"/>
      <c r="Y49" s="660"/>
      <c r="Z49" s="660"/>
      <c r="AA49" s="660"/>
      <c r="AB49" s="660"/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/>
      <c r="BW49" s="660"/>
      <c r="BX49" s="660"/>
      <c r="BY49" s="660"/>
      <c r="BZ49" s="660"/>
      <c r="CA49" s="660"/>
      <c r="CB49" s="660"/>
      <c r="CC49" s="660"/>
      <c r="CD49" s="660"/>
      <c r="CE49" s="660"/>
      <c r="CF49" s="660"/>
      <c r="CG49" s="660"/>
      <c r="CH49" s="660"/>
      <c r="CI49" s="660"/>
      <c r="CJ49" s="660"/>
      <c r="CK49" s="660"/>
      <c r="CL49" s="660"/>
      <c r="CM49" s="660"/>
      <c r="CN49" s="660"/>
      <c r="CO49" s="660"/>
      <c r="CP49" s="660"/>
      <c r="CQ49" s="660"/>
      <c r="CR49" s="660"/>
      <c r="CS49" s="660"/>
      <c r="CT49" s="660"/>
      <c r="CU49" s="660"/>
      <c r="CV49" s="660"/>
      <c r="CW49" s="660"/>
      <c r="CX49" s="660"/>
      <c r="CY49" s="660"/>
      <c r="CZ49" s="660"/>
      <c r="DA49" s="660"/>
      <c r="DB49" s="660"/>
      <c r="DC49" s="660"/>
      <c r="DD49" s="660"/>
      <c r="DE49" s="660"/>
      <c r="DF49" s="660"/>
      <c r="DG49" s="660"/>
      <c r="DH49" s="660"/>
      <c r="DI49" s="660"/>
      <c r="DJ49" s="660">
        <v>1</v>
      </c>
      <c r="DK49" s="660">
        <v>1</v>
      </c>
    </row>
    <row r="50" spans="1:115" ht="15.75" customHeight="1">
      <c r="A50" s="2" t="s">
        <v>58</v>
      </c>
      <c r="B50" s="660">
        <v>10</v>
      </c>
      <c r="C50" s="660">
        <v>10</v>
      </c>
      <c r="D50" s="660">
        <v>9</v>
      </c>
      <c r="E50" s="660">
        <v>9</v>
      </c>
      <c r="F50" s="660">
        <v>3</v>
      </c>
      <c r="G50" s="660">
        <v>3</v>
      </c>
      <c r="H50" s="660">
        <v>12</v>
      </c>
      <c r="I50" s="660">
        <v>12</v>
      </c>
      <c r="J50" s="660">
        <v>9</v>
      </c>
      <c r="K50" s="660">
        <v>9</v>
      </c>
      <c r="L50" s="660">
        <v>6</v>
      </c>
      <c r="M50" s="660">
        <v>6</v>
      </c>
      <c r="N50" s="660">
        <v>6</v>
      </c>
      <c r="O50" s="660">
        <v>6</v>
      </c>
      <c r="P50" s="660">
        <v>4</v>
      </c>
      <c r="Q50" s="660">
        <v>4</v>
      </c>
      <c r="R50" s="660">
        <v>4</v>
      </c>
      <c r="S50" s="660">
        <v>4</v>
      </c>
      <c r="T50" s="660">
        <v>5</v>
      </c>
      <c r="U50" s="660">
        <v>5</v>
      </c>
      <c r="V50" s="660">
        <v>4</v>
      </c>
      <c r="W50" s="660">
        <v>4</v>
      </c>
      <c r="X50" s="660">
        <v>3</v>
      </c>
      <c r="Y50" s="660">
        <v>3</v>
      </c>
      <c r="Z50" s="660">
        <v>7</v>
      </c>
      <c r="AA50" s="660">
        <v>7</v>
      </c>
      <c r="AB50" s="660">
        <v>5</v>
      </c>
      <c r="AC50" s="660">
        <v>5</v>
      </c>
      <c r="AD50" s="660">
        <v>7</v>
      </c>
      <c r="AE50" s="660">
        <v>7</v>
      </c>
      <c r="AF50" s="660">
        <v>4</v>
      </c>
      <c r="AG50" s="660">
        <v>4</v>
      </c>
      <c r="AH50" s="660">
        <v>7</v>
      </c>
      <c r="AI50" s="660">
        <v>7</v>
      </c>
      <c r="AJ50" s="660">
        <v>4</v>
      </c>
      <c r="AK50" s="660">
        <v>4</v>
      </c>
      <c r="AL50" s="660">
        <v>3</v>
      </c>
      <c r="AM50" s="660">
        <v>3</v>
      </c>
      <c r="AN50" s="660">
        <v>12</v>
      </c>
      <c r="AO50" s="660">
        <v>12</v>
      </c>
      <c r="AP50" s="660">
        <v>5</v>
      </c>
      <c r="AQ50" s="660">
        <v>5</v>
      </c>
      <c r="AR50" s="660">
        <v>6</v>
      </c>
      <c r="AS50" s="660">
        <v>6</v>
      </c>
      <c r="AT50" s="660">
        <v>4</v>
      </c>
      <c r="AU50" s="660">
        <v>4</v>
      </c>
      <c r="AV50" s="660">
        <v>8</v>
      </c>
      <c r="AW50" s="660">
        <v>8</v>
      </c>
      <c r="AX50" s="660">
        <v>8</v>
      </c>
      <c r="AY50" s="660">
        <v>8</v>
      </c>
      <c r="AZ50" s="660">
        <v>44</v>
      </c>
      <c r="BA50" s="660">
        <v>44</v>
      </c>
      <c r="BB50" s="660">
        <v>43</v>
      </c>
      <c r="BC50" s="660">
        <v>43</v>
      </c>
      <c r="BD50" s="660">
        <v>6</v>
      </c>
      <c r="BE50" s="660">
        <v>6</v>
      </c>
      <c r="BF50" s="660">
        <v>11</v>
      </c>
      <c r="BG50" s="660">
        <v>11</v>
      </c>
      <c r="BH50" s="660">
        <v>2</v>
      </c>
      <c r="BI50" s="660">
        <v>2</v>
      </c>
      <c r="BJ50" s="660">
        <v>1</v>
      </c>
      <c r="BK50" s="660">
        <v>1</v>
      </c>
      <c r="BL50" s="660">
        <v>9</v>
      </c>
      <c r="BM50" s="660">
        <v>9</v>
      </c>
      <c r="BN50" s="660">
        <v>7</v>
      </c>
      <c r="BO50" s="660">
        <v>7</v>
      </c>
      <c r="BP50" s="660">
        <v>18</v>
      </c>
      <c r="BQ50" s="660">
        <v>18</v>
      </c>
      <c r="BR50" s="660">
        <v>5</v>
      </c>
      <c r="BS50" s="660">
        <v>5</v>
      </c>
      <c r="BT50" s="660">
        <v>15</v>
      </c>
      <c r="BU50" s="660">
        <v>15</v>
      </c>
      <c r="BV50" s="660">
        <v>8</v>
      </c>
      <c r="BW50" s="660">
        <v>8</v>
      </c>
      <c r="BX50" s="660">
        <v>8</v>
      </c>
      <c r="BY50" s="660">
        <v>8</v>
      </c>
      <c r="BZ50" s="660">
        <v>4</v>
      </c>
      <c r="CA50" s="660">
        <v>4</v>
      </c>
      <c r="CB50" s="660">
        <v>14</v>
      </c>
      <c r="CC50" s="660">
        <v>14</v>
      </c>
      <c r="CD50" s="660">
        <v>8</v>
      </c>
      <c r="CE50" s="660">
        <v>8</v>
      </c>
      <c r="CF50" s="660">
        <v>7</v>
      </c>
      <c r="CG50" s="660">
        <v>7</v>
      </c>
      <c r="CH50" s="660">
        <v>2</v>
      </c>
      <c r="CI50" s="660">
        <v>2</v>
      </c>
      <c r="CJ50" s="660">
        <v>14</v>
      </c>
      <c r="CK50" s="660">
        <v>14</v>
      </c>
      <c r="CL50" s="660">
        <v>5</v>
      </c>
      <c r="CM50" s="660">
        <v>5</v>
      </c>
      <c r="CN50" s="660">
        <v>10</v>
      </c>
      <c r="CO50" s="660">
        <v>10</v>
      </c>
      <c r="CP50" s="660">
        <v>7</v>
      </c>
      <c r="CQ50" s="660">
        <v>7</v>
      </c>
      <c r="CR50" s="660">
        <v>5</v>
      </c>
      <c r="CS50" s="660">
        <v>5</v>
      </c>
      <c r="CT50" s="660">
        <v>7</v>
      </c>
      <c r="CU50" s="660">
        <v>7</v>
      </c>
      <c r="CV50" s="660">
        <v>14</v>
      </c>
      <c r="CW50" s="660">
        <v>14</v>
      </c>
      <c r="CX50" s="660">
        <v>4</v>
      </c>
      <c r="CY50" s="660">
        <v>4</v>
      </c>
      <c r="CZ50" s="660">
        <v>38</v>
      </c>
      <c r="DA50" s="660">
        <v>38</v>
      </c>
      <c r="DB50" s="660">
        <v>13</v>
      </c>
      <c r="DC50" s="660">
        <v>13</v>
      </c>
      <c r="DD50" s="660">
        <v>3</v>
      </c>
      <c r="DE50" s="660">
        <v>3</v>
      </c>
      <c r="DF50" s="660">
        <v>23</v>
      </c>
      <c r="DG50" s="660">
        <v>23</v>
      </c>
      <c r="DH50" s="660">
        <v>17</v>
      </c>
      <c r="DI50" s="660">
        <v>17</v>
      </c>
      <c r="DJ50" s="660">
        <v>527</v>
      </c>
      <c r="DK50" s="660">
        <v>527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59" t="s">
        <v>2386</v>
      </c>
      <c r="B3" s="659" t="s">
        <v>82</v>
      </c>
    </row>
    <row r="4" spans="1:17">
      <c r="A4" s="659" t="s">
        <v>2387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>
      <c r="A5" s="2" t="s">
        <v>134</v>
      </c>
      <c r="B5" s="660"/>
      <c r="C5" s="660"/>
      <c r="D5" s="660"/>
      <c r="E5" s="660">
        <v>1</v>
      </c>
      <c r="F5" s="660"/>
      <c r="G5" s="660"/>
      <c r="H5" s="660"/>
      <c r="I5" s="660"/>
      <c r="J5" s="660"/>
      <c r="K5" s="660"/>
      <c r="L5" s="660"/>
      <c r="M5" s="660">
        <v>1</v>
      </c>
      <c r="N5" s="660"/>
      <c r="O5" s="660"/>
      <c r="P5" s="660"/>
      <c r="Q5" s="660">
        <v>2</v>
      </c>
    </row>
    <row r="6" spans="1:17">
      <c r="A6" s="2" t="s">
        <v>140</v>
      </c>
      <c r="B6" s="660"/>
      <c r="C6" s="660"/>
      <c r="D6" s="660"/>
      <c r="E6" s="660">
        <v>13</v>
      </c>
      <c r="F6" s="660"/>
      <c r="G6" s="660">
        <v>4</v>
      </c>
      <c r="H6" s="660"/>
      <c r="I6" s="660"/>
      <c r="J6" s="660"/>
      <c r="K6" s="660"/>
      <c r="L6" s="660"/>
      <c r="M6" s="660"/>
      <c r="N6" s="660"/>
      <c r="O6" s="660"/>
      <c r="P6" s="660"/>
      <c r="Q6" s="660">
        <v>17</v>
      </c>
    </row>
    <row r="7" spans="1:17">
      <c r="A7" s="2" t="s">
        <v>147</v>
      </c>
      <c r="B7" s="660"/>
      <c r="C7" s="660"/>
      <c r="D7" s="660"/>
      <c r="E7" s="660">
        <v>10</v>
      </c>
      <c r="F7" s="660"/>
      <c r="G7" s="660"/>
      <c r="H7" s="660"/>
      <c r="I7" s="660"/>
      <c r="J7" s="660"/>
      <c r="K7" s="660"/>
      <c r="L7" s="660"/>
      <c r="M7" s="660"/>
      <c r="N7" s="660"/>
      <c r="O7" s="660"/>
      <c r="P7" s="660"/>
      <c r="Q7" s="660">
        <v>10</v>
      </c>
    </row>
    <row r="8" spans="1:17">
      <c r="A8" s="2" t="s">
        <v>164</v>
      </c>
      <c r="B8" s="660"/>
      <c r="C8" s="660"/>
      <c r="D8" s="660"/>
      <c r="E8" s="660">
        <v>2</v>
      </c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>
        <v>2</v>
      </c>
    </row>
    <row r="9" spans="1:17">
      <c r="A9" s="2" t="s">
        <v>175</v>
      </c>
      <c r="B9" s="660"/>
      <c r="C9" s="660"/>
      <c r="D9" s="660"/>
      <c r="E9" s="660"/>
      <c r="F9" s="660">
        <v>2</v>
      </c>
      <c r="G9" s="660"/>
      <c r="H9" s="660"/>
      <c r="I9" s="660"/>
      <c r="J9" s="660"/>
      <c r="K9" s="660"/>
      <c r="L9" s="660"/>
      <c r="M9" s="660"/>
      <c r="N9" s="660"/>
      <c r="O9" s="660"/>
      <c r="P9" s="660"/>
      <c r="Q9" s="660">
        <v>2</v>
      </c>
    </row>
    <row r="10" spans="1:17">
      <c r="A10" s="2" t="s">
        <v>170</v>
      </c>
      <c r="B10" s="660"/>
      <c r="C10" s="660"/>
      <c r="D10" s="660"/>
      <c r="E10" s="660"/>
      <c r="F10" s="660">
        <v>2</v>
      </c>
      <c r="G10" s="660"/>
      <c r="H10" s="660"/>
      <c r="I10" s="660"/>
      <c r="J10" s="660"/>
      <c r="K10" s="660"/>
      <c r="L10" s="660"/>
      <c r="M10" s="660"/>
      <c r="N10" s="660"/>
      <c r="O10" s="660"/>
      <c r="P10" s="660"/>
      <c r="Q10" s="660">
        <v>2</v>
      </c>
    </row>
    <row r="11" spans="1:17">
      <c r="A11" s="2" t="s">
        <v>166</v>
      </c>
      <c r="B11" s="660"/>
      <c r="C11" s="660"/>
      <c r="D11" s="660"/>
      <c r="E11" s="660"/>
      <c r="F11" s="660">
        <v>2</v>
      </c>
      <c r="G11" s="660"/>
      <c r="H11" s="660"/>
      <c r="I11" s="660"/>
      <c r="J11" s="660"/>
      <c r="K11" s="660"/>
      <c r="L11" s="660"/>
      <c r="M11" s="660"/>
      <c r="N11" s="660"/>
      <c r="O11" s="660"/>
      <c r="P11" s="660"/>
      <c r="Q11" s="660">
        <v>2</v>
      </c>
    </row>
    <row r="12" spans="1:17">
      <c r="A12" s="2" t="s">
        <v>284</v>
      </c>
      <c r="B12" s="660"/>
      <c r="C12" s="660"/>
      <c r="D12" s="660"/>
      <c r="E12" s="660">
        <v>1</v>
      </c>
      <c r="F12" s="660"/>
      <c r="G12" s="660"/>
      <c r="H12" s="660"/>
      <c r="I12" s="660"/>
      <c r="J12" s="660"/>
      <c r="K12" s="660"/>
      <c r="L12" s="660"/>
      <c r="M12" s="660"/>
      <c r="N12" s="660"/>
      <c r="O12" s="660">
        <v>1</v>
      </c>
      <c r="P12" s="660"/>
      <c r="Q12" s="660">
        <v>2</v>
      </c>
    </row>
    <row r="13" spans="1:17">
      <c r="A13" s="2" t="s">
        <v>326</v>
      </c>
      <c r="B13" s="660"/>
      <c r="C13" s="660"/>
      <c r="D13" s="660">
        <v>1</v>
      </c>
      <c r="E13" s="660"/>
      <c r="F13" s="660"/>
      <c r="G13" s="660"/>
      <c r="H13" s="660">
        <v>1</v>
      </c>
      <c r="I13" s="660"/>
      <c r="J13" s="660"/>
      <c r="K13" s="660">
        <v>4</v>
      </c>
      <c r="L13" s="660"/>
      <c r="M13" s="660"/>
      <c r="N13" s="660"/>
      <c r="O13" s="660"/>
      <c r="P13" s="660"/>
      <c r="Q13" s="660">
        <v>6</v>
      </c>
    </row>
    <row r="14" spans="1:17">
      <c r="A14" s="2" t="s">
        <v>1020</v>
      </c>
      <c r="B14" s="660">
        <v>1</v>
      </c>
      <c r="C14" s="660"/>
      <c r="D14" s="660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>
        <v>1</v>
      </c>
    </row>
    <row r="15" spans="1:17">
      <c r="A15" s="2" t="s">
        <v>1032</v>
      </c>
      <c r="B15" s="660"/>
      <c r="C15" s="660">
        <v>3</v>
      </c>
      <c r="D15" s="660"/>
      <c r="E15" s="660"/>
      <c r="F15" s="660"/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>
        <v>3</v>
      </c>
    </row>
    <row r="16" spans="1:17">
      <c r="A16" s="2" t="s">
        <v>1024</v>
      </c>
      <c r="B16" s="660"/>
      <c r="C16" s="660">
        <v>2</v>
      </c>
      <c r="D16" s="660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>
        <v>2</v>
      </c>
    </row>
    <row r="17" spans="1:17">
      <c r="A17" s="2" t="s">
        <v>1022</v>
      </c>
      <c r="B17" s="660">
        <v>4</v>
      </c>
      <c r="C17" s="660"/>
      <c r="D17" s="660"/>
      <c r="E17" s="660"/>
      <c r="F17" s="660"/>
      <c r="G17" s="660"/>
      <c r="H17" s="660"/>
      <c r="I17" s="660"/>
      <c r="J17" s="660"/>
      <c r="K17" s="660"/>
      <c r="L17" s="660"/>
      <c r="M17" s="660"/>
      <c r="N17" s="660"/>
      <c r="O17" s="660"/>
      <c r="P17" s="660"/>
      <c r="Q17" s="660">
        <v>4</v>
      </c>
    </row>
    <row r="18" spans="1:17">
      <c r="A18" s="2" t="s">
        <v>1018</v>
      </c>
      <c r="B18" s="660">
        <v>2</v>
      </c>
      <c r="C18" s="660"/>
      <c r="D18" s="660"/>
      <c r="E18" s="660"/>
      <c r="F18" s="660"/>
      <c r="G18" s="660"/>
      <c r="H18" s="660"/>
      <c r="I18" s="660"/>
      <c r="J18" s="660"/>
      <c r="K18" s="660"/>
      <c r="L18" s="660"/>
      <c r="M18" s="660"/>
      <c r="N18" s="660"/>
      <c r="O18" s="660"/>
      <c r="P18" s="660"/>
      <c r="Q18" s="660">
        <v>2</v>
      </c>
    </row>
    <row r="19" spans="1:17">
      <c r="A19" s="2" t="s">
        <v>1030</v>
      </c>
      <c r="B19" s="660">
        <v>4</v>
      </c>
      <c r="C19" s="660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>
        <v>4</v>
      </c>
    </row>
    <row r="20" spans="1:17">
      <c r="A20" s="2" t="s">
        <v>1026</v>
      </c>
      <c r="B20" s="660"/>
      <c r="C20" s="660">
        <v>1</v>
      </c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>
        <v>1</v>
      </c>
    </row>
    <row r="21" spans="1:17">
      <c r="A21" s="2" t="s">
        <v>1036</v>
      </c>
      <c r="B21" s="660"/>
      <c r="C21" s="660">
        <v>1</v>
      </c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>
        <v>1</v>
      </c>
    </row>
    <row r="22" spans="1:17">
      <c r="A22" s="2" t="s">
        <v>1081</v>
      </c>
      <c r="B22" s="660"/>
      <c r="C22" s="660"/>
      <c r="D22" s="660">
        <v>2</v>
      </c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>
        <v>2</v>
      </c>
    </row>
    <row r="23" spans="1:17">
      <c r="A23" s="2" t="s">
        <v>1445</v>
      </c>
      <c r="B23" s="660"/>
      <c r="C23" s="660"/>
      <c r="D23" s="660">
        <v>2</v>
      </c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>
        <v>2</v>
      </c>
    </row>
    <row r="24" spans="1:17">
      <c r="A24" s="2" t="s">
        <v>1448</v>
      </c>
      <c r="B24" s="660"/>
      <c r="C24" s="660"/>
      <c r="D24" s="660">
        <v>2</v>
      </c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>
        <v>2</v>
      </c>
    </row>
    <row r="25" spans="1:17">
      <c r="A25" s="2" t="s">
        <v>1010</v>
      </c>
      <c r="B25" s="660">
        <v>3</v>
      </c>
      <c r="C25" s="660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>
        <v>3</v>
      </c>
    </row>
    <row r="26" spans="1:17">
      <c r="A26" s="2" t="s">
        <v>1054</v>
      </c>
      <c r="B26" s="660"/>
      <c r="C26" s="660">
        <v>3</v>
      </c>
      <c r="D26" s="660"/>
      <c r="E26" s="660"/>
      <c r="F26" s="660"/>
      <c r="G26" s="660"/>
      <c r="H26" s="660"/>
      <c r="I26" s="660"/>
      <c r="J26" s="660"/>
      <c r="K26" s="660"/>
      <c r="L26" s="660"/>
      <c r="M26" s="660"/>
      <c r="N26" s="660"/>
      <c r="O26" s="660"/>
      <c r="P26" s="660"/>
      <c r="Q26" s="660">
        <v>3</v>
      </c>
    </row>
    <row r="27" spans="1:17">
      <c r="A27" s="2" t="s">
        <v>1048</v>
      </c>
      <c r="B27" s="660"/>
      <c r="C27" s="660">
        <v>3</v>
      </c>
      <c r="D27" s="660"/>
      <c r="E27" s="660"/>
      <c r="F27" s="660"/>
      <c r="G27" s="660"/>
      <c r="H27" s="660"/>
      <c r="I27" s="660"/>
      <c r="J27" s="660"/>
      <c r="K27" s="660"/>
      <c r="L27" s="660"/>
      <c r="M27" s="660"/>
      <c r="N27" s="660"/>
      <c r="O27" s="660"/>
      <c r="P27" s="660"/>
      <c r="Q27" s="660">
        <v>3</v>
      </c>
    </row>
    <row r="28" spans="1:17">
      <c r="A28" s="2" t="s">
        <v>1015</v>
      </c>
      <c r="B28" s="660">
        <v>1</v>
      </c>
      <c r="C28" s="660"/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0">
        <v>1</v>
      </c>
    </row>
    <row r="29" spans="1:17">
      <c r="A29" s="2" t="s">
        <v>1042</v>
      </c>
      <c r="B29" s="660"/>
      <c r="C29" s="660"/>
      <c r="D29" s="660">
        <v>4</v>
      </c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  <c r="P29" s="660"/>
      <c r="Q29" s="660">
        <v>4</v>
      </c>
    </row>
    <row r="30" spans="1:17">
      <c r="A30" s="2" t="s">
        <v>1044</v>
      </c>
      <c r="B30" s="660"/>
      <c r="C30" s="660"/>
      <c r="D30" s="660">
        <v>1</v>
      </c>
      <c r="E30" s="660"/>
      <c r="F30" s="660"/>
      <c r="G30" s="660"/>
      <c r="H30" s="660"/>
      <c r="I30" s="660"/>
      <c r="J30" s="660"/>
      <c r="K30" s="660"/>
      <c r="L30" s="660"/>
      <c r="M30" s="660"/>
      <c r="N30" s="660"/>
      <c r="O30" s="660"/>
      <c r="P30" s="660"/>
      <c r="Q30" s="660">
        <v>1</v>
      </c>
    </row>
    <row r="31" spans="1:17">
      <c r="A31" s="2" t="s">
        <v>1052</v>
      </c>
      <c r="B31" s="660"/>
      <c r="C31" s="660">
        <v>3</v>
      </c>
      <c r="D31" s="660"/>
      <c r="E31" s="660"/>
      <c r="F31" s="660"/>
      <c r="G31" s="660"/>
      <c r="H31" s="660"/>
      <c r="I31" s="660"/>
      <c r="J31" s="660"/>
      <c r="K31" s="660"/>
      <c r="L31" s="660"/>
      <c r="M31" s="660"/>
      <c r="N31" s="660"/>
      <c r="O31" s="660"/>
      <c r="P31" s="660"/>
      <c r="Q31" s="660">
        <v>3</v>
      </c>
    </row>
    <row r="32" spans="1:17">
      <c r="A32" s="2" t="s">
        <v>1542</v>
      </c>
      <c r="B32" s="660"/>
      <c r="C32" s="660"/>
      <c r="D32" s="660">
        <v>1</v>
      </c>
      <c r="E32" s="660"/>
      <c r="F32" s="660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>
        <v>1</v>
      </c>
    </row>
    <row r="33" spans="1:17">
      <c r="A33" s="2" t="s">
        <v>1546</v>
      </c>
      <c r="B33" s="660"/>
      <c r="C33" s="660"/>
      <c r="D33" s="660">
        <v>1</v>
      </c>
      <c r="E33" s="660"/>
      <c r="F33" s="660"/>
      <c r="G33" s="660"/>
      <c r="H33" s="660"/>
      <c r="I33" s="660"/>
      <c r="J33" s="660"/>
      <c r="K33" s="660"/>
      <c r="L33" s="660"/>
      <c r="M33" s="660"/>
      <c r="N33" s="660"/>
      <c r="O33" s="660"/>
      <c r="P33" s="660"/>
      <c r="Q33" s="660">
        <v>1</v>
      </c>
    </row>
    <row r="34" spans="1:17">
      <c r="A34" s="2" t="s">
        <v>144</v>
      </c>
      <c r="B34" s="660"/>
      <c r="C34" s="660"/>
      <c r="D34" s="660"/>
      <c r="E34" s="660"/>
      <c r="F34" s="660"/>
      <c r="G34" s="660">
        <v>11</v>
      </c>
      <c r="H34" s="660"/>
      <c r="I34" s="660"/>
      <c r="J34" s="660"/>
      <c r="K34" s="660"/>
      <c r="L34" s="660"/>
      <c r="M34" s="660"/>
      <c r="N34" s="660"/>
      <c r="O34" s="660"/>
      <c r="P34" s="660"/>
      <c r="Q34" s="660">
        <v>11</v>
      </c>
    </row>
    <row r="35" spans="1:17">
      <c r="A35" s="2" t="s">
        <v>151</v>
      </c>
      <c r="B35" s="660"/>
      <c r="C35" s="660"/>
      <c r="D35" s="660"/>
      <c r="E35" s="660"/>
      <c r="F35" s="660"/>
      <c r="G35" s="660">
        <v>7</v>
      </c>
      <c r="H35" s="660"/>
      <c r="I35" s="660"/>
      <c r="J35" s="660"/>
      <c r="K35" s="660"/>
      <c r="L35" s="660"/>
      <c r="M35" s="660"/>
      <c r="N35" s="660"/>
      <c r="O35" s="660"/>
      <c r="P35" s="660"/>
      <c r="Q35" s="660">
        <v>7</v>
      </c>
    </row>
    <row r="36" spans="1:17">
      <c r="A36" s="2" t="s">
        <v>1419</v>
      </c>
      <c r="B36" s="660"/>
      <c r="C36" s="660"/>
      <c r="D36" s="660"/>
      <c r="E36" s="660"/>
      <c r="F36" s="660"/>
      <c r="G36" s="660">
        <v>3</v>
      </c>
      <c r="H36" s="660"/>
      <c r="I36" s="660"/>
      <c r="J36" s="660"/>
      <c r="K36" s="660"/>
      <c r="L36" s="660"/>
      <c r="M36" s="660"/>
      <c r="N36" s="660"/>
      <c r="O36" s="660"/>
      <c r="P36" s="660"/>
      <c r="Q36" s="660">
        <v>3</v>
      </c>
    </row>
    <row r="37" spans="1:17">
      <c r="A37" s="2" t="s">
        <v>1598</v>
      </c>
      <c r="B37" s="660"/>
      <c r="C37" s="660"/>
      <c r="D37" s="660"/>
      <c r="E37" s="660"/>
      <c r="F37" s="660"/>
      <c r="G37" s="660">
        <v>5</v>
      </c>
      <c r="H37" s="660"/>
      <c r="I37" s="660"/>
      <c r="J37" s="660"/>
      <c r="K37" s="660"/>
      <c r="L37" s="660"/>
      <c r="M37" s="660"/>
      <c r="N37" s="660"/>
      <c r="O37" s="660"/>
      <c r="P37" s="660"/>
      <c r="Q37" s="660">
        <v>5</v>
      </c>
    </row>
    <row r="38" spans="1:17">
      <c r="A38" s="2" t="s">
        <v>846</v>
      </c>
      <c r="B38" s="660"/>
      <c r="C38" s="660"/>
      <c r="D38" s="660"/>
      <c r="E38" s="660"/>
      <c r="F38" s="660"/>
      <c r="G38" s="660">
        <v>1</v>
      </c>
      <c r="H38" s="660"/>
      <c r="I38" s="660"/>
      <c r="J38" s="660"/>
      <c r="K38" s="660"/>
      <c r="L38" s="660"/>
      <c r="M38" s="660"/>
      <c r="N38" s="660"/>
      <c r="O38" s="660"/>
      <c r="P38" s="660"/>
      <c r="Q38" s="660">
        <v>1</v>
      </c>
    </row>
    <row r="39" spans="1:17">
      <c r="A39" s="2" t="s">
        <v>199</v>
      </c>
      <c r="B39" s="660"/>
      <c r="C39" s="660"/>
      <c r="D39" s="660"/>
      <c r="E39" s="660"/>
      <c r="F39" s="660"/>
      <c r="G39" s="660">
        <v>5</v>
      </c>
      <c r="H39" s="660"/>
      <c r="I39" s="660"/>
      <c r="J39" s="660"/>
      <c r="K39" s="660"/>
      <c r="L39" s="660"/>
      <c r="M39" s="660"/>
      <c r="N39" s="660"/>
      <c r="O39" s="660"/>
      <c r="P39" s="660"/>
      <c r="Q39" s="660">
        <v>5</v>
      </c>
    </row>
    <row r="40" spans="1:17">
      <c r="A40" s="2" t="s">
        <v>201</v>
      </c>
      <c r="B40" s="660"/>
      <c r="C40" s="660"/>
      <c r="D40" s="660"/>
      <c r="E40" s="660"/>
      <c r="F40" s="660"/>
      <c r="G40" s="660">
        <v>2</v>
      </c>
      <c r="H40" s="660"/>
      <c r="I40" s="660"/>
      <c r="J40" s="660"/>
      <c r="K40" s="660"/>
      <c r="L40" s="660"/>
      <c r="M40" s="660"/>
      <c r="N40" s="660"/>
      <c r="O40" s="660"/>
      <c r="P40" s="660"/>
      <c r="Q40" s="660">
        <v>2</v>
      </c>
    </row>
    <row r="41" spans="1:17">
      <c r="A41" s="2" t="s">
        <v>205</v>
      </c>
      <c r="B41" s="660"/>
      <c r="C41" s="660"/>
      <c r="D41" s="660"/>
      <c r="E41" s="660"/>
      <c r="F41" s="660"/>
      <c r="G41" s="660">
        <v>6</v>
      </c>
      <c r="H41" s="660"/>
      <c r="I41" s="660"/>
      <c r="J41" s="660">
        <v>3</v>
      </c>
      <c r="K41" s="660"/>
      <c r="L41" s="660"/>
      <c r="M41" s="660"/>
      <c r="N41" s="660"/>
      <c r="O41" s="660"/>
      <c r="P41" s="660"/>
      <c r="Q41" s="660">
        <v>9</v>
      </c>
    </row>
    <row r="42" spans="1:17">
      <c r="A42" s="2" t="s">
        <v>212</v>
      </c>
      <c r="B42" s="660"/>
      <c r="C42" s="660"/>
      <c r="D42" s="660"/>
      <c r="E42" s="660"/>
      <c r="F42" s="660"/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>
        <v>3</v>
      </c>
    </row>
    <row r="43" spans="1:17">
      <c r="A43" s="2" t="s">
        <v>207</v>
      </c>
      <c r="B43" s="660"/>
      <c r="C43" s="660"/>
      <c r="D43" s="660"/>
      <c r="E43" s="660"/>
      <c r="F43" s="660"/>
      <c r="G43" s="660">
        <v>11</v>
      </c>
      <c r="H43" s="660"/>
      <c r="I43" s="660"/>
      <c r="J43" s="660"/>
      <c r="K43" s="660"/>
      <c r="L43" s="660"/>
      <c r="M43" s="660"/>
      <c r="N43" s="660"/>
      <c r="O43" s="660"/>
      <c r="P43" s="660"/>
      <c r="Q43" s="660">
        <v>11</v>
      </c>
    </row>
    <row r="44" spans="1:17">
      <c r="A44" s="2" t="s">
        <v>215</v>
      </c>
      <c r="B44" s="660"/>
      <c r="C44" s="660"/>
      <c r="D44" s="660"/>
      <c r="E44" s="660"/>
      <c r="F44" s="660"/>
      <c r="G44" s="660"/>
      <c r="H44" s="660">
        <v>1</v>
      </c>
      <c r="I44" s="660"/>
      <c r="J44" s="660"/>
      <c r="K44" s="660"/>
      <c r="L44" s="660"/>
      <c r="M44" s="660"/>
      <c r="N44" s="660"/>
      <c r="O44" s="660"/>
      <c r="P44" s="660"/>
      <c r="Q44" s="660">
        <v>1</v>
      </c>
    </row>
    <row r="45" spans="1:17">
      <c r="A45" s="2" t="s">
        <v>218</v>
      </c>
      <c r="B45" s="660"/>
      <c r="C45" s="660"/>
      <c r="D45" s="660"/>
      <c r="E45" s="660"/>
      <c r="F45" s="660"/>
      <c r="G45" s="660"/>
      <c r="H45" s="660">
        <v>7</v>
      </c>
      <c r="I45" s="660"/>
      <c r="J45" s="660"/>
      <c r="K45" s="660"/>
      <c r="L45" s="660">
        <v>2</v>
      </c>
      <c r="M45" s="660"/>
      <c r="N45" s="660"/>
      <c r="O45" s="660"/>
      <c r="P45" s="660"/>
      <c r="Q45" s="660">
        <v>9</v>
      </c>
    </row>
    <row r="46" spans="1:17">
      <c r="A46" s="2" t="s">
        <v>1408</v>
      </c>
      <c r="B46" s="660"/>
      <c r="C46" s="660"/>
      <c r="D46" s="660"/>
      <c r="E46" s="660"/>
      <c r="F46" s="660"/>
      <c r="G46" s="660"/>
      <c r="H46" s="660">
        <v>1</v>
      </c>
      <c r="I46" s="660"/>
      <c r="J46" s="660"/>
      <c r="K46" s="660"/>
      <c r="L46" s="660"/>
      <c r="M46" s="660"/>
      <c r="N46" s="660"/>
      <c r="O46" s="660"/>
      <c r="P46" s="660">
        <v>1</v>
      </c>
      <c r="Q46" s="660">
        <v>2</v>
      </c>
    </row>
    <row r="47" spans="1:17">
      <c r="A47" s="2" t="s">
        <v>236</v>
      </c>
      <c r="B47" s="660"/>
      <c r="C47" s="660"/>
      <c r="D47" s="660"/>
      <c r="E47" s="660"/>
      <c r="F47" s="660"/>
      <c r="G47" s="660"/>
      <c r="H47" s="660">
        <v>3</v>
      </c>
      <c r="I47" s="660"/>
      <c r="J47" s="660"/>
      <c r="K47" s="660"/>
      <c r="L47" s="660"/>
      <c r="M47" s="660"/>
      <c r="N47" s="660"/>
      <c r="O47" s="660"/>
      <c r="P47" s="660"/>
      <c r="Q47" s="660">
        <v>3</v>
      </c>
    </row>
    <row r="48" spans="1:17">
      <c r="A48" s="2" t="s">
        <v>238</v>
      </c>
      <c r="B48" s="660"/>
      <c r="C48" s="660"/>
      <c r="D48" s="660"/>
      <c r="E48" s="660"/>
      <c r="F48" s="660"/>
      <c r="G48" s="660"/>
      <c r="H48" s="660"/>
      <c r="I48" s="660">
        <v>2</v>
      </c>
      <c r="J48" s="660"/>
      <c r="K48" s="660"/>
      <c r="L48" s="660"/>
      <c r="M48" s="660"/>
      <c r="N48" s="660"/>
      <c r="O48" s="660"/>
      <c r="P48" s="660"/>
      <c r="Q48" s="660">
        <v>2</v>
      </c>
    </row>
    <row r="49" spans="1:17">
      <c r="A49" s="2" t="s">
        <v>241</v>
      </c>
      <c r="B49" s="660"/>
      <c r="C49" s="660"/>
      <c r="D49" s="660"/>
      <c r="E49" s="660"/>
      <c r="F49" s="660"/>
      <c r="G49" s="660"/>
      <c r="H49" s="660"/>
      <c r="I49" s="660">
        <v>4</v>
      </c>
      <c r="J49" s="660"/>
      <c r="K49" s="660"/>
      <c r="L49" s="660"/>
      <c r="M49" s="660"/>
      <c r="N49" s="660"/>
      <c r="O49" s="660"/>
      <c r="P49" s="660"/>
      <c r="Q49" s="660">
        <v>4</v>
      </c>
    </row>
    <row r="50" spans="1:17">
      <c r="A50" s="2" t="s">
        <v>224</v>
      </c>
      <c r="B50" s="660"/>
      <c r="C50" s="660"/>
      <c r="D50" s="660"/>
      <c r="E50" s="660"/>
      <c r="F50" s="660"/>
      <c r="G50" s="660"/>
      <c r="H50" s="660"/>
      <c r="I50" s="660">
        <v>3</v>
      </c>
      <c r="J50" s="660"/>
      <c r="K50" s="660"/>
      <c r="L50" s="660"/>
      <c r="M50" s="660"/>
      <c r="N50" s="660"/>
      <c r="O50" s="660"/>
      <c r="P50" s="660"/>
      <c r="Q50" s="660">
        <v>3</v>
      </c>
    </row>
    <row r="51" spans="1:17">
      <c r="A51" s="2" t="s">
        <v>228</v>
      </c>
      <c r="B51" s="660"/>
      <c r="C51" s="660"/>
      <c r="D51" s="660"/>
      <c r="E51" s="660"/>
      <c r="F51" s="660"/>
      <c r="G51" s="660"/>
      <c r="H51" s="660"/>
      <c r="I51" s="660">
        <v>6</v>
      </c>
      <c r="J51" s="660"/>
      <c r="K51" s="660"/>
      <c r="L51" s="660"/>
      <c r="M51" s="660"/>
      <c r="N51" s="660"/>
      <c r="O51" s="660"/>
      <c r="P51" s="660"/>
      <c r="Q51" s="660">
        <v>6</v>
      </c>
    </row>
    <row r="52" spans="1:17">
      <c r="A52" s="2" t="s">
        <v>230</v>
      </c>
      <c r="B52" s="660"/>
      <c r="C52" s="660"/>
      <c r="D52" s="660"/>
      <c r="E52" s="660"/>
      <c r="F52" s="660"/>
      <c r="G52" s="660"/>
      <c r="H52" s="660"/>
      <c r="I52" s="660">
        <v>2</v>
      </c>
      <c r="J52" s="660"/>
      <c r="K52" s="660"/>
      <c r="L52" s="660"/>
      <c r="M52" s="660"/>
      <c r="N52" s="660"/>
      <c r="O52" s="660"/>
      <c r="P52" s="660"/>
      <c r="Q52" s="660">
        <v>2</v>
      </c>
    </row>
    <row r="53" spans="1:17">
      <c r="A53" s="2" t="s">
        <v>1040</v>
      </c>
      <c r="B53" s="660"/>
      <c r="C53" s="660"/>
      <c r="D53" s="660">
        <v>1</v>
      </c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>
        <v>1</v>
      </c>
    </row>
    <row r="54" spans="1:17">
      <c r="A54" s="2" t="s">
        <v>848</v>
      </c>
      <c r="B54" s="660"/>
      <c r="C54" s="660"/>
      <c r="D54" s="660"/>
      <c r="E54" s="660"/>
      <c r="F54" s="660"/>
      <c r="G54" s="660">
        <v>1</v>
      </c>
      <c r="H54" s="660"/>
      <c r="I54" s="660"/>
      <c r="J54" s="660"/>
      <c r="K54" s="660"/>
      <c r="L54" s="660"/>
      <c r="M54" s="660"/>
      <c r="N54" s="660">
        <v>3</v>
      </c>
      <c r="O54" s="660"/>
      <c r="P54" s="660"/>
      <c r="Q54" s="660">
        <v>4</v>
      </c>
    </row>
    <row r="55" spans="1:17">
      <c r="A55" s="2" t="s">
        <v>221</v>
      </c>
      <c r="B55" s="660"/>
      <c r="C55" s="660"/>
      <c r="D55" s="660"/>
      <c r="E55" s="660"/>
      <c r="F55" s="660"/>
      <c r="G55" s="660"/>
      <c r="H55" s="660">
        <v>1</v>
      </c>
      <c r="I55" s="660"/>
      <c r="J55" s="660"/>
      <c r="K55" s="660"/>
      <c r="L55" s="660"/>
      <c r="M55" s="660"/>
      <c r="N55" s="660"/>
      <c r="O55" s="660"/>
      <c r="P55" s="660"/>
      <c r="Q55" s="660">
        <v>1</v>
      </c>
    </row>
    <row r="56" spans="1:17">
      <c r="A56" s="2" t="s">
        <v>58</v>
      </c>
      <c r="B56" s="660">
        <v>15</v>
      </c>
      <c r="C56" s="660">
        <v>16</v>
      </c>
      <c r="D56" s="660">
        <v>15</v>
      </c>
      <c r="E56" s="660">
        <v>27</v>
      </c>
      <c r="F56" s="660">
        <v>6</v>
      </c>
      <c r="G56" s="660">
        <v>59</v>
      </c>
      <c r="H56" s="660">
        <v>14</v>
      </c>
      <c r="I56" s="660">
        <v>17</v>
      </c>
      <c r="J56" s="660">
        <v>3</v>
      </c>
      <c r="K56" s="660">
        <v>4</v>
      </c>
      <c r="L56" s="660">
        <v>2</v>
      </c>
      <c r="M56" s="660">
        <v>1</v>
      </c>
      <c r="N56" s="660">
        <v>3</v>
      </c>
      <c r="O56" s="660">
        <v>1</v>
      </c>
      <c r="P56" s="660">
        <v>1</v>
      </c>
      <c r="Q56" s="660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3" width="19.125" style="294" bestFit="1" customWidth="1"/>
    <col min="74" max="75" width="26.875" style="294" bestFit="1" customWidth="1"/>
    <col min="76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1480</v>
      </c>
      <c r="B3" s="50" t="s">
        <v>2388</v>
      </c>
      <c r="C3" s="50" t="s">
        <v>2389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5">
      <c r="B34" s="662" t="s">
        <v>2390</v>
      </c>
    </row>
    <row r="35" spans="1:7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2204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2230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3189</v>
      </c>
      <c r="BT35" s="53">
        <v>44561</v>
      </c>
      <c r="BV35" s="294" t="s">
        <v>2388</v>
      </c>
      <c r="BW35" s="294" t="s">
        <v>2389</v>
      </c>
    </row>
    <row r="36" spans="1:75">
      <c r="A36" s="663" t="s">
        <v>1480</v>
      </c>
      <c r="B36" s="294" t="s">
        <v>2391</v>
      </c>
      <c r="C36" s="294" t="s">
        <v>2392</v>
      </c>
      <c r="D36" s="294" t="s">
        <v>2391</v>
      </c>
      <c r="E36" s="294" t="s">
        <v>2392</v>
      </c>
      <c r="F36" s="294" t="s">
        <v>2391</v>
      </c>
      <c r="G36" s="294" t="s">
        <v>2392</v>
      </c>
      <c r="H36" s="294" t="s">
        <v>2391</v>
      </c>
      <c r="I36" s="294" t="s">
        <v>2392</v>
      </c>
      <c r="J36" s="294" t="s">
        <v>2391</v>
      </c>
      <c r="K36" s="294" t="s">
        <v>2392</v>
      </c>
      <c r="L36" s="294" t="s">
        <v>2391</v>
      </c>
      <c r="M36" s="294" t="s">
        <v>2392</v>
      </c>
      <c r="N36" s="294" t="s">
        <v>2391</v>
      </c>
      <c r="O36" s="294" t="s">
        <v>2392</v>
      </c>
      <c r="P36" s="294" t="s">
        <v>2391</v>
      </c>
      <c r="Q36" s="294" t="s">
        <v>2392</v>
      </c>
      <c r="R36" s="294" t="s">
        <v>2391</v>
      </c>
      <c r="S36" s="294" t="s">
        <v>2392</v>
      </c>
      <c r="T36" s="294" t="s">
        <v>2391</v>
      </c>
      <c r="U36" s="294" t="s">
        <v>2392</v>
      </c>
      <c r="V36" s="294" t="s">
        <v>2391</v>
      </c>
      <c r="W36" s="294" t="s">
        <v>2392</v>
      </c>
      <c r="X36" s="294" t="s">
        <v>2391</v>
      </c>
      <c r="Y36" s="294" t="s">
        <v>2392</v>
      </c>
      <c r="Z36" s="294" t="s">
        <v>2391</v>
      </c>
      <c r="AA36" s="294" t="s">
        <v>2392</v>
      </c>
      <c r="AB36" s="294" t="s">
        <v>2391</v>
      </c>
      <c r="AC36" s="294" t="s">
        <v>2392</v>
      </c>
      <c r="AD36" s="294" t="s">
        <v>2391</v>
      </c>
      <c r="AE36" s="294" t="s">
        <v>2392</v>
      </c>
      <c r="AF36" s="294" t="s">
        <v>2391</v>
      </c>
      <c r="AG36" s="294" t="s">
        <v>2392</v>
      </c>
      <c r="AH36" s="294" t="s">
        <v>2391</v>
      </c>
      <c r="AI36" s="294" t="s">
        <v>2392</v>
      </c>
      <c r="AJ36" s="294" t="s">
        <v>2391</v>
      </c>
      <c r="AK36" s="294" t="s">
        <v>2392</v>
      </c>
      <c r="AL36" s="294" t="s">
        <v>2391</v>
      </c>
      <c r="AM36" s="294" t="s">
        <v>2392</v>
      </c>
      <c r="AN36" s="294" t="s">
        <v>2391</v>
      </c>
      <c r="AO36" s="294" t="s">
        <v>2392</v>
      </c>
      <c r="AP36" s="294" t="s">
        <v>2391</v>
      </c>
      <c r="AQ36" s="294" t="s">
        <v>2392</v>
      </c>
      <c r="AR36" s="294" t="s">
        <v>2391</v>
      </c>
      <c r="AS36" s="294" t="s">
        <v>2392</v>
      </c>
      <c r="AT36" s="294" t="s">
        <v>2391</v>
      </c>
      <c r="AU36" s="294" t="s">
        <v>2392</v>
      </c>
      <c r="AV36" s="294" t="s">
        <v>2391</v>
      </c>
      <c r="AW36" s="294" t="s">
        <v>2392</v>
      </c>
      <c r="AX36" s="294" t="s">
        <v>2391</v>
      </c>
      <c r="AY36" s="294" t="s">
        <v>2392</v>
      </c>
      <c r="AZ36" s="294" t="s">
        <v>2391</v>
      </c>
      <c r="BA36" s="294" t="s">
        <v>2392</v>
      </c>
      <c r="BB36" s="294" t="s">
        <v>2391</v>
      </c>
      <c r="BC36" s="294" t="s">
        <v>2392</v>
      </c>
      <c r="BD36" s="294" t="s">
        <v>2391</v>
      </c>
      <c r="BE36" s="294" t="s">
        <v>2392</v>
      </c>
      <c r="BF36" s="294" t="s">
        <v>2391</v>
      </c>
      <c r="BG36" s="294" t="s">
        <v>2392</v>
      </c>
      <c r="BH36" s="294" t="s">
        <v>2391</v>
      </c>
      <c r="BI36" s="294" t="s">
        <v>2392</v>
      </c>
      <c r="BJ36" s="294" t="s">
        <v>2391</v>
      </c>
      <c r="BK36" s="294" t="s">
        <v>2392</v>
      </c>
      <c r="BL36" s="294" t="s">
        <v>2391</v>
      </c>
      <c r="BM36" s="294" t="s">
        <v>2392</v>
      </c>
      <c r="BN36" s="294" t="s">
        <v>2391</v>
      </c>
      <c r="BO36" s="294" t="s">
        <v>2392</v>
      </c>
      <c r="BP36" s="294" t="s">
        <v>2391</v>
      </c>
      <c r="BQ36" s="294" t="s">
        <v>2392</v>
      </c>
      <c r="BR36" s="294" t="s">
        <v>2391</v>
      </c>
      <c r="BS36" s="294" t="s">
        <v>2392</v>
      </c>
      <c r="BT36" s="294" t="s">
        <v>2391</v>
      </c>
      <c r="BU36" s="294" t="s">
        <v>2392</v>
      </c>
    </row>
    <row r="37" spans="1:75">
      <c r="A37" s="42">
        <v>44396</v>
      </c>
      <c r="B37" s="660"/>
      <c r="C37" s="660"/>
      <c r="D37" s="660"/>
      <c r="E37" s="660"/>
      <c r="F37" s="660"/>
      <c r="G37" s="660"/>
      <c r="H37" s="660"/>
      <c r="I37" s="660"/>
      <c r="J37" s="660"/>
      <c r="K37" s="660"/>
      <c r="L37" s="660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  <c r="Y37" s="660"/>
      <c r="Z37" s="660"/>
      <c r="AA37" s="660"/>
      <c r="AB37" s="660"/>
      <c r="AC37" s="660"/>
      <c r="AD37" s="660"/>
      <c r="AE37" s="660"/>
      <c r="AF37" s="660"/>
      <c r="AG37" s="660"/>
      <c r="AH37" s="660"/>
      <c r="AI37" s="660"/>
      <c r="AJ37" s="660"/>
      <c r="AK37" s="660"/>
      <c r="AL37" s="660"/>
      <c r="AM37" s="660"/>
      <c r="AN37" s="660"/>
      <c r="AO37" s="660"/>
      <c r="AP37" s="660"/>
      <c r="AQ37" s="660"/>
      <c r="AR37" s="660"/>
      <c r="AS37" s="660"/>
      <c r="AT37" s="660"/>
      <c r="AU37" s="660"/>
      <c r="AV37" s="660"/>
      <c r="AW37" s="660"/>
      <c r="AX37" s="660"/>
      <c r="AY37" s="660"/>
      <c r="AZ37" s="660"/>
      <c r="BA37" s="660"/>
      <c r="BB37" s="660"/>
      <c r="BC37" s="660"/>
      <c r="BD37" s="660"/>
      <c r="BE37" s="660"/>
      <c r="BF37" s="660"/>
      <c r="BG37" s="660"/>
      <c r="BH37" s="660"/>
      <c r="BI37" s="660"/>
      <c r="BJ37" s="660"/>
      <c r="BK37" s="660"/>
      <c r="BL37" s="660">
        <v>1</v>
      </c>
      <c r="BM37" s="660"/>
      <c r="BN37" s="660"/>
      <c r="BO37" s="660"/>
      <c r="BP37" s="660"/>
      <c r="BQ37" s="660"/>
      <c r="BR37" s="660"/>
      <c r="BS37" s="660"/>
      <c r="BT37" s="660"/>
      <c r="BU37" s="660"/>
      <c r="BV37" s="660">
        <v>1</v>
      </c>
      <c r="BW37" s="660"/>
    </row>
    <row r="38" spans="1:75">
      <c r="A38" s="42">
        <v>44397</v>
      </c>
      <c r="B38" s="660">
        <v>2</v>
      </c>
      <c r="C38" s="660">
        <v>2</v>
      </c>
      <c r="D38" s="660"/>
      <c r="E38" s="660"/>
      <c r="F38" s="660"/>
      <c r="G38" s="660"/>
      <c r="H38" s="660"/>
      <c r="I38" s="660"/>
      <c r="J38" s="660"/>
      <c r="K38" s="660"/>
      <c r="L38" s="660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  <c r="Y38" s="660"/>
      <c r="Z38" s="660"/>
      <c r="AA38" s="660"/>
      <c r="AB38" s="660"/>
      <c r="AC38" s="660"/>
      <c r="AD38" s="660"/>
      <c r="AE38" s="660"/>
      <c r="AF38" s="660"/>
      <c r="AG38" s="660"/>
      <c r="AH38" s="660"/>
      <c r="AI38" s="660"/>
      <c r="AJ38" s="660"/>
      <c r="AK38" s="660"/>
      <c r="AL38" s="660"/>
      <c r="AM38" s="660"/>
      <c r="AN38" s="660"/>
      <c r="AO38" s="660"/>
      <c r="AP38" s="660"/>
      <c r="AQ38" s="660"/>
      <c r="AR38" s="660"/>
      <c r="AS38" s="660"/>
      <c r="AT38" s="660"/>
      <c r="AU38" s="660"/>
      <c r="AV38" s="660"/>
      <c r="AW38" s="660"/>
      <c r="AX38" s="660"/>
      <c r="AY38" s="660"/>
      <c r="AZ38" s="660"/>
      <c r="BA38" s="660"/>
      <c r="BB38" s="660"/>
      <c r="BC38" s="660"/>
      <c r="BD38" s="660"/>
      <c r="BE38" s="660"/>
      <c r="BF38" s="660"/>
      <c r="BG38" s="660"/>
      <c r="BH38" s="660"/>
      <c r="BI38" s="660"/>
      <c r="BJ38" s="660"/>
      <c r="BK38" s="660"/>
      <c r="BL38" s="660"/>
      <c r="BM38" s="660"/>
      <c r="BN38" s="660"/>
      <c r="BO38" s="660"/>
      <c r="BP38" s="660"/>
      <c r="BQ38" s="660"/>
      <c r="BR38" s="660"/>
      <c r="BS38" s="660"/>
      <c r="BT38" s="660"/>
      <c r="BU38" s="660"/>
      <c r="BV38" s="660">
        <v>2</v>
      </c>
      <c r="BW38" s="660">
        <v>2</v>
      </c>
    </row>
    <row r="39" spans="1:75">
      <c r="A39" s="42">
        <v>44398</v>
      </c>
      <c r="B39" s="660">
        <v>1</v>
      </c>
      <c r="C39" s="660">
        <v>1</v>
      </c>
      <c r="D39" s="660">
        <v>1</v>
      </c>
      <c r="E39" s="660"/>
      <c r="F39" s="660"/>
      <c r="G39" s="660"/>
      <c r="H39" s="660"/>
      <c r="I39" s="660"/>
      <c r="J39" s="660">
        <v>4</v>
      </c>
      <c r="K39" s="660">
        <v>4</v>
      </c>
      <c r="L39" s="660"/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  <c r="Y39" s="660"/>
      <c r="Z39" s="660"/>
      <c r="AA39" s="660"/>
      <c r="AB39" s="660"/>
      <c r="AC39" s="660"/>
      <c r="AD39" s="660"/>
      <c r="AE39" s="660"/>
      <c r="AF39" s="660"/>
      <c r="AG39" s="660"/>
      <c r="AH39" s="660"/>
      <c r="AI39" s="660"/>
      <c r="AJ39" s="660"/>
      <c r="AK39" s="660"/>
      <c r="AL39" s="660"/>
      <c r="AM39" s="660"/>
      <c r="AN39" s="660"/>
      <c r="AO39" s="660"/>
      <c r="AP39" s="660"/>
      <c r="AQ39" s="660"/>
      <c r="AR39" s="660"/>
      <c r="AS39" s="660"/>
      <c r="AT39" s="660"/>
      <c r="AU39" s="660"/>
      <c r="AV39" s="660"/>
      <c r="AW39" s="660"/>
      <c r="AX39" s="660"/>
      <c r="AY39" s="660"/>
      <c r="AZ39" s="660"/>
      <c r="BA39" s="660"/>
      <c r="BB39" s="660"/>
      <c r="BC39" s="660"/>
      <c r="BD39" s="660"/>
      <c r="BE39" s="660"/>
      <c r="BF39" s="660"/>
      <c r="BG39" s="660"/>
      <c r="BH39" s="660"/>
      <c r="BI39" s="660"/>
      <c r="BJ39" s="660"/>
      <c r="BK39" s="660"/>
      <c r="BL39" s="660"/>
      <c r="BM39" s="660"/>
      <c r="BN39" s="660"/>
      <c r="BO39" s="660"/>
      <c r="BP39" s="660"/>
      <c r="BQ39" s="660"/>
      <c r="BR39" s="660"/>
      <c r="BS39" s="660"/>
      <c r="BT39" s="660"/>
      <c r="BU39" s="660"/>
      <c r="BV39" s="660">
        <v>6</v>
      </c>
      <c r="BW39" s="660">
        <v>5</v>
      </c>
    </row>
    <row r="40" spans="1:75">
      <c r="A40" s="42">
        <v>44399</v>
      </c>
      <c r="B40" s="660">
        <v>2</v>
      </c>
      <c r="C40" s="660">
        <v>2</v>
      </c>
      <c r="D40" s="660"/>
      <c r="E40" s="660"/>
      <c r="F40" s="660">
        <v>1</v>
      </c>
      <c r="G40" s="660">
        <v>1</v>
      </c>
      <c r="H40" s="660"/>
      <c r="I40" s="660"/>
      <c r="J40" s="660"/>
      <c r="K40" s="660"/>
      <c r="L40" s="660"/>
      <c r="M40" s="660"/>
      <c r="N40" s="660">
        <v>1</v>
      </c>
      <c r="O40" s="660">
        <v>1</v>
      </c>
      <c r="P40" s="660"/>
      <c r="Q40" s="660"/>
      <c r="R40" s="660"/>
      <c r="S40" s="660"/>
      <c r="T40" s="660"/>
      <c r="U40" s="660"/>
      <c r="V40" s="660"/>
      <c r="W40" s="660"/>
      <c r="X40" s="660"/>
      <c r="Y40" s="660"/>
      <c r="Z40" s="660"/>
      <c r="AA40" s="660"/>
      <c r="AB40" s="660"/>
      <c r="AC40" s="660"/>
      <c r="AD40" s="660"/>
      <c r="AE40" s="660"/>
      <c r="AF40" s="660"/>
      <c r="AG40" s="660"/>
      <c r="AH40" s="660"/>
      <c r="AI40" s="660"/>
      <c r="AJ40" s="660"/>
      <c r="AK40" s="660"/>
      <c r="AL40" s="660"/>
      <c r="AM40" s="660"/>
      <c r="AN40" s="660"/>
      <c r="AO40" s="660"/>
      <c r="AP40" s="660"/>
      <c r="AQ40" s="660"/>
      <c r="AR40" s="660"/>
      <c r="AS40" s="660"/>
      <c r="AT40" s="660"/>
      <c r="AU40" s="660"/>
      <c r="AV40" s="660"/>
      <c r="AW40" s="660"/>
      <c r="AX40" s="660"/>
      <c r="AY40" s="660"/>
      <c r="AZ40" s="660"/>
      <c r="BA40" s="660"/>
      <c r="BB40" s="660"/>
      <c r="BC40" s="660"/>
      <c r="BD40" s="660"/>
      <c r="BE40" s="660"/>
      <c r="BF40" s="660"/>
      <c r="BG40" s="660"/>
      <c r="BH40" s="660"/>
      <c r="BI40" s="660"/>
      <c r="BJ40" s="660"/>
      <c r="BK40" s="660"/>
      <c r="BL40" s="660"/>
      <c r="BM40" s="660"/>
      <c r="BN40" s="660"/>
      <c r="BO40" s="660"/>
      <c r="BP40" s="660"/>
      <c r="BQ40" s="660"/>
      <c r="BR40" s="660"/>
      <c r="BS40" s="660"/>
      <c r="BT40" s="660"/>
      <c r="BU40" s="660"/>
      <c r="BV40" s="660">
        <v>4</v>
      </c>
      <c r="BW40" s="660">
        <v>4</v>
      </c>
    </row>
    <row r="41" spans="1:75">
      <c r="A41" s="42">
        <v>44400</v>
      </c>
      <c r="B41" s="660">
        <v>1</v>
      </c>
      <c r="C41" s="660">
        <v>1</v>
      </c>
      <c r="D41" s="660"/>
      <c r="E41" s="660"/>
      <c r="F41" s="660"/>
      <c r="G41" s="660"/>
      <c r="H41" s="660">
        <v>1</v>
      </c>
      <c r="I41" s="660">
        <v>1</v>
      </c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0"/>
      <c r="U41" s="660"/>
      <c r="V41" s="660"/>
      <c r="W41" s="660"/>
      <c r="X41" s="660"/>
      <c r="Y41" s="660"/>
      <c r="Z41" s="660"/>
      <c r="AA41" s="660"/>
      <c r="AB41" s="660"/>
      <c r="AC41" s="660"/>
      <c r="AD41" s="660"/>
      <c r="AE41" s="660"/>
      <c r="AF41" s="660"/>
      <c r="AG41" s="660"/>
      <c r="AH41" s="660"/>
      <c r="AI41" s="660"/>
      <c r="AJ41" s="660"/>
      <c r="AK41" s="660"/>
      <c r="AL41" s="660"/>
      <c r="AM41" s="660"/>
      <c r="AN41" s="660"/>
      <c r="AO41" s="660"/>
      <c r="AP41" s="660"/>
      <c r="AQ41" s="660"/>
      <c r="AR41" s="660"/>
      <c r="AS41" s="660"/>
      <c r="AT41" s="660"/>
      <c r="AU41" s="660"/>
      <c r="AV41" s="660"/>
      <c r="AW41" s="660"/>
      <c r="AX41" s="660"/>
      <c r="AY41" s="660"/>
      <c r="AZ41" s="660"/>
      <c r="BA41" s="660"/>
      <c r="BB41" s="660"/>
      <c r="BC41" s="660"/>
      <c r="BD41" s="660"/>
      <c r="BE41" s="660"/>
      <c r="BF41" s="660"/>
      <c r="BG41" s="660"/>
      <c r="BH41" s="660"/>
      <c r="BI41" s="660"/>
      <c r="BJ41" s="660"/>
      <c r="BK41" s="660"/>
      <c r="BL41" s="660"/>
      <c r="BM41" s="660"/>
      <c r="BN41" s="660"/>
      <c r="BO41" s="660"/>
      <c r="BP41" s="660"/>
      <c r="BQ41" s="660"/>
      <c r="BR41" s="660"/>
      <c r="BS41" s="660"/>
      <c r="BT41" s="660"/>
      <c r="BU41" s="660"/>
      <c r="BV41" s="660">
        <v>2</v>
      </c>
      <c r="BW41" s="660">
        <v>2</v>
      </c>
    </row>
    <row r="42" spans="1:75">
      <c r="A42" s="2" t="s">
        <v>99</v>
      </c>
      <c r="B42" s="660"/>
      <c r="C42" s="660"/>
      <c r="D42" s="660"/>
      <c r="E42" s="660"/>
      <c r="F42" s="660"/>
      <c r="G42" s="660"/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>
        <v>2</v>
      </c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>
        <v>1</v>
      </c>
      <c r="BO42" s="660"/>
      <c r="BP42" s="660"/>
      <c r="BQ42" s="660"/>
      <c r="BR42" s="660"/>
      <c r="BS42" s="660"/>
      <c r="BT42" s="660"/>
      <c r="BU42" s="660"/>
      <c r="BV42" s="660">
        <v>3</v>
      </c>
      <c r="BW42" s="660"/>
    </row>
    <row r="43" spans="1:75">
      <c r="A43" s="42">
        <v>44403</v>
      </c>
      <c r="B43" s="660"/>
      <c r="C43" s="660"/>
      <c r="D43" s="660">
        <v>2</v>
      </c>
      <c r="E43" s="660"/>
      <c r="F43" s="660"/>
      <c r="G43" s="660"/>
      <c r="H43" s="660">
        <v>1</v>
      </c>
      <c r="I43" s="660">
        <v>1</v>
      </c>
      <c r="J43" s="660">
        <v>6</v>
      </c>
      <c r="K43" s="660">
        <v>6</v>
      </c>
      <c r="L43" s="660"/>
      <c r="M43" s="660"/>
      <c r="N43" s="660"/>
      <c r="O43" s="660"/>
      <c r="P43" s="660"/>
      <c r="Q43" s="660"/>
      <c r="R43" s="660"/>
      <c r="S43" s="660"/>
      <c r="T43" s="660"/>
      <c r="U43" s="660"/>
      <c r="V43" s="660"/>
      <c r="W43" s="660"/>
      <c r="X43" s="660"/>
      <c r="Y43" s="660"/>
      <c r="Z43" s="660"/>
      <c r="AA43" s="660"/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/>
      <c r="AM43" s="660"/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/>
      <c r="BM43" s="660"/>
      <c r="BN43" s="660"/>
      <c r="BO43" s="660"/>
      <c r="BP43" s="660"/>
      <c r="BQ43" s="660"/>
      <c r="BR43" s="660"/>
      <c r="BS43" s="660"/>
      <c r="BT43" s="660"/>
      <c r="BU43" s="660"/>
      <c r="BV43" s="660">
        <v>9</v>
      </c>
      <c r="BW43" s="660">
        <v>7</v>
      </c>
    </row>
    <row r="44" spans="1:75">
      <c r="A44" s="42">
        <v>44404</v>
      </c>
      <c r="B44" s="660"/>
      <c r="C44" s="660"/>
      <c r="D44" s="660">
        <v>1</v>
      </c>
      <c r="E44" s="660"/>
      <c r="F44" s="660"/>
      <c r="G44" s="660"/>
      <c r="H44" s="660"/>
      <c r="I44" s="660"/>
      <c r="J44" s="660"/>
      <c r="K44" s="660"/>
      <c r="L44" s="660">
        <v>1</v>
      </c>
      <c r="M44" s="660"/>
      <c r="N44" s="660">
        <v>2</v>
      </c>
      <c r="O44" s="660">
        <v>2</v>
      </c>
      <c r="P44" s="660"/>
      <c r="Q44" s="660"/>
      <c r="R44" s="660"/>
      <c r="S44" s="660"/>
      <c r="T44" s="660"/>
      <c r="U44" s="660"/>
      <c r="V44" s="660"/>
      <c r="W44" s="660"/>
      <c r="X44" s="660"/>
      <c r="Y44" s="660"/>
      <c r="Z44" s="660"/>
      <c r="AA44" s="660"/>
      <c r="AB44" s="660"/>
      <c r="AC44" s="660"/>
      <c r="AD44" s="660"/>
      <c r="AE44" s="660"/>
      <c r="AF44" s="660"/>
      <c r="AG44" s="660"/>
      <c r="AH44" s="660"/>
      <c r="AI44" s="660"/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/>
      <c r="BM44" s="660"/>
      <c r="BN44" s="660"/>
      <c r="BO44" s="660"/>
      <c r="BP44" s="660"/>
      <c r="BQ44" s="660"/>
      <c r="BR44" s="660"/>
      <c r="BS44" s="660"/>
      <c r="BT44" s="660"/>
      <c r="BU44" s="660"/>
      <c r="BV44" s="660">
        <v>4</v>
      </c>
      <c r="BW44" s="660">
        <v>2</v>
      </c>
    </row>
    <row r="45" spans="1:75">
      <c r="A45" s="42">
        <v>44405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>
        <v>6</v>
      </c>
      <c r="Q45" s="660">
        <v>5</v>
      </c>
      <c r="R45" s="660"/>
      <c r="S45" s="660"/>
      <c r="T45" s="660"/>
      <c r="U45" s="660"/>
      <c r="V45" s="660"/>
      <c r="W45" s="660"/>
      <c r="X45" s="660"/>
      <c r="Y45" s="660"/>
      <c r="Z45" s="660"/>
      <c r="AA45" s="660"/>
      <c r="AB45" s="660"/>
      <c r="AC45" s="660"/>
      <c r="AD45" s="660"/>
      <c r="AE45" s="660"/>
      <c r="AF45" s="660"/>
      <c r="AG45" s="660"/>
      <c r="AH45" s="660"/>
      <c r="AI45" s="660"/>
      <c r="AJ45" s="660"/>
      <c r="AK45" s="660"/>
      <c r="AL45" s="660"/>
      <c r="AM45" s="660"/>
      <c r="AN45" s="660"/>
      <c r="AO45" s="660"/>
      <c r="AP45" s="660"/>
      <c r="AQ45" s="660"/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/>
      <c r="BE45" s="660"/>
      <c r="BF45" s="660"/>
      <c r="BG45" s="660"/>
      <c r="BH45" s="660"/>
      <c r="BI45" s="660"/>
      <c r="BJ45" s="660"/>
      <c r="BK45" s="660"/>
      <c r="BL45" s="660"/>
      <c r="BM45" s="660"/>
      <c r="BN45" s="660"/>
      <c r="BO45" s="660"/>
      <c r="BP45" s="660"/>
      <c r="BQ45" s="660"/>
      <c r="BR45" s="660"/>
      <c r="BS45" s="660"/>
      <c r="BT45" s="660"/>
      <c r="BU45" s="660"/>
      <c r="BV45" s="660">
        <v>6</v>
      </c>
      <c r="BW45" s="660">
        <v>5</v>
      </c>
    </row>
    <row r="46" spans="1:75">
      <c r="A46" s="42">
        <v>44431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>
        <v>2</v>
      </c>
      <c r="U46" s="660">
        <v>2</v>
      </c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/>
      <c r="AS46" s="660"/>
      <c r="AT46" s="660"/>
      <c r="AU46" s="660"/>
      <c r="AV46" s="660"/>
      <c r="AW46" s="660"/>
      <c r="AX46" s="660"/>
      <c r="AY46" s="660"/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>
        <v>2</v>
      </c>
      <c r="BW46" s="660">
        <v>2</v>
      </c>
    </row>
    <row r="47" spans="1:75">
      <c r="A47" s="42">
        <v>44432</v>
      </c>
      <c r="B47" s="660"/>
      <c r="C47" s="660"/>
      <c r="D47" s="660">
        <v>1</v>
      </c>
      <c r="E47" s="660"/>
      <c r="F47" s="660"/>
      <c r="G47" s="660"/>
      <c r="H47" s="660"/>
      <c r="I47" s="660"/>
      <c r="J47" s="660"/>
      <c r="K47" s="660"/>
      <c r="L47" s="660"/>
      <c r="M47" s="660"/>
      <c r="N47" s="660"/>
      <c r="O47" s="660"/>
      <c r="P47" s="660"/>
      <c r="Q47" s="660"/>
      <c r="R47" s="660"/>
      <c r="S47" s="660"/>
      <c r="T47" s="660">
        <v>1</v>
      </c>
      <c r="U47" s="660"/>
      <c r="V47" s="660">
        <v>1</v>
      </c>
      <c r="W47" s="660">
        <v>1</v>
      </c>
      <c r="X47" s="660">
        <v>3</v>
      </c>
      <c r="Y47" s="660">
        <v>2</v>
      </c>
      <c r="Z47" s="660"/>
      <c r="AA47" s="660"/>
      <c r="AB47" s="660"/>
      <c r="AC47" s="660"/>
      <c r="AD47" s="660"/>
      <c r="AE47" s="660"/>
      <c r="AF47" s="660"/>
      <c r="AG47" s="660"/>
      <c r="AH47" s="660"/>
      <c r="AI47" s="660"/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/>
      <c r="BA47" s="660"/>
      <c r="BB47" s="660"/>
      <c r="BC47" s="660"/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/>
      <c r="BQ47" s="660"/>
      <c r="BR47" s="660"/>
      <c r="BS47" s="660"/>
      <c r="BT47" s="660"/>
      <c r="BU47" s="660"/>
      <c r="BV47" s="660">
        <v>6</v>
      </c>
      <c r="BW47" s="660">
        <v>3</v>
      </c>
    </row>
    <row r="48" spans="1:75">
      <c r="A48" s="42">
        <v>44433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>
        <v>1</v>
      </c>
      <c r="AA48" s="660"/>
      <c r="AB48" s="660">
        <v>1</v>
      </c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/>
      <c r="BA48" s="660"/>
      <c r="BB48" s="660"/>
      <c r="BC48" s="660"/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>
        <v>2</v>
      </c>
      <c r="BW48" s="660"/>
    </row>
    <row r="49" spans="1:75">
      <c r="A49" s="42">
        <v>44438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  <c r="Y49" s="660"/>
      <c r="Z49" s="660">
        <v>3</v>
      </c>
      <c r="AA49" s="660">
        <v>2</v>
      </c>
      <c r="AB49" s="660">
        <v>1</v>
      </c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>
        <v>4</v>
      </c>
      <c r="BW49" s="660">
        <v>2</v>
      </c>
    </row>
    <row r="50" spans="1:75">
      <c r="A50" s="42">
        <v>44439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  <c r="Y50" s="660"/>
      <c r="Z50" s="660">
        <v>1</v>
      </c>
      <c r="AA50" s="660">
        <v>1</v>
      </c>
      <c r="AB50" s="660">
        <v>1</v>
      </c>
      <c r="AC50" s="660">
        <v>1</v>
      </c>
      <c r="AD50" s="660"/>
      <c r="AE50" s="660"/>
      <c r="AF50" s="660"/>
      <c r="AG50" s="660"/>
      <c r="AH50" s="660"/>
      <c r="AI50" s="660"/>
      <c r="AJ50" s="660"/>
      <c r="AK50" s="660"/>
      <c r="AL50" s="660"/>
      <c r="AM50" s="660"/>
      <c r="AN50" s="660"/>
      <c r="AO50" s="660"/>
      <c r="AP50" s="660"/>
      <c r="AQ50" s="660"/>
      <c r="AR50" s="660"/>
      <c r="AS50" s="660"/>
      <c r="AT50" s="660"/>
      <c r="AU50" s="660"/>
      <c r="AV50" s="660"/>
      <c r="AW50" s="660"/>
      <c r="AX50" s="660"/>
      <c r="AY50" s="660"/>
      <c r="AZ50" s="660"/>
      <c r="BA50" s="660"/>
      <c r="BB50" s="660"/>
      <c r="BC50" s="660"/>
      <c r="BD50" s="660"/>
      <c r="BE50" s="660"/>
      <c r="BF50" s="660"/>
      <c r="BG50" s="660"/>
      <c r="BH50" s="660"/>
      <c r="BI50" s="660"/>
      <c r="BJ50" s="660"/>
      <c r="BK50" s="660"/>
      <c r="BL50" s="660"/>
      <c r="BM50" s="660"/>
      <c r="BN50" s="660"/>
      <c r="BO50" s="660"/>
      <c r="BP50" s="660"/>
      <c r="BQ50" s="660"/>
      <c r="BR50" s="660"/>
      <c r="BS50" s="660"/>
      <c r="BT50" s="660"/>
      <c r="BU50" s="660"/>
      <c r="BV50" s="660">
        <v>2</v>
      </c>
      <c r="BW50" s="660">
        <v>2</v>
      </c>
    </row>
    <row r="51" spans="1:75">
      <c r="A51" s="42">
        <v>44452</v>
      </c>
      <c r="B51" s="660"/>
      <c r="C51" s="660"/>
      <c r="D51" s="660"/>
      <c r="E51" s="660"/>
      <c r="F51" s="660"/>
      <c r="G51" s="660"/>
      <c r="H51" s="660"/>
      <c r="I51" s="660"/>
      <c r="J51" s="660"/>
      <c r="K51" s="660"/>
      <c r="L51" s="660"/>
      <c r="M51" s="660"/>
      <c r="N51" s="660"/>
      <c r="O51" s="660"/>
      <c r="P51" s="660"/>
      <c r="Q51" s="660"/>
      <c r="R51" s="660"/>
      <c r="S51" s="660"/>
      <c r="T51" s="660"/>
      <c r="U51" s="660"/>
      <c r="V51" s="660"/>
      <c r="W51" s="660"/>
      <c r="X51" s="660"/>
      <c r="Y51" s="660"/>
      <c r="Z51" s="660"/>
      <c r="AA51" s="660"/>
      <c r="AB51" s="660">
        <v>2</v>
      </c>
      <c r="AC51" s="660"/>
      <c r="AD51" s="660"/>
      <c r="AE51" s="660"/>
      <c r="AF51" s="660"/>
      <c r="AG51" s="660"/>
      <c r="AH51" s="660"/>
      <c r="AI51" s="660"/>
      <c r="AJ51" s="660"/>
      <c r="AK51" s="660"/>
      <c r="AL51" s="660"/>
      <c r="AM51" s="660"/>
      <c r="AN51" s="660"/>
      <c r="AO51" s="660"/>
      <c r="AP51" s="660"/>
      <c r="AQ51" s="660"/>
      <c r="AR51" s="660"/>
      <c r="AS51" s="660"/>
      <c r="AT51" s="660"/>
      <c r="AU51" s="660"/>
      <c r="AV51" s="660"/>
      <c r="AW51" s="660"/>
      <c r="AX51" s="660"/>
      <c r="AY51" s="660"/>
      <c r="AZ51" s="660"/>
      <c r="BA51" s="660"/>
      <c r="BB51" s="660"/>
      <c r="BC51" s="660"/>
      <c r="BD51" s="660"/>
      <c r="BE51" s="660"/>
      <c r="BF51" s="660"/>
      <c r="BG51" s="660"/>
      <c r="BH51" s="660"/>
      <c r="BI51" s="660"/>
      <c r="BJ51" s="660"/>
      <c r="BK51" s="660"/>
      <c r="BL51" s="660"/>
      <c r="BM51" s="660"/>
      <c r="BN51" s="660"/>
      <c r="BO51" s="660"/>
      <c r="BP51" s="660"/>
      <c r="BQ51" s="660"/>
      <c r="BR51" s="660"/>
      <c r="BS51" s="660"/>
      <c r="BT51" s="660"/>
      <c r="BU51" s="660"/>
      <c r="BV51" s="660">
        <v>2</v>
      </c>
      <c r="BW51" s="660"/>
    </row>
    <row r="52" spans="1:75">
      <c r="A52" s="42">
        <v>44455</v>
      </c>
      <c r="B52" s="660"/>
      <c r="C52" s="660"/>
      <c r="D52" s="660"/>
      <c r="E52" s="660"/>
      <c r="F52" s="660"/>
      <c r="G52" s="660"/>
      <c r="H52" s="660"/>
      <c r="I52" s="660"/>
      <c r="J52" s="660"/>
      <c r="K52" s="660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  <c r="Y52" s="660"/>
      <c r="Z52" s="660"/>
      <c r="AA52" s="660"/>
      <c r="AB52" s="660"/>
      <c r="AC52" s="660"/>
      <c r="AD52" s="660">
        <v>3</v>
      </c>
      <c r="AE52" s="660">
        <v>2</v>
      </c>
      <c r="AF52" s="660">
        <v>1</v>
      </c>
      <c r="AG52" s="660"/>
      <c r="AH52" s="660"/>
      <c r="AI52" s="660"/>
      <c r="AJ52" s="660"/>
      <c r="AK52" s="660"/>
      <c r="AL52" s="660"/>
      <c r="AM52" s="660"/>
      <c r="AN52" s="660"/>
      <c r="AO52" s="660"/>
      <c r="AP52" s="660"/>
      <c r="AQ52" s="660"/>
      <c r="AR52" s="660"/>
      <c r="AS52" s="660"/>
      <c r="AT52" s="660"/>
      <c r="AU52" s="660"/>
      <c r="AV52" s="660"/>
      <c r="AW52" s="660"/>
      <c r="AX52" s="660"/>
      <c r="AY52" s="660"/>
      <c r="AZ52" s="660"/>
      <c r="BA52" s="660"/>
      <c r="BB52" s="660"/>
      <c r="BC52" s="660"/>
      <c r="BD52" s="660"/>
      <c r="BE52" s="660"/>
      <c r="BF52" s="660"/>
      <c r="BG52" s="660"/>
      <c r="BH52" s="660"/>
      <c r="BI52" s="660"/>
      <c r="BJ52" s="660"/>
      <c r="BK52" s="660"/>
      <c r="BL52" s="660"/>
      <c r="BM52" s="660"/>
      <c r="BN52" s="660"/>
      <c r="BO52" s="660"/>
      <c r="BP52" s="660"/>
      <c r="BQ52" s="660"/>
      <c r="BR52" s="660"/>
      <c r="BS52" s="660"/>
      <c r="BT52" s="660"/>
      <c r="BU52" s="660"/>
      <c r="BV52" s="660">
        <v>4</v>
      </c>
      <c r="BW52" s="660">
        <v>2</v>
      </c>
    </row>
    <row r="53" spans="1:75">
      <c r="A53" s="42">
        <v>44462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/>
      <c r="R53" s="660"/>
      <c r="S53" s="660"/>
      <c r="T53" s="660"/>
      <c r="U53" s="660"/>
      <c r="V53" s="660"/>
      <c r="W53" s="660"/>
      <c r="X53" s="660"/>
      <c r="Y53" s="660"/>
      <c r="Z53" s="660"/>
      <c r="AA53" s="660"/>
      <c r="AB53" s="660"/>
      <c r="AC53" s="660"/>
      <c r="AD53" s="660"/>
      <c r="AE53" s="660"/>
      <c r="AF53" s="660"/>
      <c r="AG53" s="660"/>
      <c r="AH53" s="660">
        <v>1</v>
      </c>
      <c r="AI53" s="660">
        <v>1</v>
      </c>
      <c r="AJ53" s="660"/>
      <c r="AK53" s="660"/>
      <c r="AL53" s="660"/>
      <c r="AM53" s="660"/>
      <c r="AN53" s="660"/>
      <c r="AO53" s="660"/>
      <c r="AP53" s="660"/>
      <c r="AQ53" s="660"/>
      <c r="AR53" s="660"/>
      <c r="AS53" s="660"/>
      <c r="AT53" s="660"/>
      <c r="AU53" s="660"/>
      <c r="AV53" s="660"/>
      <c r="AW53" s="660"/>
      <c r="AX53" s="660"/>
      <c r="AY53" s="660"/>
      <c r="AZ53" s="660"/>
      <c r="BA53" s="660"/>
      <c r="BB53" s="660"/>
      <c r="BC53" s="660"/>
      <c r="BD53" s="660"/>
      <c r="BE53" s="660"/>
      <c r="BF53" s="660"/>
      <c r="BG53" s="660"/>
      <c r="BH53" s="660"/>
      <c r="BI53" s="660"/>
      <c r="BJ53" s="660"/>
      <c r="BK53" s="660"/>
      <c r="BL53" s="660"/>
      <c r="BM53" s="660"/>
      <c r="BN53" s="660"/>
      <c r="BO53" s="660"/>
      <c r="BP53" s="660"/>
      <c r="BQ53" s="660"/>
      <c r="BR53" s="660"/>
      <c r="BS53" s="660"/>
      <c r="BT53" s="660"/>
      <c r="BU53" s="660"/>
      <c r="BV53" s="660">
        <v>1</v>
      </c>
      <c r="BW53" s="660">
        <v>1</v>
      </c>
    </row>
    <row r="54" spans="1:75">
      <c r="A54" s="42">
        <v>44463</v>
      </c>
      <c r="B54" s="660"/>
      <c r="C54" s="660"/>
      <c r="D54" s="660"/>
      <c r="E54" s="660"/>
      <c r="F54" s="660"/>
      <c r="G54" s="660"/>
      <c r="H54" s="660"/>
      <c r="I54" s="660"/>
      <c r="J54" s="660"/>
      <c r="K54" s="660"/>
      <c r="L54" s="660"/>
      <c r="M54" s="660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  <c r="AA54" s="660"/>
      <c r="AB54" s="660">
        <v>2</v>
      </c>
      <c r="AC54" s="660">
        <v>2</v>
      </c>
      <c r="AD54" s="660"/>
      <c r="AE54" s="660"/>
      <c r="AF54" s="660"/>
      <c r="AG54" s="660"/>
      <c r="AH54" s="660"/>
      <c r="AI54" s="660"/>
      <c r="AJ54" s="660"/>
      <c r="AK54" s="660"/>
      <c r="AL54" s="660"/>
      <c r="AM54" s="660"/>
      <c r="AN54" s="660"/>
      <c r="AO54" s="660"/>
      <c r="AP54" s="660"/>
      <c r="AQ54" s="660"/>
      <c r="AR54" s="660"/>
      <c r="AS54" s="660"/>
      <c r="AT54" s="660"/>
      <c r="AU54" s="660"/>
      <c r="AV54" s="660"/>
      <c r="AW54" s="660"/>
      <c r="AX54" s="660"/>
      <c r="AY54" s="660"/>
      <c r="AZ54" s="660"/>
      <c r="BA54" s="660"/>
      <c r="BB54" s="660"/>
      <c r="BC54" s="660"/>
      <c r="BD54" s="660"/>
      <c r="BE54" s="660"/>
      <c r="BF54" s="660"/>
      <c r="BG54" s="660"/>
      <c r="BH54" s="660"/>
      <c r="BI54" s="660"/>
      <c r="BJ54" s="660"/>
      <c r="BK54" s="660"/>
      <c r="BL54" s="660"/>
      <c r="BM54" s="660"/>
      <c r="BN54" s="660"/>
      <c r="BO54" s="660"/>
      <c r="BP54" s="660"/>
      <c r="BQ54" s="660"/>
      <c r="BR54" s="660"/>
      <c r="BS54" s="660"/>
      <c r="BT54" s="660"/>
      <c r="BU54" s="660"/>
      <c r="BV54" s="660">
        <v>2</v>
      </c>
      <c r="BW54" s="660">
        <v>2</v>
      </c>
    </row>
    <row r="55" spans="1:75">
      <c r="A55" s="42">
        <v>44467</v>
      </c>
      <c r="B55" s="660"/>
      <c r="C55" s="660"/>
      <c r="D55" s="660"/>
      <c r="E55" s="660"/>
      <c r="F55" s="660"/>
      <c r="G55" s="660"/>
      <c r="H55" s="660"/>
      <c r="I55" s="660"/>
      <c r="J55" s="660"/>
      <c r="K55" s="660"/>
      <c r="L55" s="660"/>
      <c r="M55" s="660"/>
      <c r="N55" s="660"/>
      <c r="O55" s="660"/>
      <c r="P55" s="660"/>
      <c r="Q55" s="660"/>
      <c r="R55" s="660"/>
      <c r="S55" s="660"/>
      <c r="T55" s="660"/>
      <c r="U55" s="660"/>
      <c r="V55" s="660"/>
      <c r="W55" s="660"/>
      <c r="X55" s="660"/>
      <c r="Y55" s="660"/>
      <c r="Z55" s="660"/>
      <c r="AA55" s="660"/>
      <c r="AB55" s="660"/>
      <c r="AC55" s="660"/>
      <c r="AD55" s="660"/>
      <c r="AE55" s="660"/>
      <c r="AF55" s="660"/>
      <c r="AG55" s="660"/>
      <c r="AH55" s="660"/>
      <c r="AI55" s="660"/>
      <c r="AJ55" s="660">
        <v>1</v>
      </c>
      <c r="AK55" s="660"/>
      <c r="AL55" s="660"/>
      <c r="AM55" s="660"/>
      <c r="AN55" s="660"/>
      <c r="AO55" s="660"/>
      <c r="AP55" s="660"/>
      <c r="AQ55" s="660"/>
      <c r="AR55" s="660"/>
      <c r="AS55" s="660"/>
      <c r="AT55" s="660"/>
      <c r="AU55" s="660"/>
      <c r="AV55" s="660"/>
      <c r="AW55" s="660"/>
      <c r="AX55" s="660"/>
      <c r="AY55" s="660"/>
      <c r="AZ55" s="660"/>
      <c r="BA55" s="660"/>
      <c r="BB55" s="660"/>
      <c r="BC55" s="660"/>
      <c r="BD55" s="660"/>
      <c r="BE55" s="660"/>
      <c r="BF55" s="660"/>
      <c r="BG55" s="660"/>
      <c r="BH55" s="660"/>
      <c r="BI55" s="660"/>
      <c r="BJ55" s="660"/>
      <c r="BK55" s="660"/>
      <c r="BL55" s="660"/>
      <c r="BM55" s="660"/>
      <c r="BN55" s="660"/>
      <c r="BO55" s="660"/>
      <c r="BP55" s="660"/>
      <c r="BQ55" s="660"/>
      <c r="BR55" s="660"/>
      <c r="BS55" s="660"/>
      <c r="BT55" s="660"/>
      <c r="BU55" s="660"/>
      <c r="BV55" s="660">
        <v>1</v>
      </c>
      <c r="BW55" s="660"/>
    </row>
    <row r="56" spans="1:75">
      <c r="A56" s="42">
        <v>44468</v>
      </c>
      <c r="B56" s="660"/>
      <c r="C56" s="660"/>
      <c r="D56" s="660"/>
      <c r="E56" s="660"/>
      <c r="F56" s="660"/>
      <c r="G56" s="660"/>
      <c r="H56" s="660"/>
      <c r="I56" s="660"/>
      <c r="J56" s="660"/>
      <c r="K56" s="660"/>
      <c r="L56" s="660"/>
      <c r="M56" s="660"/>
      <c r="N56" s="660"/>
      <c r="O56" s="660"/>
      <c r="P56" s="660"/>
      <c r="Q56" s="660"/>
      <c r="R56" s="660"/>
      <c r="S56" s="660"/>
      <c r="T56" s="660"/>
      <c r="U56" s="660"/>
      <c r="V56" s="660"/>
      <c r="W56" s="660"/>
      <c r="X56" s="660"/>
      <c r="Y56" s="660"/>
      <c r="Z56" s="660"/>
      <c r="AA56" s="660"/>
      <c r="AB56" s="660"/>
      <c r="AC56" s="660"/>
      <c r="AD56" s="660"/>
      <c r="AE56" s="660"/>
      <c r="AF56" s="660"/>
      <c r="AG56" s="660"/>
      <c r="AH56" s="660"/>
      <c r="AI56" s="660"/>
      <c r="AJ56" s="660"/>
      <c r="AK56" s="660"/>
      <c r="AL56" s="660">
        <v>1</v>
      </c>
      <c r="AM56" s="660"/>
      <c r="AN56" s="660"/>
      <c r="AO56" s="660"/>
      <c r="AP56" s="660"/>
      <c r="AQ56" s="660"/>
      <c r="AR56" s="660"/>
      <c r="AS56" s="660"/>
      <c r="AT56" s="660"/>
      <c r="AU56" s="660"/>
      <c r="AV56" s="660"/>
      <c r="AW56" s="660"/>
      <c r="AX56" s="660"/>
      <c r="AY56" s="660"/>
      <c r="AZ56" s="660"/>
      <c r="BA56" s="660"/>
      <c r="BB56" s="660"/>
      <c r="BC56" s="660"/>
      <c r="BD56" s="660"/>
      <c r="BE56" s="660"/>
      <c r="BF56" s="660"/>
      <c r="BG56" s="660"/>
      <c r="BH56" s="660"/>
      <c r="BI56" s="660"/>
      <c r="BJ56" s="660"/>
      <c r="BK56" s="660"/>
      <c r="BL56" s="660"/>
      <c r="BM56" s="660"/>
      <c r="BN56" s="660"/>
      <c r="BO56" s="660"/>
      <c r="BP56" s="660"/>
      <c r="BQ56" s="660"/>
      <c r="BR56" s="660"/>
      <c r="BS56" s="660"/>
      <c r="BT56" s="660"/>
      <c r="BU56" s="660"/>
      <c r="BV56" s="660">
        <v>1</v>
      </c>
      <c r="BW56" s="660"/>
    </row>
    <row r="57" spans="1:75">
      <c r="A57" s="42">
        <v>44481</v>
      </c>
      <c r="B57" s="660"/>
      <c r="C57" s="660"/>
      <c r="D57" s="660"/>
      <c r="E57" s="660"/>
      <c r="F57" s="660"/>
      <c r="G57" s="660"/>
      <c r="H57" s="660"/>
      <c r="I57" s="660"/>
      <c r="J57" s="660"/>
      <c r="K57" s="660"/>
      <c r="L57" s="660"/>
      <c r="M57" s="660"/>
      <c r="N57" s="660"/>
      <c r="O57" s="660"/>
      <c r="P57" s="660"/>
      <c r="Q57" s="660"/>
      <c r="R57" s="660"/>
      <c r="S57" s="660"/>
      <c r="T57" s="660"/>
      <c r="U57" s="660"/>
      <c r="V57" s="660"/>
      <c r="W57" s="660"/>
      <c r="X57" s="660"/>
      <c r="Y57" s="660"/>
      <c r="Z57" s="660"/>
      <c r="AA57" s="660"/>
      <c r="AB57" s="660"/>
      <c r="AC57" s="660"/>
      <c r="AD57" s="660"/>
      <c r="AE57" s="660"/>
      <c r="AF57" s="660"/>
      <c r="AG57" s="660"/>
      <c r="AH57" s="660"/>
      <c r="AI57" s="660"/>
      <c r="AJ57" s="660"/>
      <c r="AK57" s="660"/>
      <c r="AL57" s="660"/>
      <c r="AM57" s="660"/>
      <c r="AN57" s="660">
        <v>1</v>
      </c>
      <c r="AO57" s="660">
        <v>1</v>
      </c>
      <c r="AP57" s="660"/>
      <c r="AQ57" s="660"/>
      <c r="AR57" s="660"/>
      <c r="AS57" s="660"/>
      <c r="AT57" s="660"/>
      <c r="AU57" s="660"/>
      <c r="AV57" s="660"/>
      <c r="AW57" s="660"/>
      <c r="AX57" s="660"/>
      <c r="AY57" s="660"/>
      <c r="AZ57" s="660"/>
      <c r="BA57" s="660"/>
      <c r="BB57" s="660"/>
      <c r="BC57" s="660"/>
      <c r="BD57" s="660"/>
      <c r="BE57" s="660"/>
      <c r="BF57" s="660"/>
      <c r="BG57" s="660"/>
      <c r="BH57" s="660"/>
      <c r="BI57" s="660"/>
      <c r="BJ57" s="660"/>
      <c r="BK57" s="660"/>
      <c r="BL57" s="660"/>
      <c r="BM57" s="660"/>
      <c r="BN57" s="660"/>
      <c r="BO57" s="660"/>
      <c r="BP57" s="660"/>
      <c r="BQ57" s="660"/>
      <c r="BR57" s="660"/>
      <c r="BS57" s="660"/>
      <c r="BT57" s="660"/>
      <c r="BU57" s="660"/>
      <c r="BV57" s="660">
        <v>1</v>
      </c>
      <c r="BW57" s="660">
        <v>1</v>
      </c>
    </row>
    <row r="58" spans="1:75">
      <c r="A58" s="42">
        <v>44484</v>
      </c>
      <c r="B58" s="660"/>
      <c r="C58" s="660"/>
      <c r="D58" s="660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60"/>
      <c r="R58" s="660"/>
      <c r="S58" s="660"/>
      <c r="T58" s="660"/>
      <c r="U58" s="660"/>
      <c r="V58" s="660"/>
      <c r="W58" s="660"/>
      <c r="X58" s="660"/>
      <c r="Y58" s="660"/>
      <c r="Z58" s="660"/>
      <c r="AA58" s="660"/>
      <c r="AB58" s="660"/>
      <c r="AC58" s="660"/>
      <c r="AD58" s="660"/>
      <c r="AE58" s="660"/>
      <c r="AF58" s="660"/>
      <c r="AG58" s="660"/>
      <c r="AH58" s="660"/>
      <c r="AI58" s="660"/>
      <c r="AJ58" s="660"/>
      <c r="AK58" s="660"/>
      <c r="AL58" s="660"/>
      <c r="AM58" s="660"/>
      <c r="AN58" s="660"/>
      <c r="AO58" s="660"/>
      <c r="AP58" s="660">
        <v>1</v>
      </c>
      <c r="AQ58" s="660"/>
      <c r="AR58" s="660"/>
      <c r="AS58" s="660"/>
      <c r="AT58" s="660"/>
      <c r="AU58" s="660"/>
      <c r="AV58" s="660"/>
      <c r="AW58" s="660"/>
      <c r="AX58" s="660"/>
      <c r="AY58" s="660"/>
      <c r="AZ58" s="660"/>
      <c r="BA58" s="660"/>
      <c r="BB58" s="660"/>
      <c r="BC58" s="660"/>
      <c r="BD58" s="660"/>
      <c r="BE58" s="660"/>
      <c r="BF58" s="660"/>
      <c r="BG58" s="660"/>
      <c r="BH58" s="660"/>
      <c r="BI58" s="660"/>
      <c r="BJ58" s="660"/>
      <c r="BK58" s="660"/>
      <c r="BL58" s="660"/>
      <c r="BM58" s="660"/>
      <c r="BN58" s="660"/>
      <c r="BO58" s="660"/>
      <c r="BP58" s="660"/>
      <c r="BQ58" s="660"/>
      <c r="BR58" s="660"/>
      <c r="BS58" s="660"/>
      <c r="BT58" s="660"/>
      <c r="BU58" s="660"/>
      <c r="BV58" s="660">
        <v>1</v>
      </c>
      <c r="BW58" s="660"/>
    </row>
    <row r="59" spans="1:75">
      <c r="A59" s="42">
        <v>44487</v>
      </c>
      <c r="B59" s="660"/>
      <c r="C59" s="660"/>
      <c r="D59" s="660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60"/>
      <c r="R59" s="660"/>
      <c r="S59" s="660"/>
      <c r="T59" s="660"/>
      <c r="U59" s="660"/>
      <c r="V59" s="660"/>
      <c r="W59" s="660"/>
      <c r="X59" s="660"/>
      <c r="Y59" s="660"/>
      <c r="Z59" s="660"/>
      <c r="AA59" s="660"/>
      <c r="AB59" s="660"/>
      <c r="AC59" s="660"/>
      <c r="AD59" s="660"/>
      <c r="AE59" s="660"/>
      <c r="AF59" s="660"/>
      <c r="AG59" s="660"/>
      <c r="AH59" s="660"/>
      <c r="AI59" s="660"/>
      <c r="AJ59" s="660"/>
      <c r="AK59" s="660"/>
      <c r="AL59" s="660"/>
      <c r="AM59" s="660"/>
      <c r="AN59" s="660">
        <v>1</v>
      </c>
      <c r="AO59" s="660">
        <v>1</v>
      </c>
      <c r="AP59" s="660"/>
      <c r="AQ59" s="660"/>
      <c r="AR59" s="660"/>
      <c r="AS59" s="660"/>
      <c r="AT59" s="660"/>
      <c r="AU59" s="660"/>
      <c r="AV59" s="660"/>
      <c r="AW59" s="660"/>
      <c r="AX59" s="660"/>
      <c r="AY59" s="660"/>
      <c r="AZ59" s="660"/>
      <c r="BA59" s="660"/>
      <c r="BB59" s="660"/>
      <c r="BC59" s="660"/>
      <c r="BD59" s="660"/>
      <c r="BE59" s="660"/>
      <c r="BF59" s="660"/>
      <c r="BG59" s="660"/>
      <c r="BH59" s="660"/>
      <c r="BI59" s="660"/>
      <c r="BJ59" s="660"/>
      <c r="BK59" s="660"/>
      <c r="BL59" s="660"/>
      <c r="BM59" s="660"/>
      <c r="BN59" s="660"/>
      <c r="BO59" s="660"/>
      <c r="BP59" s="660"/>
      <c r="BQ59" s="660"/>
      <c r="BR59" s="660"/>
      <c r="BS59" s="660"/>
      <c r="BT59" s="660"/>
      <c r="BU59" s="660"/>
      <c r="BV59" s="660">
        <v>1</v>
      </c>
      <c r="BW59" s="660">
        <v>1</v>
      </c>
    </row>
    <row r="60" spans="1:75">
      <c r="A60" s="42">
        <v>44488</v>
      </c>
      <c r="B60" s="660"/>
      <c r="C60" s="660"/>
      <c r="D60" s="660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60"/>
      <c r="R60" s="660"/>
      <c r="S60" s="660"/>
      <c r="T60" s="660"/>
      <c r="U60" s="660"/>
      <c r="V60" s="660"/>
      <c r="W60" s="660"/>
      <c r="X60" s="660"/>
      <c r="Y60" s="660"/>
      <c r="Z60" s="660"/>
      <c r="AA60" s="660"/>
      <c r="AB60" s="660"/>
      <c r="AC60" s="660"/>
      <c r="AD60" s="660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>
        <v>4</v>
      </c>
      <c r="AS60" s="660">
        <v>4</v>
      </c>
      <c r="AT60" s="660">
        <v>1</v>
      </c>
      <c r="AU60" s="660"/>
      <c r="AV60" s="660">
        <v>1</v>
      </c>
      <c r="AW60" s="660">
        <v>1</v>
      </c>
      <c r="AX60" s="660"/>
      <c r="AY60" s="660"/>
      <c r="AZ60" s="660"/>
      <c r="BA60" s="660"/>
      <c r="BB60" s="660"/>
      <c r="BC60" s="660"/>
      <c r="BD60" s="660"/>
      <c r="BE60" s="660"/>
      <c r="BF60" s="660"/>
      <c r="BG60" s="660"/>
      <c r="BH60" s="660"/>
      <c r="BI60" s="660"/>
      <c r="BJ60" s="660"/>
      <c r="BK60" s="660"/>
      <c r="BL60" s="660"/>
      <c r="BM60" s="660"/>
      <c r="BN60" s="660"/>
      <c r="BO60" s="660"/>
      <c r="BP60" s="660"/>
      <c r="BQ60" s="660"/>
      <c r="BR60" s="660"/>
      <c r="BS60" s="660"/>
      <c r="BT60" s="660"/>
      <c r="BU60" s="660"/>
      <c r="BV60" s="660">
        <v>6</v>
      </c>
      <c r="BW60" s="660">
        <v>5</v>
      </c>
    </row>
    <row r="61" spans="1:75">
      <c r="A61" s="42">
        <v>44490</v>
      </c>
      <c r="B61" s="660"/>
      <c r="C61" s="660"/>
      <c r="D61" s="660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>
        <v>1</v>
      </c>
      <c r="AQ61" s="660"/>
      <c r="AR61" s="660"/>
      <c r="AS61" s="660"/>
      <c r="AT61" s="660"/>
      <c r="AU61" s="660"/>
      <c r="AV61" s="660"/>
      <c r="AW61" s="660"/>
      <c r="AX61" s="660"/>
      <c r="AY61" s="660"/>
      <c r="AZ61" s="660"/>
      <c r="BA61" s="660"/>
      <c r="BB61" s="660"/>
      <c r="BC61" s="660"/>
      <c r="BD61" s="660"/>
      <c r="BE61" s="660"/>
      <c r="BF61" s="660"/>
      <c r="BG61" s="660"/>
      <c r="BH61" s="660"/>
      <c r="BI61" s="660"/>
      <c r="BJ61" s="660"/>
      <c r="BK61" s="660"/>
      <c r="BL61" s="660"/>
      <c r="BM61" s="660"/>
      <c r="BN61" s="660"/>
      <c r="BO61" s="660"/>
      <c r="BP61" s="660"/>
      <c r="BQ61" s="660"/>
      <c r="BR61" s="660"/>
      <c r="BS61" s="660"/>
      <c r="BT61" s="660"/>
      <c r="BU61" s="660"/>
      <c r="BV61" s="660">
        <v>1</v>
      </c>
      <c r="BW61" s="660"/>
    </row>
    <row r="62" spans="1:75">
      <c r="A62" s="42">
        <v>44496</v>
      </c>
      <c r="B62" s="660"/>
      <c r="C62" s="660"/>
      <c r="D62" s="660"/>
      <c r="E62" s="660"/>
      <c r="F62" s="660"/>
      <c r="G62" s="660"/>
      <c r="H62" s="660"/>
      <c r="I62" s="660"/>
      <c r="J62" s="660"/>
      <c r="K62" s="660"/>
      <c r="L62" s="660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  <c r="AA62" s="660"/>
      <c r="AB62" s="660"/>
      <c r="AC62" s="660"/>
      <c r="AD62" s="660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  <c r="AV62" s="660"/>
      <c r="AW62" s="660"/>
      <c r="AX62" s="660">
        <v>1</v>
      </c>
      <c r="AY62" s="660">
        <v>1</v>
      </c>
      <c r="AZ62" s="660"/>
      <c r="BA62" s="660"/>
      <c r="BB62" s="660"/>
      <c r="BC62" s="660"/>
      <c r="BD62" s="660"/>
      <c r="BE62" s="660"/>
      <c r="BF62" s="660"/>
      <c r="BG62" s="660"/>
      <c r="BH62" s="660"/>
      <c r="BI62" s="660"/>
      <c r="BJ62" s="660"/>
      <c r="BK62" s="660"/>
      <c r="BL62" s="660"/>
      <c r="BM62" s="660"/>
      <c r="BN62" s="660">
        <v>1</v>
      </c>
      <c r="BO62" s="660"/>
      <c r="BP62" s="660"/>
      <c r="BQ62" s="660"/>
      <c r="BR62" s="660"/>
      <c r="BS62" s="660"/>
      <c r="BT62" s="660"/>
      <c r="BU62" s="660"/>
      <c r="BV62" s="660">
        <v>2</v>
      </c>
      <c r="BW62" s="660">
        <v>1</v>
      </c>
    </row>
    <row r="63" spans="1:75">
      <c r="A63" s="42">
        <v>44491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0"/>
      <c r="O63" s="660"/>
      <c r="P63" s="660"/>
      <c r="Q63" s="660"/>
      <c r="R63" s="660"/>
      <c r="S63" s="660"/>
      <c r="T63" s="660"/>
      <c r="U63" s="660"/>
      <c r="V63" s="660"/>
      <c r="W63" s="660"/>
      <c r="X63" s="660"/>
      <c r="Y63" s="660"/>
      <c r="Z63" s="660"/>
      <c r="AA63" s="660"/>
      <c r="AB63" s="660"/>
      <c r="AC63" s="660"/>
      <c r="AD63" s="660"/>
      <c r="AE63" s="660"/>
      <c r="AF63" s="660"/>
      <c r="AG63" s="660"/>
      <c r="AH63" s="660"/>
      <c r="AI63" s="660"/>
      <c r="AJ63" s="660"/>
      <c r="AK63" s="660"/>
      <c r="AL63" s="660"/>
      <c r="AM63" s="660"/>
      <c r="AN63" s="660"/>
      <c r="AO63" s="660"/>
      <c r="AP63" s="660">
        <v>1</v>
      </c>
      <c r="AQ63" s="660"/>
      <c r="AR63" s="660"/>
      <c r="AS63" s="660"/>
      <c r="AT63" s="660"/>
      <c r="AU63" s="660"/>
      <c r="AV63" s="660"/>
      <c r="AW63" s="660"/>
      <c r="AX63" s="660"/>
      <c r="AY63" s="660"/>
      <c r="AZ63" s="660">
        <v>1</v>
      </c>
      <c r="BA63" s="660"/>
      <c r="BB63" s="660"/>
      <c r="BC63" s="660"/>
      <c r="BD63" s="660"/>
      <c r="BE63" s="660"/>
      <c r="BF63" s="660"/>
      <c r="BG63" s="660"/>
      <c r="BH63" s="660"/>
      <c r="BI63" s="660"/>
      <c r="BJ63" s="660"/>
      <c r="BK63" s="660"/>
      <c r="BL63" s="660"/>
      <c r="BM63" s="660"/>
      <c r="BN63" s="660"/>
      <c r="BO63" s="660"/>
      <c r="BP63" s="660"/>
      <c r="BQ63" s="660"/>
      <c r="BR63" s="660"/>
      <c r="BS63" s="660"/>
      <c r="BT63" s="660"/>
      <c r="BU63" s="660"/>
      <c r="BV63" s="660">
        <v>2</v>
      </c>
      <c r="BW63" s="660"/>
    </row>
    <row r="64" spans="1:75">
      <c r="A64" s="42">
        <v>44494</v>
      </c>
      <c r="B64" s="660"/>
      <c r="C64" s="660"/>
      <c r="D64" s="660"/>
      <c r="E64" s="660"/>
      <c r="F64" s="660"/>
      <c r="G64" s="660"/>
      <c r="H64" s="660"/>
      <c r="I64" s="660"/>
      <c r="J64" s="660"/>
      <c r="K64" s="660"/>
      <c r="L64" s="660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  <c r="AA64" s="660"/>
      <c r="AB64" s="660"/>
      <c r="AC64" s="660"/>
      <c r="AD64" s="660"/>
      <c r="AE64" s="660"/>
      <c r="AF64" s="660"/>
      <c r="AG64" s="660"/>
      <c r="AH64" s="660"/>
      <c r="AI64" s="660"/>
      <c r="AJ64" s="660"/>
      <c r="AK64" s="660"/>
      <c r="AL64" s="660"/>
      <c r="AM64" s="660"/>
      <c r="AN64" s="660"/>
      <c r="AO64" s="660"/>
      <c r="AP64" s="660">
        <v>1</v>
      </c>
      <c r="AQ64" s="660"/>
      <c r="AR64" s="660"/>
      <c r="AS64" s="660"/>
      <c r="AT64" s="660"/>
      <c r="AU64" s="660"/>
      <c r="AV64" s="660"/>
      <c r="AW64" s="660"/>
      <c r="AX64" s="660"/>
      <c r="AY64" s="660"/>
      <c r="AZ64" s="660"/>
      <c r="BA64" s="660"/>
      <c r="BB64" s="660">
        <v>1</v>
      </c>
      <c r="BC64" s="660"/>
      <c r="BD64" s="660">
        <v>1</v>
      </c>
      <c r="BE64" s="660"/>
      <c r="BF64" s="660"/>
      <c r="BG64" s="660"/>
      <c r="BH64" s="660"/>
      <c r="BI64" s="660"/>
      <c r="BJ64" s="660"/>
      <c r="BK64" s="660"/>
      <c r="BL64" s="660"/>
      <c r="BM64" s="660"/>
      <c r="BN64" s="660"/>
      <c r="BO64" s="660"/>
      <c r="BP64" s="660"/>
      <c r="BQ64" s="660"/>
      <c r="BR64" s="660"/>
      <c r="BS64" s="660"/>
      <c r="BT64" s="660"/>
      <c r="BU64" s="660"/>
      <c r="BV64" s="660">
        <v>3</v>
      </c>
      <c r="BW64" s="660"/>
    </row>
    <row r="65" spans="1:75">
      <c r="A65" s="42">
        <v>44503</v>
      </c>
      <c r="B65" s="660"/>
      <c r="C65" s="660"/>
      <c r="D65" s="660"/>
      <c r="E65" s="660"/>
      <c r="F65" s="660"/>
      <c r="G65" s="660"/>
      <c r="H65" s="660"/>
      <c r="I65" s="660"/>
      <c r="J65" s="660"/>
      <c r="K65" s="660"/>
      <c r="L65" s="660"/>
      <c r="M65" s="660"/>
      <c r="N65" s="660"/>
      <c r="O65" s="660"/>
      <c r="P65" s="660"/>
      <c r="Q65" s="660"/>
      <c r="R65" s="660"/>
      <c r="S65" s="660"/>
      <c r="T65" s="660"/>
      <c r="U65" s="660"/>
      <c r="V65" s="660"/>
      <c r="W65" s="660"/>
      <c r="X65" s="660"/>
      <c r="Y65" s="660"/>
      <c r="Z65" s="660"/>
      <c r="AA65" s="660"/>
      <c r="AB65" s="660"/>
      <c r="AC65" s="660"/>
      <c r="AD65" s="660"/>
      <c r="AE65" s="660"/>
      <c r="AF65" s="660"/>
      <c r="AG65" s="660"/>
      <c r="AH65" s="660"/>
      <c r="AI65" s="660"/>
      <c r="AJ65" s="660"/>
      <c r="AK65" s="660"/>
      <c r="AL65" s="660"/>
      <c r="AM65" s="660"/>
      <c r="AN65" s="660"/>
      <c r="AO65" s="660"/>
      <c r="AP65" s="660"/>
      <c r="AQ65" s="660"/>
      <c r="AR65" s="660"/>
      <c r="AS65" s="660"/>
      <c r="AT65" s="660"/>
      <c r="AU65" s="660"/>
      <c r="AV65" s="660"/>
      <c r="AW65" s="660"/>
      <c r="AX65" s="660"/>
      <c r="AY65" s="660"/>
      <c r="AZ65" s="660"/>
      <c r="BA65" s="660"/>
      <c r="BB65" s="660"/>
      <c r="BC65" s="660"/>
      <c r="BD65" s="660"/>
      <c r="BE65" s="660"/>
      <c r="BF65" s="660">
        <v>2</v>
      </c>
      <c r="BG65" s="660"/>
      <c r="BH65" s="660"/>
      <c r="BI65" s="660"/>
      <c r="BJ65" s="660"/>
      <c r="BK65" s="660"/>
      <c r="BL65" s="660"/>
      <c r="BM65" s="660"/>
      <c r="BN65" s="660"/>
      <c r="BO65" s="660"/>
      <c r="BP65" s="660"/>
      <c r="BQ65" s="660"/>
      <c r="BR65" s="660"/>
      <c r="BS65" s="660"/>
      <c r="BT65" s="660"/>
      <c r="BU65" s="660"/>
      <c r="BV65" s="660">
        <v>2</v>
      </c>
      <c r="BW65" s="660"/>
    </row>
    <row r="66" spans="1:75">
      <c r="A66" s="42">
        <v>44504</v>
      </c>
      <c r="B66" s="660"/>
      <c r="C66" s="660"/>
      <c r="D66" s="660"/>
      <c r="E66" s="660"/>
      <c r="F66" s="660"/>
      <c r="G66" s="660"/>
      <c r="H66" s="660"/>
      <c r="I66" s="660"/>
      <c r="J66" s="660"/>
      <c r="K66" s="660"/>
      <c r="L66" s="660"/>
      <c r="M66" s="660"/>
      <c r="N66" s="660"/>
      <c r="O66" s="660"/>
      <c r="P66" s="660"/>
      <c r="Q66" s="660"/>
      <c r="R66" s="660"/>
      <c r="S66" s="660"/>
      <c r="T66" s="660"/>
      <c r="U66" s="660"/>
      <c r="V66" s="660"/>
      <c r="W66" s="660"/>
      <c r="X66" s="660"/>
      <c r="Y66" s="660"/>
      <c r="Z66" s="660"/>
      <c r="AA66" s="660"/>
      <c r="AB66" s="660"/>
      <c r="AC66" s="660"/>
      <c r="AD66" s="660"/>
      <c r="AE66" s="660"/>
      <c r="AF66" s="660"/>
      <c r="AG66" s="660"/>
      <c r="AH66" s="660"/>
      <c r="AI66" s="660"/>
      <c r="AJ66" s="660"/>
      <c r="AK66" s="660"/>
      <c r="AL66" s="660"/>
      <c r="AM66" s="660"/>
      <c r="AN66" s="660"/>
      <c r="AO66" s="660"/>
      <c r="AP66" s="660"/>
      <c r="AQ66" s="660"/>
      <c r="AR66" s="660"/>
      <c r="AS66" s="660"/>
      <c r="AT66" s="660"/>
      <c r="AU66" s="660"/>
      <c r="AV66" s="660"/>
      <c r="AW66" s="660"/>
      <c r="AX66" s="660"/>
      <c r="AY66" s="660"/>
      <c r="AZ66" s="660"/>
      <c r="BA66" s="660"/>
      <c r="BB66" s="660"/>
      <c r="BC66" s="660"/>
      <c r="BD66" s="660"/>
      <c r="BE66" s="660"/>
      <c r="BF66" s="660"/>
      <c r="BG66" s="660"/>
      <c r="BH66" s="660">
        <v>1</v>
      </c>
      <c r="BI66" s="660"/>
      <c r="BJ66" s="660">
        <v>1</v>
      </c>
      <c r="BK66" s="660"/>
      <c r="BL66" s="660"/>
      <c r="BM66" s="660"/>
      <c r="BN66" s="660"/>
      <c r="BO66" s="660"/>
      <c r="BP66" s="660"/>
      <c r="BQ66" s="660"/>
      <c r="BR66" s="660"/>
      <c r="BS66" s="660"/>
      <c r="BT66" s="660"/>
      <c r="BU66" s="660"/>
      <c r="BV66" s="660">
        <v>2</v>
      </c>
      <c r="BW66" s="660"/>
    </row>
    <row r="67" spans="1:75">
      <c r="A67" s="42">
        <v>44517</v>
      </c>
      <c r="B67" s="660"/>
      <c r="C67" s="660"/>
      <c r="D67" s="660"/>
      <c r="E67" s="660"/>
      <c r="F67" s="660"/>
      <c r="G67" s="660"/>
      <c r="H67" s="660"/>
      <c r="I67" s="660"/>
      <c r="J67" s="660"/>
      <c r="K67" s="660"/>
      <c r="L67" s="660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  <c r="AA67" s="660"/>
      <c r="AB67" s="660"/>
      <c r="AC67" s="660"/>
      <c r="AD67" s="660"/>
      <c r="AE67" s="660"/>
      <c r="AF67" s="660"/>
      <c r="AG67" s="660"/>
      <c r="AH67" s="660"/>
      <c r="AI67" s="660"/>
      <c r="AJ67" s="660"/>
      <c r="AK67" s="660"/>
      <c r="AL67" s="660"/>
      <c r="AM67" s="660"/>
      <c r="AN67" s="660"/>
      <c r="AO67" s="660"/>
      <c r="AP67" s="660"/>
      <c r="AQ67" s="660"/>
      <c r="AR67" s="660"/>
      <c r="AS67" s="660"/>
      <c r="AT67" s="660"/>
      <c r="AU67" s="660"/>
      <c r="AV67" s="660"/>
      <c r="AW67" s="660"/>
      <c r="AX67" s="660"/>
      <c r="AY67" s="660"/>
      <c r="AZ67" s="660"/>
      <c r="BA67" s="660"/>
      <c r="BB67" s="660"/>
      <c r="BC67" s="660"/>
      <c r="BD67" s="660"/>
      <c r="BE67" s="660"/>
      <c r="BF67" s="660"/>
      <c r="BG67" s="660"/>
      <c r="BH67" s="660"/>
      <c r="BI67" s="660"/>
      <c r="BJ67" s="660"/>
      <c r="BK67" s="660"/>
      <c r="BL67" s="660"/>
      <c r="BM67" s="660"/>
      <c r="BN67" s="660">
        <v>2</v>
      </c>
      <c r="BO67" s="660"/>
      <c r="BP67" s="660"/>
      <c r="BQ67" s="660"/>
      <c r="BR67" s="660"/>
      <c r="BS67" s="660"/>
      <c r="BT67" s="660"/>
      <c r="BU67" s="660"/>
      <c r="BV67" s="660">
        <v>2</v>
      </c>
      <c r="BW67" s="660"/>
    </row>
    <row r="68" spans="1:75">
      <c r="A68" s="42">
        <v>44498</v>
      </c>
      <c r="B68" s="660"/>
      <c r="C68" s="660"/>
      <c r="D68" s="660"/>
      <c r="E68" s="660"/>
      <c r="F68" s="660"/>
      <c r="G68" s="660"/>
      <c r="H68" s="660"/>
      <c r="I68" s="660"/>
      <c r="J68" s="660"/>
      <c r="K68" s="660"/>
      <c r="L68" s="660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  <c r="AA68" s="660"/>
      <c r="AB68" s="660"/>
      <c r="AC68" s="660"/>
      <c r="AD68" s="660"/>
      <c r="AE68" s="660"/>
      <c r="AF68" s="660"/>
      <c r="AG68" s="660"/>
      <c r="AH68" s="660"/>
      <c r="AI68" s="660"/>
      <c r="AJ68" s="660"/>
      <c r="AK68" s="660"/>
      <c r="AL68" s="660"/>
      <c r="AM68" s="660"/>
      <c r="AN68" s="660"/>
      <c r="AO68" s="660"/>
      <c r="AP68" s="660"/>
      <c r="AQ68" s="660"/>
      <c r="AR68" s="660"/>
      <c r="AS68" s="660"/>
      <c r="AT68" s="660"/>
      <c r="AU68" s="660"/>
      <c r="AV68" s="660"/>
      <c r="AW68" s="660"/>
      <c r="AX68" s="660"/>
      <c r="AY68" s="660"/>
      <c r="AZ68" s="660"/>
      <c r="BA68" s="660"/>
      <c r="BB68" s="660"/>
      <c r="BC68" s="660"/>
      <c r="BD68" s="660"/>
      <c r="BE68" s="660"/>
      <c r="BF68" s="660"/>
      <c r="BG68" s="660"/>
      <c r="BH68" s="660"/>
      <c r="BI68" s="660"/>
      <c r="BJ68" s="660"/>
      <c r="BK68" s="660"/>
      <c r="BL68" s="660"/>
      <c r="BM68" s="660"/>
      <c r="BN68" s="660"/>
      <c r="BO68" s="660"/>
      <c r="BP68" s="660">
        <v>1</v>
      </c>
      <c r="BQ68" s="660"/>
      <c r="BR68" s="660"/>
      <c r="BS68" s="660"/>
      <c r="BT68" s="660"/>
      <c r="BU68" s="660"/>
      <c r="BV68" s="660">
        <v>1</v>
      </c>
      <c r="BW68" s="660"/>
    </row>
    <row r="69" spans="1:75">
      <c r="A69" s="42">
        <v>44524</v>
      </c>
      <c r="B69" s="660"/>
      <c r="C69" s="660"/>
      <c r="D69" s="660"/>
      <c r="E69" s="660"/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660"/>
      <c r="AA69" s="660"/>
      <c r="AB69" s="660"/>
      <c r="AC69" s="660"/>
      <c r="AD69" s="660"/>
      <c r="AE69" s="660"/>
      <c r="AF69" s="660"/>
      <c r="AG69" s="660"/>
      <c r="AH69" s="660"/>
      <c r="AI69" s="660"/>
      <c r="AJ69" s="660"/>
      <c r="AK69" s="660"/>
      <c r="AL69" s="660"/>
      <c r="AM69" s="660"/>
      <c r="AN69" s="660"/>
      <c r="AO69" s="660"/>
      <c r="AP69" s="660"/>
      <c r="AQ69" s="660"/>
      <c r="AR69" s="660"/>
      <c r="AS69" s="660"/>
      <c r="AT69" s="660"/>
      <c r="AU69" s="660"/>
      <c r="AV69" s="660"/>
      <c r="AW69" s="660"/>
      <c r="AX69" s="660"/>
      <c r="AY69" s="660"/>
      <c r="AZ69" s="660"/>
      <c r="BA69" s="660"/>
      <c r="BB69" s="660"/>
      <c r="BC69" s="660"/>
      <c r="BD69" s="660"/>
      <c r="BE69" s="660"/>
      <c r="BF69" s="660"/>
      <c r="BG69" s="660"/>
      <c r="BH69" s="660"/>
      <c r="BI69" s="660"/>
      <c r="BJ69" s="660"/>
      <c r="BK69" s="660"/>
      <c r="BL69" s="660"/>
      <c r="BM69" s="660"/>
      <c r="BN69" s="660">
        <v>1</v>
      </c>
      <c r="BO69" s="660">
        <v>1</v>
      </c>
      <c r="BP69" s="660"/>
      <c r="BQ69" s="660"/>
      <c r="BR69" s="660"/>
      <c r="BS69" s="660"/>
      <c r="BT69" s="660"/>
      <c r="BU69" s="660"/>
      <c r="BV69" s="660">
        <v>1</v>
      </c>
      <c r="BW69" s="660">
        <v>1</v>
      </c>
    </row>
    <row r="70" spans="1:75">
      <c r="A70" s="42">
        <v>44525</v>
      </c>
      <c r="B70" s="660"/>
      <c r="C70" s="660"/>
      <c r="D70" s="660"/>
      <c r="E70" s="660"/>
      <c r="F70" s="660"/>
      <c r="G70" s="660"/>
      <c r="H70" s="660"/>
      <c r="I70" s="660"/>
      <c r="J70" s="660"/>
      <c r="K70" s="660"/>
      <c r="L70" s="660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660"/>
      <c r="X70" s="660"/>
      <c r="Y70" s="660"/>
      <c r="Z70" s="660"/>
      <c r="AA70" s="660"/>
      <c r="AB70" s="660"/>
      <c r="AC70" s="660"/>
      <c r="AD70" s="660"/>
      <c r="AE70" s="660"/>
      <c r="AF70" s="660"/>
      <c r="AG70" s="660"/>
      <c r="AH70" s="660"/>
      <c r="AI70" s="660"/>
      <c r="AJ70" s="660"/>
      <c r="AK70" s="660"/>
      <c r="AL70" s="660"/>
      <c r="AM70" s="660"/>
      <c r="AN70" s="660"/>
      <c r="AO70" s="660"/>
      <c r="AP70" s="660"/>
      <c r="AQ70" s="660"/>
      <c r="AR70" s="660"/>
      <c r="AS70" s="660"/>
      <c r="AT70" s="660"/>
      <c r="AU70" s="660"/>
      <c r="AV70" s="660"/>
      <c r="AW70" s="660"/>
      <c r="AX70" s="660"/>
      <c r="AY70" s="660"/>
      <c r="AZ70" s="660"/>
      <c r="BA70" s="660"/>
      <c r="BB70" s="660"/>
      <c r="BC70" s="660"/>
      <c r="BD70" s="660"/>
      <c r="BE70" s="660"/>
      <c r="BF70" s="660"/>
      <c r="BG70" s="660"/>
      <c r="BH70" s="660"/>
      <c r="BI70" s="660"/>
      <c r="BJ70" s="660"/>
      <c r="BK70" s="660"/>
      <c r="BL70" s="660"/>
      <c r="BM70" s="660"/>
      <c r="BN70" s="660"/>
      <c r="BO70" s="660"/>
      <c r="BP70" s="660"/>
      <c r="BQ70" s="660"/>
      <c r="BR70" s="660">
        <v>1</v>
      </c>
      <c r="BS70" s="660"/>
      <c r="BT70" s="660"/>
      <c r="BU70" s="660"/>
      <c r="BV70" s="660">
        <v>1</v>
      </c>
      <c r="BW70" s="660"/>
    </row>
    <row r="71" spans="1:75">
      <c r="A71" s="42">
        <v>44529</v>
      </c>
      <c r="B71" s="660"/>
      <c r="C71" s="660"/>
      <c r="D71" s="660"/>
      <c r="E71" s="660"/>
      <c r="F71" s="660"/>
      <c r="G71" s="660"/>
      <c r="H71" s="660"/>
      <c r="I71" s="660"/>
      <c r="J71" s="660"/>
      <c r="K71" s="660"/>
      <c r="L71" s="660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660"/>
      <c r="AA71" s="660"/>
      <c r="AB71" s="660"/>
      <c r="AC71" s="660"/>
      <c r="AD71" s="660"/>
      <c r="AE71" s="660"/>
      <c r="AF71" s="660"/>
      <c r="AG71" s="660"/>
      <c r="AH71" s="660"/>
      <c r="AI71" s="660"/>
      <c r="AJ71" s="660"/>
      <c r="AK71" s="660"/>
      <c r="AL71" s="660"/>
      <c r="AM71" s="660"/>
      <c r="AN71" s="660"/>
      <c r="AO71" s="660"/>
      <c r="AP71" s="660"/>
      <c r="AQ71" s="660"/>
      <c r="AR71" s="660"/>
      <c r="AS71" s="660"/>
      <c r="AT71" s="660"/>
      <c r="AU71" s="660"/>
      <c r="AV71" s="660"/>
      <c r="AW71" s="660"/>
      <c r="AX71" s="660"/>
      <c r="AY71" s="660"/>
      <c r="AZ71" s="660"/>
      <c r="BA71" s="660"/>
      <c r="BB71" s="660"/>
      <c r="BC71" s="660"/>
      <c r="BD71" s="660"/>
      <c r="BE71" s="660"/>
      <c r="BF71" s="660"/>
      <c r="BG71" s="660"/>
      <c r="BH71" s="660"/>
      <c r="BI71" s="660"/>
      <c r="BJ71" s="660"/>
      <c r="BK71" s="660"/>
      <c r="BL71" s="660"/>
      <c r="BM71" s="660"/>
      <c r="BN71" s="660"/>
      <c r="BO71" s="660"/>
      <c r="BP71" s="660"/>
      <c r="BQ71" s="660"/>
      <c r="BR71" s="660"/>
      <c r="BS71" s="660"/>
      <c r="BT71" s="660">
        <v>1</v>
      </c>
      <c r="BU71" s="660"/>
      <c r="BV71" s="660">
        <v>1</v>
      </c>
      <c r="BW71" s="660"/>
    </row>
    <row r="72" spans="1:75">
      <c r="A72" s="42" t="s">
        <v>58</v>
      </c>
      <c r="B72" s="660">
        <v>6</v>
      </c>
      <c r="C72" s="660">
        <v>6</v>
      </c>
      <c r="D72" s="660">
        <v>5</v>
      </c>
      <c r="E72" s="660"/>
      <c r="F72" s="660">
        <v>1</v>
      </c>
      <c r="G72" s="660">
        <v>1</v>
      </c>
      <c r="H72" s="660">
        <v>2</v>
      </c>
      <c r="I72" s="660">
        <v>2</v>
      </c>
      <c r="J72" s="660">
        <v>10</v>
      </c>
      <c r="K72" s="660">
        <v>10</v>
      </c>
      <c r="L72" s="660">
        <v>1</v>
      </c>
      <c r="M72" s="660"/>
      <c r="N72" s="660">
        <v>3</v>
      </c>
      <c r="O72" s="660">
        <v>3</v>
      </c>
      <c r="P72" s="660">
        <v>6</v>
      </c>
      <c r="Q72" s="660">
        <v>5</v>
      </c>
      <c r="R72" s="660"/>
      <c r="S72" s="660"/>
      <c r="T72" s="660">
        <v>3</v>
      </c>
      <c r="U72" s="660">
        <v>2</v>
      </c>
      <c r="V72" s="660">
        <v>1</v>
      </c>
      <c r="W72" s="660">
        <v>1</v>
      </c>
      <c r="X72" s="660">
        <v>3</v>
      </c>
      <c r="Y72" s="660">
        <v>2</v>
      </c>
      <c r="Z72" s="660">
        <v>5</v>
      </c>
      <c r="AA72" s="660">
        <v>3</v>
      </c>
      <c r="AB72" s="660">
        <v>7</v>
      </c>
      <c r="AC72" s="660">
        <v>3</v>
      </c>
      <c r="AD72" s="660">
        <v>3</v>
      </c>
      <c r="AE72" s="660">
        <v>2</v>
      </c>
      <c r="AF72" s="660">
        <v>1</v>
      </c>
      <c r="AG72" s="660"/>
      <c r="AH72" s="660">
        <v>1</v>
      </c>
      <c r="AI72" s="660">
        <v>1</v>
      </c>
      <c r="AJ72" s="660">
        <v>1</v>
      </c>
      <c r="AK72" s="660"/>
      <c r="AL72" s="660">
        <v>1</v>
      </c>
      <c r="AM72" s="660"/>
      <c r="AN72" s="660">
        <v>2</v>
      </c>
      <c r="AO72" s="660">
        <v>2</v>
      </c>
      <c r="AP72" s="660">
        <v>6</v>
      </c>
      <c r="AQ72" s="660"/>
      <c r="AR72" s="660">
        <v>4</v>
      </c>
      <c r="AS72" s="660">
        <v>4</v>
      </c>
      <c r="AT72" s="660">
        <v>1</v>
      </c>
      <c r="AU72" s="660"/>
      <c r="AV72" s="660">
        <v>1</v>
      </c>
      <c r="AW72" s="660">
        <v>1</v>
      </c>
      <c r="AX72" s="660">
        <v>1</v>
      </c>
      <c r="AY72" s="660">
        <v>1</v>
      </c>
      <c r="AZ72" s="660">
        <v>1</v>
      </c>
      <c r="BA72" s="660"/>
      <c r="BB72" s="660">
        <v>1</v>
      </c>
      <c r="BC72" s="660"/>
      <c r="BD72" s="660">
        <v>1</v>
      </c>
      <c r="BE72" s="660"/>
      <c r="BF72" s="660">
        <v>2</v>
      </c>
      <c r="BG72" s="660"/>
      <c r="BH72" s="660">
        <v>1</v>
      </c>
      <c r="BI72" s="660"/>
      <c r="BJ72" s="660">
        <v>1</v>
      </c>
      <c r="BK72" s="660"/>
      <c r="BL72" s="660">
        <v>1</v>
      </c>
      <c r="BM72" s="660"/>
      <c r="BN72" s="660">
        <v>5</v>
      </c>
      <c r="BO72" s="660">
        <v>1</v>
      </c>
      <c r="BP72" s="660">
        <v>1</v>
      </c>
      <c r="BQ72" s="660"/>
      <c r="BR72" s="660">
        <v>1</v>
      </c>
      <c r="BS72" s="660"/>
      <c r="BT72" s="660">
        <v>1</v>
      </c>
      <c r="BU72" s="660"/>
      <c r="BV72" s="660">
        <v>91</v>
      </c>
      <c r="BW72" s="660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2174</v>
      </c>
      <c r="V1" s="66"/>
      <c r="W1" s="66"/>
    </row>
    <row r="2" spans="1:26">
      <c r="A2" s="290" t="s">
        <v>2398</v>
      </c>
      <c r="B2" s="317" t="s">
        <v>58</v>
      </c>
      <c r="C2" s="317" t="s">
        <v>2188</v>
      </c>
      <c r="D2" s="317" t="s">
        <v>2384</v>
      </c>
      <c r="E2" s="294" t="s">
        <v>2399</v>
      </c>
      <c r="F2" s="294" t="s">
        <v>2400</v>
      </c>
      <c r="G2" s="294" t="s">
        <v>2401</v>
      </c>
      <c r="H2" s="294" t="s">
        <v>2402</v>
      </c>
      <c r="I2" s="294" t="s">
        <v>2403</v>
      </c>
      <c r="J2" s="294" t="s">
        <v>2404</v>
      </c>
      <c r="K2" s="294" t="s">
        <v>2405</v>
      </c>
      <c r="L2" s="294" t="s">
        <v>2406</v>
      </c>
      <c r="M2" s="294" t="s">
        <v>2407</v>
      </c>
      <c r="N2" s="294" t="s">
        <v>2408</v>
      </c>
      <c r="O2" s="294" t="s">
        <v>2409</v>
      </c>
      <c r="P2" s="294" t="s">
        <v>2410</v>
      </c>
      <c r="Q2" s="294" t="s">
        <v>2411</v>
      </c>
      <c r="R2" s="294" t="s">
        <v>2412</v>
      </c>
      <c r="S2" s="294" t="s">
        <v>2413</v>
      </c>
      <c r="T2" s="294" t="s">
        <v>2414</v>
      </c>
      <c r="U2" s="294" t="s">
        <v>2415</v>
      </c>
      <c r="V2" s="294" t="s">
        <v>2416</v>
      </c>
      <c r="W2" s="294" t="s">
        <v>2384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2417</v>
      </c>
      <c r="O26" s="311"/>
      <c r="P26" s="312" t="s">
        <v>2418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2419</v>
      </c>
      <c r="B1" s="137" t="s">
        <v>2420</v>
      </c>
      <c r="C1" s="137" t="s">
        <v>2421</v>
      </c>
      <c r="E1" s="139" t="s">
        <v>2422</v>
      </c>
    </row>
    <row r="2" spans="1:5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2423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2424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2425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2141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2426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2427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2428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2429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2430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1926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2431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2432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2433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2434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2435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2436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2437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2438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2439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2440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2441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2442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2443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2444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2445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2446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2447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2448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2449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2450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2451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2452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2453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2454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2455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2456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2457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2458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2459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2460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2461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2462</v>
      </c>
      <c r="B1" t="s">
        <v>369</v>
      </c>
      <c r="C1" t="s">
        <v>2188</v>
      </c>
      <c r="D1" s="315" t="s">
        <v>379</v>
      </c>
      <c r="F1" t="s">
        <v>59</v>
      </c>
      <c r="G1" t="s">
        <v>647</v>
      </c>
    </row>
    <row r="2" spans="1:7" ht="16.5" customHeight="1">
      <c r="B2" t="s">
        <v>379</v>
      </c>
      <c r="D2" s="315" t="s">
        <v>391</v>
      </c>
      <c r="G2" t="s">
        <v>840</v>
      </c>
    </row>
    <row r="3" spans="1:7" ht="16.5" customHeight="1">
      <c r="B3" t="s">
        <v>381</v>
      </c>
      <c r="D3" s="315" t="s">
        <v>369</v>
      </c>
      <c r="G3" t="s">
        <v>829</v>
      </c>
    </row>
    <row r="4" spans="1:7" ht="16.5" customHeight="1">
      <c r="B4" t="s">
        <v>387</v>
      </c>
      <c r="D4" s="315" t="s">
        <v>679</v>
      </c>
      <c r="G4" t="s">
        <v>637</v>
      </c>
    </row>
    <row r="5" spans="1:7" ht="16.5" customHeight="1">
      <c r="B5" t="s">
        <v>389</v>
      </c>
      <c r="D5" s="315" t="s">
        <v>675</v>
      </c>
      <c r="G5" t="s">
        <v>827</v>
      </c>
    </row>
    <row r="6" spans="1:7" ht="16.5" customHeight="1">
      <c r="B6" t="s">
        <v>391</v>
      </c>
      <c r="D6" s="315" t="s">
        <v>831</v>
      </c>
      <c r="G6" t="s">
        <v>474</v>
      </c>
    </row>
    <row r="7" spans="1:7" ht="16.5" customHeight="1">
      <c r="B7" t="s">
        <v>393</v>
      </c>
      <c r="D7" s="315" t="s">
        <v>381</v>
      </c>
      <c r="G7" t="s">
        <v>664</v>
      </c>
    </row>
    <row r="8" spans="1:7" ht="16.5" customHeight="1">
      <c r="B8" t="s">
        <v>444</v>
      </c>
      <c r="D8" s="315" t="s">
        <v>393</v>
      </c>
      <c r="G8" t="s">
        <v>640</v>
      </c>
    </row>
    <row r="9" spans="1:7" ht="16.5" customHeight="1">
      <c r="B9" t="s">
        <v>448</v>
      </c>
      <c r="D9" s="315" t="s">
        <v>466</v>
      </c>
      <c r="G9" t="s">
        <v>757</v>
      </c>
    </row>
    <row r="10" spans="1:7" ht="16.5" customHeight="1">
      <c r="B10" t="s">
        <v>446</v>
      </c>
      <c r="D10" s="315" t="s">
        <v>472</v>
      </c>
      <c r="G10" t="s">
        <v>683</v>
      </c>
    </row>
    <row r="11" spans="1:7" ht="16.5" customHeight="1">
      <c r="B11" t="s">
        <v>452</v>
      </c>
      <c r="D11" s="315" t="s">
        <v>476</v>
      </c>
      <c r="G11" t="s">
        <v>685</v>
      </c>
    </row>
    <row r="12" spans="1:7" ht="16.5" customHeight="1">
      <c r="B12" t="s">
        <v>466</v>
      </c>
      <c r="D12" s="315" t="s">
        <v>629</v>
      </c>
      <c r="G12" t="s">
        <v>654</v>
      </c>
    </row>
    <row r="13" spans="1:7" ht="16.5" customHeight="1">
      <c r="B13" t="s">
        <v>472</v>
      </c>
      <c r="D13" s="315" t="s">
        <v>635</v>
      </c>
      <c r="G13" t="s">
        <v>656</v>
      </c>
    </row>
    <row r="14" spans="1:7" ht="16.5" customHeight="1">
      <c r="B14" t="s">
        <v>474</v>
      </c>
      <c r="D14" s="315" t="s">
        <v>444</v>
      </c>
      <c r="G14" t="s">
        <v>836</v>
      </c>
    </row>
    <row r="15" spans="1:7" ht="16.5" customHeight="1">
      <c r="B15" t="s">
        <v>476</v>
      </c>
      <c r="D15" s="315" t="s">
        <v>446</v>
      </c>
      <c r="G15" t="s">
        <v>469</v>
      </c>
    </row>
    <row r="16" spans="1:7" ht="16.5" customHeight="1">
      <c r="B16" t="s">
        <v>469</v>
      </c>
      <c r="D16" s="315" t="s">
        <v>452</v>
      </c>
    </row>
    <row r="17" spans="2:8" ht="16.5" customHeight="1">
      <c r="B17" t="s">
        <v>629</v>
      </c>
      <c r="D17" s="315" t="s">
        <v>761</v>
      </c>
      <c r="G17" t="s">
        <v>664</v>
      </c>
      <c r="H17" t="s">
        <v>2120</v>
      </c>
    </row>
    <row r="18" spans="2:8" ht="16.5" customHeight="1">
      <c r="B18" t="s">
        <v>637</v>
      </c>
      <c r="D18" s="315" t="s">
        <v>448</v>
      </c>
      <c r="G18" t="s">
        <v>840</v>
      </c>
      <c r="H18" t="s">
        <v>2128</v>
      </c>
    </row>
    <row r="19" spans="2:8" ht="16.5" customHeight="1">
      <c r="B19" t="s">
        <v>635</v>
      </c>
      <c r="D19" s="315" t="s">
        <v>658</v>
      </c>
    </row>
    <row r="20" spans="2:8" ht="16.5" customHeight="1">
      <c r="B20" t="s">
        <v>640</v>
      </c>
      <c r="D20" s="315" t="s">
        <v>387</v>
      </c>
    </row>
    <row r="21" spans="2:8" ht="16.5" customHeight="1">
      <c r="B21" t="s">
        <v>647</v>
      </c>
      <c r="D21" s="315" t="s">
        <v>389</v>
      </c>
    </row>
    <row r="22" spans="2:8" ht="16.5" customHeight="1">
      <c r="B22" t="s">
        <v>675</v>
      </c>
      <c r="D22" s="315" t="s">
        <v>463</v>
      </c>
    </row>
    <row r="23" spans="2:8" ht="16.5" customHeight="1">
      <c r="B23" t="s">
        <v>679</v>
      </c>
      <c r="D23" s="315"/>
    </row>
    <row r="24" spans="2:8" ht="16.5" customHeight="1">
      <c r="B24" t="s">
        <v>654</v>
      </c>
      <c r="D24" s="315"/>
    </row>
    <row r="25" spans="2:8" ht="16.5" customHeight="1">
      <c r="B25" t="s">
        <v>683</v>
      </c>
      <c r="D25" s="315"/>
    </row>
    <row r="26" spans="2:8" ht="16.5" customHeight="1">
      <c r="B26" t="s">
        <v>685</v>
      </c>
      <c r="D26" s="315"/>
    </row>
    <row r="27" spans="2:8" ht="16.5" customHeight="1">
      <c r="B27" t="s">
        <v>664</v>
      </c>
      <c r="D27" s="315"/>
    </row>
    <row r="28" spans="2:8" ht="16.5" customHeight="1">
      <c r="B28" t="s">
        <v>658</v>
      </c>
      <c r="D28" s="315"/>
    </row>
    <row r="29" spans="2:8" ht="16.5" customHeight="1">
      <c r="B29" t="s">
        <v>656</v>
      </c>
      <c r="D29" s="315"/>
    </row>
    <row r="30" spans="2:8" ht="16.5" customHeight="1">
      <c r="B30" t="s">
        <v>463</v>
      </c>
      <c r="D30" s="315"/>
    </row>
    <row r="31" spans="2:8" ht="16.5" customHeight="1">
      <c r="B31" t="s">
        <v>757</v>
      </c>
      <c r="D31" s="315"/>
    </row>
    <row r="32" spans="2:8" ht="16.5" customHeight="1">
      <c r="B32" t="s">
        <v>761</v>
      </c>
      <c r="D32" s="315"/>
    </row>
    <row r="33" spans="2:3">
      <c r="B33" t="s">
        <v>827</v>
      </c>
    </row>
    <row r="34" spans="2:3">
      <c r="B34" t="s">
        <v>829</v>
      </c>
    </row>
    <row r="35" spans="2:3">
      <c r="B35" t="s">
        <v>836</v>
      </c>
    </row>
    <row r="36" spans="2:3">
      <c r="B36" t="s">
        <v>831</v>
      </c>
    </row>
    <row r="37" spans="2:3">
      <c r="B37" t="s">
        <v>840</v>
      </c>
    </row>
    <row r="39" spans="2:3">
      <c r="B39" t="s">
        <v>759</v>
      </c>
      <c r="C39" t="s">
        <v>2122</v>
      </c>
    </row>
    <row r="41" spans="2:3">
      <c r="C41" t="s">
        <v>1681</v>
      </c>
    </row>
    <row r="42" spans="2:3">
      <c r="C42" t="s">
        <v>1684</v>
      </c>
    </row>
    <row r="43" spans="2:3">
      <c r="B43" t="s">
        <v>454</v>
      </c>
      <c r="C43" t="s">
        <v>1690</v>
      </c>
    </row>
    <row r="44" spans="2:3">
      <c r="C44" t="s">
        <v>1780</v>
      </c>
    </row>
    <row r="45" spans="2:3">
      <c r="C45" t="s">
        <v>1886</v>
      </c>
    </row>
    <row r="46" spans="2:3">
      <c r="C46" t="s">
        <v>1940</v>
      </c>
    </row>
    <row r="47" spans="2:3">
      <c r="C47" t="s">
        <v>1941</v>
      </c>
    </row>
    <row r="48" spans="2:3">
      <c r="C48" t="s">
        <v>1942</v>
      </c>
    </row>
    <row r="49" spans="3:3">
      <c r="C49" t="s">
        <v>1943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2463</v>
      </c>
      <c r="B1" s="315" t="s">
        <v>284</v>
      </c>
      <c r="C1" t="s">
        <v>854</v>
      </c>
      <c r="D1" t="s">
        <v>1700</v>
      </c>
      <c r="F1" s="278" t="s">
        <v>2463</v>
      </c>
      <c r="G1" t="s">
        <v>369</v>
      </c>
      <c r="I1" t="s">
        <v>685</v>
      </c>
      <c r="J1" t="s">
        <v>2119</v>
      </c>
    </row>
    <row r="2" spans="1:10" ht="16.5" customHeight="1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2120</v>
      </c>
    </row>
    <row r="3" spans="1:10" ht="16.5" customHeight="1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2122</v>
      </c>
    </row>
    <row r="4" spans="1:10" ht="16.5" customHeight="1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2128</v>
      </c>
    </row>
    <row r="5" spans="1:10" ht="16.5" customHeight="1">
      <c r="B5" s="315" t="s">
        <v>207</v>
      </c>
      <c r="C5" t="s">
        <v>261</v>
      </c>
      <c r="D5" t="s">
        <v>1935</v>
      </c>
      <c r="G5" t="s">
        <v>389</v>
      </c>
    </row>
    <row r="6" spans="1:10" ht="16.5" customHeight="1">
      <c r="B6" s="77" t="s">
        <v>212</v>
      </c>
      <c r="C6" t="s">
        <v>261</v>
      </c>
      <c r="D6" t="s">
        <v>2002</v>
      </c>
      <c r="G6" t="s">
        <v>391</v>
      </c>
    </row>
    <row r="7" spans="1:10" ht="16.5" customHeight="1">
      <c r="B7" s="315" t="s">
        <v>215</v>
      </c>
      <c r="G7" t="s">
        <v>393</v>
      </c>
    </row>
    <row r="8" spans="1:10" ht="16.5" customHeight="1">
      <c r="B8" s="315" t="s">
        <v>218</v>
      </c>
      <c r="C8" t="s">
        <v>205</v>
      </c>
      <c r="D8" t="s">
        <v>2067</v>
      </c>
      <c r="G8" t="s">
        <v>444</v>
      </c>
    </row>
    <row r="9" spans="1:10" ht="16.5" customHeight="1">
      <c r="B9" s="72" t="s">
        <v>221</v>
      </c>
      <c r="D9" t="s">
        <v>2068</v>
      </c>
      <c r="G9" t="s">
        <v>448</v>
      </c>
      <c r="J9" t="s">
        <v>1681</v>
      </c>
    </row>
    <row r="10" spans="1:10" ht="16.5" customHeight="1">
      <c r="B10" s="315" t="s">
        <v>238</v>
      </c>
      <c r="C10" t="s">
        <v>241</v>
      </c>
      <c r="D10" t="s">
        <v>2075</v>
      </c>
      <c r="G10" t="s">
        <v>446</v>
      </c>
      <c r="J10" t="s">
        <v>1684</v>
      </c>
    </row>
    <row r="11" spans="1:10" ht="16.5" customHeight="1">
      <c r="B11" s="315" t="s">
        <v>241</v>
      </c>
      <c r="D11" t="s">
        <v>2079</v>
      </c>
      <c r="G11" t="s">
        <v>452</v>
      </c>
      <c r="J11" t="s">
        <v>1690</v>
      </c>
    </row>
    <row r="12" spans="1:10" ht="16.5" customHeight="1">
      <c r="B12" s="315" t="s">
        <v>224</v>
      </c>
      <c r="D12" t="s">
        <v>2089</v>
      </c>
      <c r="G12" t="s">
        <v>466</v>
      </c>
      <c r="I12" t="s">
        <v>469</v>
      </c>
      <c r="J12" t="s">
        <v>1780</v>
      </c>
    </row>
    <row r="13" spans="1:10" ht="16.5" customHeight="1">
      <c r="B13" s="315" t="s">
        <v>228</v>
      </c>
      <c r="D13" t="s">
        <v>2091</v>
      </c>
      <c r="G13" t="s">
        <v>472</v>
      </c>
      <c r="I13" t="s">
        <v>654</v>
      </c>
      <c r="J13" t="s">
        <v>1886</v>
      </c>
    </row>
    <row r="14" spans="1:10" ht="16.5" customHeight="1">
      <c r="B14" s="315" t="s">
        <v>230</v>
      </c>
      <c r="C14" t="s">
        <v>258</v>
      </c>
      <c r="D14" t="s">
        <v>2092</v>
      </c>
      <c r="G14" t="s">
        <v>474</v>
      </c>
      <c r="I14" t="s">
        <v>442</v>
      </c>
      <c r="J14" t="s">
        <v>1940</v>
      </c>
    </row>
    <row r="15" spans="1:10" ht="16.5" customHeight="1">
      <c r="B15" s="315" t="s">
        <v>258</v>
      </c>
      <c r="D15" t="s">
        <v>2093</v>
      </c>
      <c r="G15" t="s">
        <v>476</v>
      </c>
      <c r="I15" t="s">
        <v>448</v>
      </c>
      <c r="J15" t="s">
        <v>1941</v>
      </c>
    </row>
    <row r="16" spans="1:10" ht="16.5" customHeight="1">
      <c r="B16" s="315" t="s">
        <v>261</v>
      </c>
      <c r="D16" t="s">
        <v>2097</v>
      </c>
      <c r="G16" t="s">
        <v>469</v>
      </c>
      <c r="I16" t="s">
        <v>454</v>
      </c>
      <c r="J16" t="s">
        <v>1942</v>
      </c>
    </row>
    <row r="17" spans="2:10" ht="16.5" customHeight="1">
      <c r="B17" s="315" t="s">
        <v>263</v>
      </c>
      <c r="D17" t="s">
        <v>2098</v>
      </c>
      <c r="G17" t="s">
        <v>629</v>
      </c>
      <c r="J17" t="s">
        <v>1943</v>
      </c>
    </row>
    <row r="18" spans="2:10" ht="16.5" customHeight="1">
      <c r="B18" s="315" t="s">
        <v>271</v>
      </c>
      <c r="C18" t="s">
        <v>869</v>
      </c>
      <c r="D18" t="s">
        <v>2132</v>
      </c>
      <c r="G18" t="s">
        <v>637</v>
      </c>
    </row>
    <row r="19" spans="2:10" ht="16.5" customHeight="1">
      <c r="B19" s="315" t="s">
        <v>268</v>
      </c>
      <c r="C19" t="s">
        <v>885</v>
      </c>
      <c r="D19" t="s">
        <v>2133</v>
      </c>
      <c r="G19" t="s">
        <v>635</v>
      </c>
    </row>
    <row r="20" spans="2:10" ht="16.5" customHeight="1">
      <c r="B20" s="315" t="s">
        <v>1430</v>
      </c>
      <c r="G20" t="s">
        <v>640</v>
      </c>
    </row>
    <row r="21" spans="2:10" ht="16.5" customHeight="1">
      <c r="B21" s="315" t="s">
        <v>1433</v>
      </c>
      <c r="G21" t="s">
        <v>647</v>
      </c>
    </row>
    <row r="22" spans="2:10" ht="16.5" customHeight="1">
      <c r="B22" s="315" t="s">
        <v>288</v>
      </c>
      <c r="G22" t="s">
        <v>675</v>
      </c>
    </row>
    <row r="23" spans="2:10" ht="16.5" customHeight="1">
      <c r="B23" s="315" t="s">
        <v>1438</v>
      </c>
      <c r="G23" t="s">
        <v>679</v>
      </c>
    </row>
    <row r="24" spans="2:10" ht="16.5" customHeight="1">
      <c r="B24" s="315" t="s">
        <v>1441</v>
      </c>
      <c r="G24" t="s">
        <v>654</v>
      </c>
    </row>
    <row r="25" spans="2:10" ht="16.5" customHeight="1">
      <c r="B25" s="315" t="s">
        <v>1443</v>
      </c>
      <c r="G25" t="s">
        <v>683</v>
      </c>
    </row>
    <row r="26" spans="2:10" ht="16.5" customHeight="1">
      <c r="B26" s="315" t="s">
        <v>1435</v>
      </c>
      <c r="G26" t="s">
        <v>685</v>
      </c>
    </row>
    <row r="27" spans="2:10" ht="16.5" customHeight="1">
      <c r="B27" s="315" t="s">
        <v>292</v>
      </c>
      <c r="G27" t="s">
        <v>664</v>
      </c>
    </row>
    <row r="28" spans="2:10" ht="16.5" customHeight="1">
      <c r="B28" s="315" t="s">
        <v>295</v>
      </c>
      <c r="G28" t="s">
        <v>658</v>
      </c>
    </row>
    <row r="29" spans="2:10" ht="16.5" customHeight="1">
      <c r="B29" s="315" t="s">
        <v>297</v>
      </c>
      <c r="G29" t="s">
        <v>656</v>
      </c>
    </row>
    <row r="30" spans="2:10" ht="16.5" customHeight="1">
      <c r="B30" s="315" t="s">
        <v>301</v>
      </c>
      <c r="G30" t="s">
        <v>463</v>
      </c>
    </row>
    <row r="31" spans="2:10" ht="16.5" customHeight="1">
      <c r="B31" s="315" t="s">
        <v>305</v>
      </c>
      <c r="G31" t="s">
        <v>757</v>
      </c>
    </row>
    <row r="32" spans="2:10" ht="16.5" customHeight="1">
      <c r="B32" s="315" t="s">
        <v>337</v>
      </c>
      <c r="G32" t="s">
        <v>761</v>
      </c>
    </row>
    <row r="33" spans="2:7" ht="16.5" customHeight="1">
      <c r="B33" s="315" t="s">
        <v>340</v>
      </c>
      <c r="G33" t="s">
        <v>827</v>
      </c>
    </row>
    <row r="34" spans="2:7" ht="16.5" customHeight="1">
      <c r="B34" s="315" t="s">
        <v>429</v>
      </c>
      <c r="G34" t="s">
        <v>829</v>
      </c>
    </row>
    <row r="35" spans="2:7" ht="16.5" customHeight="1">
      <c r="B35" s="315" t="s">
        <v>433</v>
      </c>
      <c r="G35" t="s">
        <v>836</v>
      </c>
    </row>
    <row r="36" spans="2:7" ht="16.5" customHeight="1">
      <c r="B36" s="315" t="s">
        <v>436</v>
      </c>
      <c r="G36" t="s">
        <v>831</v>
      </c>
    </row>
    <row r="37" spans="2:7" ht="16.5" customHeight="1">
      <c r="B37" s="315" t="s">
        <v>732</v>
      </c>
      <c r="G37" t="s">
        <v>840</v>
      </c>
    </row>
    <row r="38" spans="2:7" ht="16.5" customHeight="1">
      <c r="B38" s="315" t="s">
        <v>875</v>
      </c>
    </row>
    <row r="39" spans="2:7" ht="16.5" customHeight="1">
      <c r="B39" s="315" t="s">
        <v>809</v>
      </c>
      <c r="G39" t="s">
        <v>759</v>
      </c>
    </row>
    <row r="40" spans="2:7" ht="16.5" customHeight="1">
      <c r="B40" s="315" t="s">
        <v>866</v>
      </c>
      <c r="G40" s="278"/>
    </row>
    <row r="41" spans="2:7" ht="16.5" customHeight="1">
      <c r="B41" s="315" t="s">
        <v>880</v>
      </c>
      <c r="G41" s="278"/>
    </row>
    <row r="42" spans="2:7" ht="16.5" customHeight="1">
      <c r="B42" s="315" t="s">
        <v>883</v>
      </c>
      <c r="G42" t="s">
        <v>454</v>
      </c>
    </row>
    <row r="43" spans="2:7" ht="16.5" customHeight="1">
      <c r="B43" s="315" t="s">
        <v>885</v>
      </c>
      <c r="G43" s="278"/>
    </row>
    <row r="45" spans="2:7">
      <c r="B45" t="s">
        <v>854</v>
      </c>
    </row>
    <row r="46" spans="2:7">
      <c r="B46" t="s">
        <v>860</v>
      </c>
    </row>
    <row r="47" spans="2:7">
      <c r="B47" t="s">
        <v>869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2419</v>
      </c>
      <c r="B1" s="267" t="s">
        <v>2464</v>
      </c>
      <c r="C1" s="268" t="s">
        <v>2420</v>
      </c>
      <c r="D1" s="268" t="s">
        <v>2421</v>
      </c>
      <c r="E1" s="268" t="s">
        <v>30</v>
      </c>
      <c r="F1" s="268" t="s">
        <v>100</v>
      </c>
    </row>
    <row r="2" spans="1:6">
      <c r="A2" s="268" t="s">
        <v>457</v>
      </c>
      <c r="B2" s="267" t="s">
        <v>2465</v>
      </c>
      <c r="C2" s="268" t="s">
        <v>51</v>
      </c>
      <c r="D2" s="268">
        <v>6</v>
      </c>
      <c r="E2" s="267" t="s">
        <v>2466</v>
      </c>
      <c r="F2" s="267" t="s">
        <v>2467</v>
      </c>
    </row>
    <row r="3" spans="1:6">
      <c r="A3" s="268" t="s">
        <v>459</v>
      </c>
      <c r="B3" s="267" t="s">
        <v>2468</v>
      </c>
      <c r="C3" s="268" t="s">
        <v>51</v>
      </c>
      <c r="D3" s="268">
        <v>6</v>
      </c>
      <c r="E3" s="267" t="s">
        <v>2466</v>
      </c>
      <c r="F3" s="267" t="s">
        <v>2467</v>
      </c>
    </row>
    <row r="4" spans="1:6">
      <c r="A4" s="268" t="s">
        <v>454</v>
      </c>
      <c r="B4" s="267" t="s">
        <v>2469</v>
      </c>
      <c r="C4" s="268" t="s">
        <v>51</v>
      </c>
      <c r="D4" s="268">
        <v>6</v>
      </c>
      <c r="E4" s="267" t="s">
        <v>2466</v>
      </c>
      <c r="F4" s="267" t="s">
        <v>2467</v>
      </c>
    </row>
    <row r="5" spans="1:6">
      <c r="A5" s="268" t="s">
        <v>463</v>
      </c>
      <c r="B5" s="267" t="s">
        <v>2470</v>
      </c>
      <c r="C5" s="268" t="s">
        <v>51</v>
      </c>
      <c r="D5" s="268">
        <v>6</v>
      </c>
      <c r="E5" s="267" t="s">
        <v>2466</v>
      </c>
      <c r="F5" s="267" t="s">
        <v>2467</v>
      </c>
    </row>
    <row r="6" spans="1:6">
      <c r="A6" s="268" t="s">
        <v>627</v>
      </c>
      <c r="B6" s="267" t="s">
        <v>2471</v>
      </c>
      <c r="C6" s="268" t="s">
        <v>51</v>
      </c>
      <c r="D6" s="268">
        <v>5</v>
      </c>
      <c r="E6" s="267" t="s">
        <v>2466</v>
      </c>
      <c r="F6" s="267" t="s">
        <v>2472</v>
      </c>
    </row>
    <row r="7" spans="1:6">
      <c r="A7" s="268" t="s">
        <v>629</v>
      </c>
      <c r="B7" s="267" t="s">
        <v>2473</v>
      </c>
      <c r="C7" s="268" t="s">
        <v>51</v>
      </c>
      <c r="D7" s="268">
        <v>5</v>
      </c>
      <c r="E7" s="267" t="s">
        <v>2466</v>
      </c>
      <c r="F7" s="267" t="s">
        <v>2472</v>
      </c>
    </row>
    <row r="8" spans="1:6">
      <c r="A8" s="268" t="s">
        <v>635</v>
      </c>
      <c r="B8" s="267" t="s">
        <v>2474</v>
      </c>
      <c r="C8" s="268" t="s">
        <v>51</v>
      </c>
      <c r="D8" s="268">
        <v>5</v>
      </c>
      <c r="E8" s="267" t="s">
        <v>2466</v>
      </c>
      <c r="F8" s="267" t="s">
        <v>2472</v>
      </c>
    </row>
    <row r="9" spans="1:6">
      <c r="A9" s="268" t="s">
        <v>420</v>
      </c>
      <c r="B9" s="267" t="s">
        <v>2475</v>
      </c>
      <c r="C9" s="268" t="s">
        <v>51</v>
      </c>
      <c r="D9" s="268">
        <v>7</v>
      </c>
      <c r="E9" s="267" t="s">
        <v>2466</v>
      </c>
      <c r="F9" s="267" t="s">
        <v>2476</v>
      </c>
    </row>
    <row r="10" spans="1:6">
      <c r="A10" s="268" t="s">
        <v>683</v>
      </c>
      <c r="B10" s="267" t="s">
        <v>2477</v>
      </c>
      <c r="C10" s="268" t="s">
        <v>51</v>
      </c>
      <c r="D10" s="268">
        <v>7</v>
      </c>
      <c r="E10" s="267" t="s">
        <v>2466</v>
      </c>
      <c r="F10" s="267" t="s">
        <v>2476</v>
      </c>
    </row>
    <row r="11" spans="1:6">
      <c r="A11" s="268" t="s">
        <v>685</v>
      </c>
      <c r="B11" s="267" t="s">
        <v>2478</v>
      </c>
      <c r="C11" s="268" t="s">
        <v>51</v>
      </c>
      <c r="D11" s="268">
        <v>7</v>
      </c>
      <c r="E11" s="267" t="s">
        <v>2466</v>
      </c>
      <c r="F11" s="267" t="s">
        <v>2476</v>
      </c>
    </row>
    <row r="12" spans="1:6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2479</v>
      </c>
      <c r="F12" s="267" t="s">
        <v>2480</v>
      </c>
    </row>
    <row r="13" spans="1:6">
      <c r="A13" s="268" t="s">
        <v>976</v>
      </c>
      <c r="B13" s="267" t="s">
        <v>2481</v>
      </c>
      <c r="C13" s="268" t="s">
        <v>52</v>
      </c>
      <c r="D13" s="268">
        <v>1</v>
      </c>
      <c r="E13" s="267" t="s">
        <v>2479</v>
      </c>
      <c r="F13" s="267" t="s">
        <v>2480</v>
      </c>
    </row>
    <row r="14" spans="1:6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2479</v>
      </c>
      <c r="F14" s="267" t="s">
        <v>2480</v>
      </c>
    </row>
    <row r="15" spans="1:6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2479</v>
      </c>
      <c r="F15" s="267" t="s">
        <v>2480</v>
      </c>
    </row>
    <row r="16" spans="1:6">
      <c r="A16" s="268" t="s">
        <v>1018</v>
      </c>
      <c r="B16" s="267" t="s">
        <v>2482</v>
      </c>
      <c r="C16" s="268" t="s">
        <v>52</v>
      </c>
      <c r="D16" s="268">
        <v>2</v>
      </c>
      <c r="E16" s="267" t="s">
        <v>2479</v>
      </c>
      <c r="F16" s="267" t="s">
        <v>2483</v>
      </c>
    </row>
    <row r="17" spans="1:6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2466</v>
      </c>
      <c r="F17" s="267" t="s">
        <v>2150</v>
      </c>
    </row>
    <row r="18" spans="1:6">
      <c r="A18" s="268" t="s">
        <v>2141</v>
      </c>
      <c r="B18" s="267" t="s">
        <v>2484</v>
      </c>
      <c r="C18" s="268" t="s">
        <v>54</v>
      </c>
      <c r="D18" s="268">
        <v>5</v>
      </c>
      <c r="E18" s="267" t="s">
        <v>2485</v>
      </c>
      <c r="F18" s="267" t="s">
        <v>2486</v>
      </c>
    </row>
    <row r="19" spans="1:6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2479</v>
      </c>
      <c r="F19" s="267" t="s">
        <v>2487</v>
      </c>
    </row>
    <row r="20" spans="1:6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2488</v>
      </c>
      <c r="F20" s="267" t="s">
        <v>2489</v>
      </c>
    </row>
    <row r="21" spans="1:6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2490</v>
      </c>
      <c r="F21" s="267" t="s">
        <v>2491</v>
      </c>
    </row>
    <row r="22" spans="1:6">
      <c r="A22" s="268" t="s">
        <v>1066</v>
      </c>
      <c r="B22" s="267" t="s">
        <v>2492</v>
      </c>
      <c r="C22" s="268" t="s">
        <v>52</v>
      </c>
      <c r="D22" s="268">
        <v>3</v>
      </c>
      <c r="E22" s="267" t="s">
        <v>2479</v>
      </c>
      <c r="F22" s="267" t="s">
        <v>2493</v>
      </c>
    </row>
    <row r="23" spans="1:6">
      <c r="A23" s="268" t="s">
        <v>1073</v>
      </c>
      <c r="B23" s="267" t="s">
        <v>2494</v>
      </c>
      <c r="C23" s="268" t="s">
        <v>52</v>
      </c>
      <c r="D23" s="268">
        <v>3</v>
      </c>
      <c r="E23" s="267" t="s">
        <v>2479</v>
      </c>
      <c r="F23" s="267" t="s">
        <v>2493</v>
      </c>
    </row>
    <row r="24" spans="1:6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2479</v>
      </c>
      <c r="F24" s="267" t="s">
        <v>2493</v>
      </c>
    </row>
    <row r="25" spans="1:6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2479</v>
      </c>
      <c r="F25" s="267" t="s">
        <v>2493</v>
      </c>
    </row>
    <row r="26" spans="1:6">
      <c r="A26" s="268" t="s">
        <v>1086</v>
      </c>
      <c r="B26" s="267" t="s">
        <v>2495</v>
      </c>
      <c r="C26" s="268" t="s">
        <v>52</v>
      </c>
      <c r="D26" s="268">
        <v>3</v>
      </c>
      <c r="E26" s="267" t="s">
        <v>2479</v>
      </c>
      <c r="F26" s="267" t="s">
        <v>2493</v>
      </c>
    </row>
    <row r="27" spans="1:6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2479</v>
      </c>
      <c r="F27" s="267" t="s">
        <v>2493</v>
      </c>
    </row>
    <row r="28" spans="1:6">
      <c r="A28" s="268" t="s">
        <v>1085</v>
      </c>
      <c r="B28" s="267" t="s">
        <v>2496</v>
      </c>
      <c r="C28" s="268" t="s">
        <v>52</v>
      </c>
      <c r="D28" s="268">
        <v>3</v>
      </c>
      <c r="E28" s="267" t="s">
        <v>2479</v>
      </c>
      <c r="F28" s="267" t="s">
        <v>2493</v>
      </c>
    </row>
    <row r="29" spans="1:6">
      <c r="A29" s="268" t="s">
        <v>1090</v>
      </c>
      <c r="B29" s="267" t="s">
        <v>2497</v>
      </c>
      <c r="C29" s="268" t="s">
        <v>52</v>
      </c>
      <c r="D29" s="268">
        <v>3</v>
      </c>
      <c r="E29" s="267" t="s">
        <v>2479</v>
      </c>
      <c r="F29" s="267" t="s">
        <v>2493</v>
      </c>
    </row>
    <row r="30" spans="1:6">
      <c r="A30" s="268" t="s">
        <v>887</v>
      </c>
      <c r="B30" s="267" t="s">
        <v>2498</v>
      </c>
      <c r="C30" s="268" t="s">
        <v>52</v>
      </c>
      <c r="D30" s="268">
        <v>4</v>
      </c>
      <c r="E30" s="267" t="s">
        <v>2479</v>
      </c>
      <c r="F30" s="267" t="s">
        <v>2499</v>
      </c>
    </row>
    <row r="31" spans="1:6">
      <c r="A31" s="268" t="s">
        <v>484</v>
      </c>
      <c r="B31" s="267" t="s">
        <v>2500</v>
      </c>
      <c r="C31" s="268" t="s">
        <v>52</v>
      </c>
      <c r="D31" s="268">
        <v>5</v>
      </c>
      <c r="E31" s="267" t="s">
        <v>2479</v>
      </c>
      <c r="F31" s="267" t="s">
        <v>2501</v>
      </c>
    </row>
    <row r="32" spans="1:6">
      <c r="A32" s="268" t="s">
        <v>498</v>
      </c>
      <c r="B32" s="267" t="s">
        <v>2502</v>
      </c>
      <c r="C32" s="268" t="s">
        <v>52</v>
      </c>
      <c r="D32" s="268">
        <v>5</v>
      </c>
      <c r="E32" s="267" t="s">
        <v>2479</v>
      </c>
      <c r="F32" s="267" t="s">
        <v>2501</v>
      </c>
    </row>
    <row r="33" spans="1:6">
      <c r="A33" s="268" t="s">
        <v>490</v>
      </c>
      <c r="B33" s="267" t="s">
        <v>2503</v>
      </c>
      <c r="C33" s="268" t="s">
        <v>52</v>
      </c>
      <c r="D33" s="268">
        <v>5</v>
      </c>
      <c r="E33" s="267" t="s">
        <v>2479</v>
      </c>
      <c r="F33" s="267" t="s">
        <v>2501</v>
      </c>
    </row>
    <row r="34" spans="1:6">
      <c r="A34" s="268" t="s">
        <v>496</v>
      </c>
      <c r="B34" s="267" t="s">
        <v>2504</v>
      </c>
      <c r="C34" s="268" t="s">
        <v>52</v>
      </c>
      <c r="D34" s="268">
        <v>5</v>
      </c>
      <c r="E34" s="267" t="s">
        <v>2479</v>
      </c>
      <c r="F34" s="267" t="s">
        <v>2501</v>
      </c>
    </row>
    <row r="35" spans="1:6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2479</v>
      </c>
      <c r="F35" s="267" t="s">
        <v>2501</v>
      </c>
    </row>
    <row r="36" spans="1:6">
      <c r="A36" s="268" t="s">
        <v>509</v>
      </c>
      <c r="B36" s="267" t="s">
        <v>2505</v>
      </c>
      <c r="C36" s="268" t="s">
        <v>52</v>
      </c>
      <c r="D36" s="268">
        <v>5</v>
      </c>
      <c r="E36" s="267" t="s">
        <v>2479</v>
      </c>
      <c r="F36" s="267" t="s">
        <v>2501</v>
      </c>
    </row>
    <row r="37" spans="1:6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2479</v>
      </c>
      <c r="F37" s="267" t="s">
        <v>2501</v>
      </c>
    </row>
    <row r="38" spans="1:6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2479</v>
      </c>
      <c r="F38" s="267" t="s">
        <v>2501</v>
      </c>
    </row>
    <row r="39" spans="1:6">
      <c r="A39" s="268" t="s">
        <v>478</v>
      </c>
      <c r="B39" s="267" t="s">
        <v>2506</v>
      </c>
      <c r="C39" s="268" t="s">
        <v>52</v>
      </c>
      <c r="D39" s="268">
        <v>5</v>
      </c>
      <c r="E39" s="267" t="s">
        <v>2479</v>
      </c>
      <c r="F39" s="267" t="s">
        <v>2501</v>
      </c>
    </row>
    <row r="40" spans="1:6">
      <c r="A40" s="268" t="s">
        <v>482</v>
      </c>
      <c r="B40" s="267" t="s">
        <v>2507</v>
      </c>
      <c r="C40" s="268" t="s">
        <v>52</v>
      </c>
      <c r="D40" s="268">
        <v>5</v>
      </c>
      <c r="E40" s="267" t="s">
        <v>2479</v>
      </c>
      <c r="F40" s="267" t="s">
        <v>2501</v>
      </c>
    </row>
    <row r="41" spans="1:6">
      <c r="A41" s="268" t="s">
        <v>515</v>
      </c>
      <c r="B41" s="267" t="s">
        <v>2508</v>
      </c>
      <c r="C41" s="268" t="s">
        <v>52</v>
      </c>
      <c r="D41" s="268">
        <v>5</v>
      </c>
      <c r="E41" s="267" t="s">
        <v>2479</v>
      </c>
      <c r="F41" s="267" t="s">
        <v>2501</v>
      </c>
    </row>
    <row r="42" spans="1:6">
      <c r="A42" s="268" t="s">
        <v>527</v>
      </c>
      <c r="B42" s="267" t="s">
        <v>2509</v>
      </c>
      <c r="C42" s="268" t="s">
        <v>52</v>
      </c>
      <c r="D42" s="268">
        <v>5</v>
      </c>
      <c r="E42" s="267" t="s">
        <v>2479</v>
      </c>
      <c r="F42" s="267" t="s">
        <v>2501</v>
      </c>
    </row>
    <row r="43" spans="1:6">
      <c r="A43" s="268" t="s">
        <v>529</v>
      </c>
      <c r="B43" s="267" t="s">
        <v>2510</v>
      </c>
      <c r="C43" s="268" t="s">
        <v>52</v>
      </c>
      <c r="D43" s="268">
        <v>5</v>
      </c>
      <c r="E43" s="267" t="s">
        <v>2479</v>
      </c>
      <c r="F43" s="267" t="s">
        <v>2501</v>
      </c>
    </row>
    <row r="44" spans="1:6">
      <c r="A44" s="268" t="s">
        <v>531</v>
      </c>
      <c r="B44" s="267" t="s">
        <v>2511</v>
      </c>
      <c r="C44" s="268" t="s">
        <v>52</v>
      </c>
      <c r="D44" s="268">
        <v>5</v>
      </c>
      <c r="E44" s="267" t="s">
        <v>2479</v>
      </c>
      <c r="F44" s="267" t="s">
        <v>2501</v>
      </c>
    </row>
    <row r="45" spans="1:6">
      <c r="A45" s="268" t="s">
        <v>415</v>
      </c>
      <c r="B45" s="267" t="s">
        <v>2512</v>
      </c>
      <c r="C45" s="268" t="s">
        <v>54</v>
      </c>
      <c r="D45" s="268">
        <v>1</v>
      </c>
      <c r="E45" s="267" t="s">
        <v>2485</v>
      </c>
      <c r="F45" s="267" t="s">
        <v>2513</v>
      </c>
    </row>
    <row r="46" spans="1:6">
      <c r="A46" s="268" t="s">
        <v>1115</v>
      </c>
      <c r="B46" s="267" t="s">
        <v>2514</v>
      </c>
      <c r="C46" s="268" t="s">
        <v>54</v>
      </c>
      <c r="D46" s="268">
        <v>1</v>
      </c>
      <c r="E46" s="267" t="s">
        <v>2485</v>
      </c>
      <c r="F46" s="267" t="s">
        <v>2513</v>
      </c>
    </row>
    <row r="47" spans="1:6">
      <c r="A47" s="268" t="s">
        <v>1283</v>
      </c>
      <c r="B47" s="267" t="s">
        <v>2055</v>
      </c>
      <c r="C47" s="268" t="s">
        <v>56</v>
      </c>
      <c r="D47" s="268">
        <v>3</v>
      </c>
      <c r="E47" s="267" t="s">
        <v>2488</v>
      </c>
      <c r="F47" s="267" t="s">
        <v>2489</v>
      </c>
    </row>
    <row r="48" spans="1:6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2466</v>
      </c>
      <c r="F48" s="267" t="s">
        <v>370</v>
      </c>
    </row>
    <row r="49" spans="1:6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2485</v>
      </c>
      <c r="F49" s="267" t="s">
        <v>2515</v>
      </c>
    </row>
    <row r="50" spans="1:6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2485</v>
      </c>
      <c r="F50" s="267" t="s">
        <v>2515</v>
      </c>
    </row>
    <row r="51" spans="1:6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2485</v>
      </c>
      <c r="F51" s="267" t="s">
        <v>2515</v>
      </c>
    </row>
    <row r="52" spans="1:6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2485</v>
      </c>
      <c r="F52" s="267" t="s">
        <v>2515</v>
      </c>
    </row>
    <row r="53" spans="1:6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2485</v>
      </c>
      <c r="F53" s="267" t="s">
        <v>2515</v>
      </c>
    </row>
    <row r="54" spans="1:6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2485</v>
      </c>
      <c r="F54" s="267" t="s">
        <v>2515</v>
      </c>
    </row>
    <row r="55" spans="1:6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2485</v>
      </c>
      <c r="F55" s="267" t="s">
        <v>2515</v>
      </c>
    </row>
    <row r="56" spans="1:6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2485</v>
      </c>
      <c r="F56" s="267" t="s">
        <v>2515</v>
      </c>
    </row>
    <row r="57" spans="1:6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2485</v>
      </c>
      <c r="F57" s="267" t="s">
        <v>2515</v>
      </c>
    </row>
    <row r="58" spans="1:6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2485</v>
      </c>
      <c r="F58" s="267" t="s">
        <v>2516</v>
      </c>
    </row>
    <row r="59" spans="1:6">
      <c r="A59" s="268" t="s">
        <v>919</v>
      </c>
      <c r="B59" s="267" t="s">
        <v>2517</v>
      </c>
      <c r="C59" s="268" t="s">
        <v>56</v>
      </c>
      <c r="D59" s="268">
        <v>1</v>
      </c>
      <c r="E59" s="267" t="s">
        <v>2488</v>
      </c>
      <c r="F59" s="267" t="s">
        <v>2518</v>
      </c>
    </row>
    <row r="60" spans="1:6">
      <c r="A60" s="268" t="s">
        <v>550</v>
      </c>
      <c r="B60" s="267" t="s">
        <v>2519</v>
      </c>
      <c r="C60" s="268" t="s">
        <v>54</v>
      </c>
      <c r="D60" s="268">
        <v>6</v>
      </c>
      <c r="E60" s="267" t="s">
        <v>2485</v>
      </c>
      <c r="F60" s="267" t="s">
        <v>549</v>
      </c>
    </row>
    <row r="61" spans="1:6">
      <c r="A61" s="268" t="s">
        <v>583</v>
      </c>
      <c r="B61" s="267" t="s">
        <v>2520</v>
      </c>
      <c r="C61" s="268" t="s">
        <v>54</v>
      </c>
      <c r="D61" s="268">
        <v>6</v>
      </c>
      <c r="E61" s="267" t="s">
        <v>2485</v>
      </c>
      <c r="F61" s="267" t="s">
        <v>549</v>
      </c>
    </row>
    <row r="62" spans="1:6">
      <c r="A62" s="268" t="s">
        <v>565</v>
      </c>
      <c r="B62" s="267" t="s">
        <v>2521</v>
      </c>
      <c r="C62" s="268" t="s">
        <v>54</v>
      </c>
      <c r="D62" s="268">
        <v>6</v>
      </c>
      <c r="E62" s="267" t="s">
        <v>2485</v>
      </c>
      <c r="F62" s="267" t="s">
        <v>549</v>
      </c>
    </row>
    <row r="63" spans="1:6">
      <c r="A63" s="268" t="s">
        <v>546</v>
      </c>
      <c r="B63" s="267" t="s">
        <v>2522</v>
      </c>
      <c r="C63" s="268" t="s">
        <v>54</v>
      </c>
      <c r="D63" s="268">
        <v>6</v>
      </c>
      <c r="E63" s="267" t="s">
        <v>2485</v>
      </c>
      <c r="F63" s="267" t="s">
        <v>549</v>
      </c>
    </row>
    <row r="64" spans="1:6">
      <c r="A64" s="268" t="s">
        <v>592</v>
      </c>
      <c r="B64" s="267" t="s">
        <v>2523</v>
      </c>
      <c r="C64" s="268" t="s">
        <v>54</v>
      </c>
      <c r="D64" s="268">
        <v>6</v>
      </c>
      <c r="E64" s="267" t="s">
        <v>2485</v>
      </c>
      <c r="F64" s="267" t="s">
        <v>549</v>
      </c>
    </row>
    <row r="65" spans="1:6">
      <c r="A65" s="268" t="s">
        <v>597</v>
      </c>
      <c r="B65" s="267" t="s">
        <v>2524</v>
      </c>
      <c r="C65" s="268" t="s">
        <v>54</v>
      </c>
      <c r="D65" s="268">
        <v>6</v>
      </c>
      <c r="E65" s="267" t="s">
        <v>2485</v>
      </c>
      <c r="F65" s="267" t="s">
        <v>549</v>
      </c>
    </row>
    <row r="66" spans="1:6">
      <c r="A66" s="268" t="s">
        <v>572</v>
      </c>
      <c r="B66" s="267" t="s">
        <v>2525</v>
      </c>
      <c r="C66" s="268" t="s">
        <v>54</v>
      </c>
      <c r="D66" s="268">
        <v>6</v>
      </c>
      <c r="E66" s="267" t="s">
        <v>2485</v>
      </c>
      <c r="F66" s="267" t="s">
        <v>549</v>
      </c>
    </row>
    <row r="67" spans="1:6">
      <c r="A67" s="268" t="s">
        <v>603</v>
      </c>
      <c r="B67" s="267" t="s">
        <v>2526</v>
      </c>
      <c r="C67" s="268" t="s">
        <v>54</v>
      </c>
      <c r="D67" s="268">
        <v>7</v>
      </c>
      <c r="E67" s="267" t="s">
        <v>2485</v>
      </c>
      <c r="F67" s="267" t="s">
        <v>2527</v>
      </c>
    </row>
    <row r="68" spans="1:6">
      <c r="A68" s="268" t="s">
        <v>1117</v>
      </c>
      <c r="B68" s="267" t="s">
        <v>2528</v>
      </c>
      <c r="C68" s="268" t="s">
        <v>54</v>
      </c>
      <c r="D68" s="268">
        <v>7</v>
      </c>
      <c r="E68" s="267" t="s">
        <v>2485</v>
      </c>
      <c r="F68" s="267" t="s">
        <v>2527</v>
      </c>
    </row>
    <row r="69" spans="1:6">
      <c r="A69" s="268" t="s">
        <v>608</v>
      </c>
      <c r="B69" s="267" t="s">
        <v>2529</v>
      </c>
      <c r="C69" s="268" t="s">
        <v>54</v>
      </c>
      <c r="D69" s="268">
        <v>7</v>
      </c>
      <c r="E69" s="267" t="s">
        <v>2485</v>
      </c>
      <c r="F69" s="267" t="s">
        <v>2527</v>
      </c>
    </row>
    <row r="70" spans="1:6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2485</v>
      </c>
      <c r="F70" s="267" t="s">
        <v>2527</v>
      </c>
    </row>
    <row r="71" spans="1:6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2485</v>
      </c>
      <c r="F71" s="267" t="s">
        <v>2527</v>
      </c>
    </row>
    <row r="72" spans="1:6">
      <c r="A72" s="268" t="s">
        <v>556</v>
      </c>
      <c r="B72" s="267" t="s">
        <v>2530</v>
      </c>
      <c r="C72" s="268" t="s">
        <v>54</v>
      </c>
      <c r="D72" s="268">
        <v>7</v>
      </c>
      <c r="E72" s="267" t="s">
        <v>2485</v>
      </c>
      <c r="F72" s="267" t="s">
        <v>2527</v>
      </c>
    </row>
    <row r="73" spans="1:6">
      <c r="A73" s="268" t="s">
        <v>561</v>
      </c>
      <c r="B73" s="267" t="s">
        <v>2531</v>
      </c>
      <c r="C73" s="268" t="s">
        <v>54</v>
      </c>
      <c r="D73" s="268">
        <v>7</v>
      </c>
      <c r="E73" s="267" t="s">
        <v>2485</v>
      </c>
      <c r="F73" s="267" t="s">
        <v>2527</v>
      </c>
    </row>
    <row r="74" spans="1:6">
      <c r="A74" s="268" t="s">
        <v>614</v>
      </c>
      <c r="B74" s="267" t="s">
        <v>2532</v>
      </c>
      <c r="C74" s="268" t="s">
        <v>54</v>
      </c>
      <c r="D74" s="268">
        <v>7</v>
      </c>
      <c r="E74" s="267" t="s">
        <v>2485</v>
      </c>
      <c r="F74" s="267" t="s">
        <v>2527</v>
      </c>
    </row>
    <row r="75" spans="1:6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2485</v>
      </c>
      <c r="F75" s="267" t="s">
        <v>2527</v>
      </c>
    </row>
    <row r="76" spans="1:6">
      <c r="A76" s="268" t="s">
        <v>1010</v>
      </c>
      <c r="B76" s="267" t="s">
        <v>2533</v>
      </c>
      <c r="C76" s="268" t="s">
        <v>54</v>
      </c>
      <c r="D76" s="268">
        <v>7</v>
      </c>
      <c r="E76" s="267" t="s">
        <v>2485</v>
      </c>
      <c r="F76" s="267" t="s">
        <v>2527</v>
      </c>
    </row>
    <row r="77" spans="1:6">
      <c r="A77" s="268" t="s">
        <v>1466</v>
      </c>
      <c r="B77" s="267" t="s">
        <v>2534</v>
      </c>
      <c r="C77" s="268" t="s">
        <v>54</v>
      </c>
      <c r="D77" s="268">
        <v>7</v>
      </c>
      <c r="E77" s="267" t="s">
        <v>2485</v>
      </c>
      <c r="F77" s="267" t="s">
        <v>2527</v>
      </c>
    </row>
    <row r="78" spans="1:6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2485</v>
      </c>
      <c r="F78" s="267" t="s">
        <v>2527</v>
      </c>
    </row>
    <row r="79" spans="1:6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2485</v>
      </c>
      <c r="F79" s="267" t="s">
        <v>2527</v>
      </c>
    </row>
    <row r="80" spans="1:6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2485</v>
      </c>
      <c r="F80" s="267" t="s">
        <v>2527</v>
      </c>
    </row>
    <row r="81" spans="1:6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2485</v>
      </c>
      <c r="F81" s="267" t="s">
        <v>2476</v>
      </c>
    </row>
    <row r="82" spans="1:6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2485</v>
      </c>
      <c r="F82" s="267" t="s">
        <v>2476</v>
      </c>
    </row>
    <row r="83" spans="1:6">
      <c r="A83" s="268" t="s">
        <v>2426</v>
      </c>
      <c r="B83" s="267" t="s">
        <v>2535</v>
      </c>
      <c r="C83" s="268" t="s">
        <v>55</v>
      </c>
      <c r="D83" s="268">
        <v>2</v>
      </c>
      <c r="E83" s="267" t="s">
        <v>2536</v>
      </c>
      <c r="F83" s="267" t="s">
        <v>2537</v>
      </c>
    </row>
    <row r="84" spans="1:6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2488</v>
      </c>
      <c r="F84" s="267" t="s">
        <v>2538</v>
      </c>
    </row>
    <row r="85" spans="1:6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2488</v>
      </c>
      <c r="F85" s="267" t="s">
        <v>2538</v>
      </c>
    </row>
    <row r="86" spans="1:6">
      <c r="A86" s="268" t="s">
        <v>1132</v>
      </c>
      <c r="B86" s="267" t="s">
        <v>2539</v>
      </c>
      <c r="C86" s="268" t="s">
        <v>56</v>
      </c>
      <c r="D86" s="268">
        <v>3</v>
      </c>
      <c r="E86" s="267" t="s">
        <v>2488</v>
      </c>
      <c r="F86" s="267" t="s">
        <v>2489</v>
      </c>
    </row>
    <row r="87" spans="1:6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2488</v>
      </c>
      <c r="F87" s="267" t="s">
        <v>2538</v>
      </c>
    </row>
    <row r="88" spans="1:6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2488</v>
      </c>
      <c r="F88" s="267" t="s">
        <v>2538</v>
      </c>
    </row>
    <row r="89" spans="1:6">
      <c r="A89" s="268" t="s">
        <v>953</v>
      </c>
      <c r="B89" s="267" t="s">
        <v>2540</v>
      </c>
      <c r="C89" s="268" t="s">
        <v>56</v>
      </c>
      <c r="D89" s="268">
        <v>2</v>
      </c>
      <c r="E89" s="267" t="s">
        <v>2488</v>
      </c>
      <c r="F89" s="267" t="s">
        <v>2538</v>
      </c>
    </row>
    <row r="90" spans="1:6">
      <c r="A90" s="268" t="s">
        <v>1364</v>
      </c>
      <c r="B90" s="267" t="s">
        <v>2541</v>
      </c>
      <c r="C90" s="268" t="s">
        <v>56</v>
      </c>
      <c r="D90" s="268">
        <v>4</v>
      </c>
      <c r="E90" s="267" t="s">
        <v>2488</v>
      </c>
      <c r="F90" s="267" t="s">
        <v>2542</v>
      </c>
    </row>
    <row r="91" spans="1:6">
      <c r="A91" s="268" t="s">
        <v>1367</v>
      </c>
      <c r="B91" s="267" t="s">
        <v>2543</v>
      </c>
      <c r="C91" s="268" t="s">
        <v>56</v>
      </c>
      <c r="D91" s="268">
        <v>4</v>
      </c>
      <c r="E91" s="267" t="s">
        <v>2488</v>
      </c>
      <c r="F91" s="267" t="s">
        <v>2542</v>
      </c>
    </row>
    <row r="92" spans="1:6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2544</v>
      </c>
      <c r="F92" s="267" t="s">
        <v>1492</v>
      </c>
    </row>
    <row r="93" spans="1:6">
      <c r="A93" s="268" t="s">
        <v>2428</v>
      </c>
      <c r="B93" s="267" t="s">
        <v>2545</v>
      </c>
      <c r="C93" s="268" t="s">
        <v>57</v>
      </c>
      <c r="D93" s="268">
        <v>1</v>
      </c>
      <c r="E93" s="267" t="s">
        <v>2544</v>
      </c>
      <c r="F93" s="267" t="s">
        <v>2546</v>
      </c>
    </row>
    <row r="94" spans="1:6">
      <c r="A94" s="268" t="s">
        <v>2429</v>
      </c>
      <c r="B94" s="267" t="s">
        <v>2547</v>
      </c>
      <c r="C94" s="268" t="s">
        <v>57</v>
      </c>
      <c r="D94" s="268">
        <v>1</v>
      </c>
      <c r="E94" s="267" t="s">
        <v>2544</v>
      </c>
      <c r="F94" s="267" t="s">
        <v>2546</v>
      </c>
    </row>
    <row r="95" spans="1:6">
      <c r="A95" s="268" t="s">
        <v>2430</v>
      </c>
      <c r="B95" s="267" t="s">
        <v>2548</v>
      </c>
      <c r="C95" s="268" t="s">
        <v>57</v>
      </c>
      <c r="D95" s="268">
        <v>1</v>
      </c>
      <c r="E95" s="267" t="s">
        <v>2544</v>
      </c>
      <c r="F95" s="267" t="s">
        <v>2546</v>
      </c>
    </row>
    <row r="96" spans="1:6">
      <c r="A96" s="268" t="s">
        <v>1926</v>
      </c>
      <c r="B96" s="267" t="s">
        <v>2549</v>
      </c>
      <c r="C96" s="268" t="s">
        <v>57</v>
      </c>
      <c r="D96" s="268">
        <v>1</v>
      </c>
      <c r="E96" s="267" t="s">
        <v>2544</v>
      </c>
      <c r="F96" s="267" t="s">
        <v>2546</v>
      </c>
    </row>
    <row r="97" spans="1:6">
      <c r="A97" s="268" t="s">
        <v>2431</v>
      </c>
      <c r="B97" s="267" t="s">
        <v>2550</v>
      </c>
      <c r="C97" s="268" t="s">
        <v>57</v>
      </c>
      <c r="D97" s="268">
        <v>2</v>
      </c>
      <c r="E97" s="267" t="s">
        <v>2544</v>
      </c>
      <c r="F97" s="267" t="s">
        <v>2551</v>
      </c>
    </row>
    <row r="98" spans="1:6">
      <c r="A98" s="268" t="s">
        <v>2432</v>
      </c>
      <c r="B98" s="267" t="s">
        <v>2552</v>
      </c>
      <c r="C98" s="268" t="s">
        <v>57</v>
      </c>
      <c r="D98" s="268">
        <v>2</v>
      </c>
      <c r="E98" s="267" t="s">
        <v>2544</v>
      </c>
      <c r="F98" s="267" t="s">
        <v>2551</v>
      </c>
    </row>
    <row r="99" spans="1:6">
      <c r="A99" s="268" t="s">
        <v>2433</v>
      </c>
      <c r="B99" s="267" t="s">
        <v>2553</v>
      </c>
      <c r="C99" s="268" t="s">
        <v>57</v>
      </c>
      <c r="D99" s="268">
        <v>2</v>
      </c>
      <c r="E99" s="267" t="s">
        <v>2544</v>
      </c>
      <c r="F99" s="267" t="s">
        <v>2551</v>
      </c>
    </row>
    <row r="100" spans="1:6">
      <c r="A100" s="268" t="s">
        <v>2434</v>
      </c>
      <c r="B100" s="267" t="s">
        <v>2554</v>
      </c>
      <c r="C100" s="268" t="s">
        <v>57</v>
      </c>
      <c r="D100" s="268">
        <v>2</v>
      </c>
      <c r="E100" s="267" t="s">
        <v>2544</v>
      </c>
      <c r="F100" s="267" t="s">
        <v>2551</v>
      </c>
    </row>
    <row r="101" spans="1:6">
      <c r="A101" s="268" t="s">
        <v>2435</v>
      </c>
      <c r="B101" s="267" t="s">
        <v>2555</v>
      </c>
      <c r="C101" s="268" t="s">
        <v>57</v>
      </c>
      <c r="D101" s="268">
        <v>2</v>
      </c>
      <c r="E101" s="267" t="s">
        <v>2544</v>
      </c>
      <c r="F101" s="267" t="s">
        <v>2551</v>
      </c>
    </row>
    <row r="102" spans="1:6">
      <c r="A102" s="268" t="s">
        <v>2436</v>
      </c>
      <c r="B102" s="267" t="s">
        <v>2556</v>
      </c>
      <c r="C102" s="268" t="s">
        <v>57</v>
      </c>
      <c r="D102" s="268">
        <v>2</v>
      </c>
      <c r="E102" s="267" t="s">
        <v>2544</v>
      </c>
      <c r="F102" s="267" t="s">
        <v>2551</v>
      </c>
    </row>
    <row r="103" spans="1:6">
      <c r="A103" s="268" t="s">
        <v>2437</v>
      </c>
      <c r="B103" s="267" t="s">
        <v>2557</v>
      </c>
      <c r="C103" s="268" t="s">
        <v>57</v>
      </c>
      <c r="D103" s="268">
        <v>2</v>
      </c>
      <c r="E103" s="267" t="s">
        <v>2544</v>
      </c>
      <c r="F103" s="267" t="s">
        <v>2551</v>
      </c>
    </row>
    <row r="104" spans="1:6">
      <c r="A104" s="268" t="s">
        <v>2438</v>
      </c>
      <c r="B104" s="267" t="s">
        <v>2558</v>
      </c>
      <c r="C104" s="268" t="s">
        <v>57</v>
      </c>
      <c r="D104" s="268">
        <v>2</v>
      </c>
      <c r="E104" s="267" t="s">
        <v>2544</v>
      </c>
      <c r="F104" s="267" t="s">
        <v>2551</v>
      </c>
    </row>
    <row r="105" spans="1:6">
      <c r="A105" s="268" t="s">
        <v>2439</v>
      </c>
      <c r="B105" s="267" t="s">
        <v>2559</v>
      </c>
      <c r="C105" s="268" t="s">
        <v>57</v>
      </c>
      <c r="D105" s="268">
        <v>2</v>
      </c>
      <c r="E105" s="267" t="s">
        <v>2544</v>
      </c>
      <c r="F105" s="267" t="s">
        <v>2551</v>
      </c>
    </row>
    <row r="106" spans="1:6">
      <c r="A106" s="268" t="s">
        <v>2456</v>
      </c>
      <c r="B106" s="267" t="s">
        <v>2560</v>
      </c>
      <c r="C106" s="268" t="s">
        <v>57</v>
      </c>
      <c r="D106" s="268">
        <v>3</v>
      </c>
      <c r="E106" s="267" t="s">
        <v>2544</v>
      </c>
      <c r="F106" s="267" t="s">
        <v>2561</v>
      </c>
    </row>
    <row r="107" spans="1:6">
      <c r="A107" s="268" t="s">
        <v>2457</v>
      </c>
      <c r="B107" s="267" t="s">
        <v>2562</v>
      </c>
      <c r="C107" s="268" t="s">
        <v>57</v>
      </c>
      <c r="D107" s="268">
        <v>3</v>
      </c>
      <c r="E107" s="267" t="s">
        <v>2544</v>
      </c>
      <c r="F107" s="267" t="s">
        <v>2561</v>
      </c>
    </row>
    <row r="108" spans="1:6">
      <c r="A108" s="268" t="s">
        <v>2458</v>
      </c>
      <c r="B108" s="267" t="s">
        <v>2563</v>
      </c>
      <c r="C108" s="268" t="s">
        <v>57</v>
      </c>
      <c r="D108" s="268">
        <v>3</v>
      </c>
      <c r="E108" s="267" t="s">
        <v>2544</v>
      </c>
      <c r="F108" s="267" t="s">
        <v>2561</v>
      </c>
    </row>
    <row r="109" spans="1:6">
      <c r="A109" s="268" t="s">
        <v>2459</v>
      </c>
      <c r="B109" s="267" t="s">
        <v>2564</v>
      </c>
      <c r="C109" s="268" t="s">
        <v>57</v>
      </c>
      <c r="D109" s="268">
        <v>3</v>
      </c>
      <c r="E109" s="267" t="s">
        <v>2544</v>
      </c>
      <c r="F109" s="267" t="s">
        <v>2561</v>
      </c>
    </row>
    <row r="110" spans="1:6">
      <c r="A110" s="268" t="s">
        <v>2460</v>
      </c>
      <c r="B110" s="267" t="s">
        <v>2565</v>
      </c>
      <c r="C110" s="268" t="s">
        <v>57</v>
      </c>
      <c r="D110" s="268">
        <v>3</v>
      </c>
      <c r="E110" s="267" t="s">
        <v>2544</v>
      </c>
      <c r="F110" s="267" t="s">
        <v>2561</v>
      </c>
    </row>
    <row r="111" spans="1:6">
      <c r="A111" s="268" t="s">
        <v>2461</v>
      </c>
      <c r="B111" s="267" t="s">
        <v>2566</v>
      </c>
      <c r="C111" s="268" t="s">
        <v>57</v>
      </c>
      <c r="D111" s="268">
        <v>3</v>
      </c>
      <c r="E111" s="267" t="s">
        <v>2544</v>
      </c>
      <c r="F111" s="267" t="s">
        <v>2561</v>
      </c>
    </row>
    <row r="112" spans="1:6">
      <c r="A112" s="268" t="s">
        <v>2442</v>
      </c>
      <c r="B112" s="267" t="s">
        <v>2567</v>
      </c>
      <c r="C112" s="268" t="s">
        <v>57</v>
      </c>
      <c r="D112" s="268">
        <v>2</v>
      </c>
      <c r="E112" s="267" t="s">
        <v>2544</v>
      </c>
      <c r="F112" s="267" t="s">
        <v>2551</v>
      </c>
    </row>
    <row r="113" spans="1:6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2536</v>
      </c>
      <c r="F113" s="267" t="s">
        <v>2537</v>
      </c>
    </row>
    <row r="114" spans="1:6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2490</v>
      </c>
      <c r="F114" s="267" t="s">
        <v>2568</v>
      </c>
    </row>
    <row r="115" spans="1:6">
      <c r="A115" s="268" t="s">
        <v>2440</v>
      </c>
      <c r="B115" s="267" t="s">
        <v>2569</v>
      </c>
      <c r="C115" s="268" t="s">
        <v>57</v>
      </c>
      <c r="D115" s="268">
        <v>2</v>
      </c>
      <c r="E115" s="267" t="s">
        <v>2544</v>
      </c>
      <c r="F115" s="267" t="s">
        <v>2551</v>
      </c>
    </row>
    <row r="116" spans="1:6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2485</v>
      </c>
      <c r="F116" s="267" t="s">
        <v>2486</v>
      </c>
    </row>
    <row r="117" spans="1:6">
      <c r="A117" s="268" t="s">
        <v>2441</v>
      </c>
      <c r="B117" s="267" t="s">
        <v>2570</v>
      </c>
      <c r="C117" s="268" t="s">
        <v>57</v>
      </c>
      <c r="D117" s="268">
        <v>2</v>
      </c>
      <c r="E117" s="267" t="s">
        <v>2544</v>
      </c>
      <c r="F117" s="267" t="s">
        <v>2551</v>
      </c>
    </row>
    <row r="118" spans="1:6">
      <c r="A118" s="268" t="s">
        <v>2445</v>
      </c>
      <c r="B118" s="267" t="s">
        <v>2571</v>
      </c>
      <c r="C118" s="268" t="s">
        <v>57</v>
      </c>
      <c r="D118" s="268">
        <v>2</v>
      </c>
      <c r="E118" s="267" t="s">
        <v>2544</v>
      </c>
      <c r="F118" s="267" t="s">
        <v>2551</v>
      </c>
    </row>
    <row r="119" spans="1:6">
      <c r="A119" s="268" t="s">
        <v>2444</v>
      </c>
      <c r="B119" s="267" t="s">
        <v>2572</v>
      </c>
      <c r="C119" s="268" t="s">
        <v>57</v>
      </c>
      <c r="D119" s="268">
        <v>2</v>
      </c>
      <c r="E119" s="267" t="s">
        <v>2544</v>
      </c>
      <c r="F119" s="267" t="s">
        <v>2551</v>
      </c>
    </row>
    <row r="120" spans="1:6">
      <c r="A120" s="268" t="s">
        <v>2443</v>
      </c>
      <c r="B120" s="267" t="s">
        <v>2573</v>
      </c>
      <c r="C120" s="268" t="s">
        <v>57</v>
      </c>
      <c r="D120" s="268">
        <v>2</v>
      </c>
      <c r="E120" s="267" t="s">
        <v>2544</v>
      </c>
      <c r="F120" s="267" t="s">
        <v>2551</v>
      </c>
    </row>
    <row r="121" spans="1:6">
      <c r="A121" s="268" t="s">
        <v>1103</v>
      </c>
      <c r="B121" s="267" t="s">
        <v>2574</v>
      </c>
      <c r="C121" s="268" t="s">
        <v>54</v>
      </c>
      <c r="D121" s="268">
        <v>4</v>
      </c>
      <c r="E121" s="267" t="s">
        <v>2485</v>
      </c>
      <c r="F121" s="267" t="s">
        <v>2575</v>
      </c>
    </row>
    <row r="122" spans="1:6">
      <c r="A122" s="268" t="s">
        <v>1122</v>
      </c>
      <c r="B122" s="267" t="s">
        <v>2576</v>
      </c>
      <c r="C122" s="268" t="s">
        <v>54</v>
      </c>
      <c r="D122" s="268">
        <v>4</v>
      </c>
      <c r="E122" s="267" t="s">
        <v>2485</v>
      </c>
      <c r="F122" s="267" t="s">
        <v>2575</v>
      </c>
    </row>
    <row r="123" spans="1:6">
      <c r="A123" s="268" t="s">
        <v>1111</v>
      </c>
      <c r="B123" s="267" t="s">
        <v>2577</v>
      </c>
      <c r="C123" s="268" t="s">
        <v>54</v>
      </c>
      <c r="D123" s="268">
        <v>4</v>
      </c>
      <c r="E123" s="267" t="s">
        <v>2485</v>
      </c>
      <c r="F123" s="267" t="s">
        <v>2575</v>
      </c>
    </row>
    <row r="124" spans="1:6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2466</v>
      </c>
      <c r="F124" s="267" t="s">
        <v>2472</v>
      </c>
    </row>
    <row r="125" spans="1:6">
      <c r="A125" s="268" t="s">
        <v>640</v>
      </c>
      <c r="B125" s="267" t="s">
        <v>2578</v>
      </c>
      <c r="C125" s="268" t="s">
        <v>51</v>
      </c>
      <c r="D125" s="268">
        <v>5</v>
      </c>
      <c r="E125" s="267" t="s">
        <v>2466</v>
      </c>
      <c r="F125" s="267" t="s">
        <v>2472</v>
      </c>
    </row>
    <row r="126" spans="1:6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2479</v>
      </c>
      <c r="F126" s="267" t="s">
        <v>2493</v>
      </c>
    </row>
    <row r="127" spans="1:6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2488</v>
      </c>
      <c r="F127" s="267" t="s">
        <v>2579</v>
      </c>
    </row>
    <row r="128" spans="1:6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2488</v>
      </c>
      <c r="F128" s="267" t="s">
        <v>2579</v>
      </c>
    </row>
    <row r="129" spans="1:6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2488</v>
      </c>
      <c r="F129" s="267" t="s">
        <v>2538</v>
      </c>
    </row>
    <row r="130" spans="1:6">
      <c r="A130" s="268" t="s">
        <v>2447</v>
      </c>
      <c r="B130" s="267" t="s">
        <v>2580</v>
      </c>
      <c r="C130" s="268" t="s">
        <v>57</v>
      </c>
      <c r="D130" s="268">
        <v>2</v>
      </c>
      <c r="E130" s="267" t="s">
        <v>2544</v>
      </c>
      <c r="F130" s="267" t="s">
        <v>2551</v>
      </c>
    </row>
    <row r="131" spans="1:6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2485</v>
      </c>
      <c r="F131" s="267" t="s">
        <v>2527</v>
      </c>
    </row>
    <row r="132" spans="1:6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2490</v>
      </c>
      <c r="F132" s="267" t="s">
        <v>2581</v>
      </c>
    </row>
    <row r="133" spans="1:6">
      <c r="A133" s="268" t="s">
        <v>2455</v>
      </c>
      <c r="B133" s="267" t="s">
        <v>2582</v>
      </c>
      <c r="C133" s="268" t="s">
        <v>57</v>
      </c>
      <c r="D133" s="268">
        <v>2</v>
      </c>
      <c r="E133" s="267" t="s">
        <v>2544</v>
      </c>
      <c r="F133" s="267" t="s">
        <v>2551</v>
      </c>
    </row>
    <row r="134" spans="1:6">
      <c r="A134" s="268" t="s">
        <v>2452</v>
      </c>
      <c r="B134" s="267" t="s">
        <v>2583</v>
      </c>
      <c r="C134" s="268" t="s">
        <v>57</v>
      </c>
      <c r="D134" s="268">
        <v>2</v>
      </c>
      <c r="E134" s="267" t="s">
        <v>2544</v>
      </c>
      <c r="F134" s="267" t="s">
        <v>2551</v>
      </c>
    </row>
    <row r="135" spans="1:6">
      <c r="A135" s="268" t="s">
        <v>2448</v>
      </c>
      <c r="B135" s="267" t="s">
        <v>2584</v>
      </c>
      <c r="C135" s="268" t="s">
        <v>57</v>
      </c>
      <c r="D135" s="268">
        <v>2</v>
      </c>
      <c r="E135" s="267" t="s">
        <v>2544</v>
      </c>
      <c r="F135" s="267" t="s">
        <v>2551</v>
      </c>
    </row>
    <row r="136" spans="1:6">
      <c r="A136" s="268" t="s">
        <v>2454</v>
      </c>
      <c r="B136" s="267" t="s">
        <v>2585</v>
      </c>
      <c r="C136" s="268" t="s">
        <v>57</v>
      </c>
      <c r="D136" s="268">
        <v>2</v>
      </c>
      <c r="E136" s="267" t="s">
        <v>2544</v>
      </c>
      <c r="F136" s="267" t="s">
        <v>2551</v>
      </c>
    </row>
    <row r="137" spans="1:6">
      <c r="A137" s="268" t="s">
        <v>2453</v>
      </c>
      <c r="B137" s="267" t="s">
        <v>2586</v>
      </c>
      <c r="C137" s="268" t="s">
        <v>57</v>
      </c>
      <c r="D137" s="268">
        <v>2</v>
      </c>
      <c r="E137" s="267" t="s">
        <v>2544</v>
      </c>
      <c r="F137" s="267" t="s">
        <v>2551</v>
      </c>
    </row>
    <row r="138" spans="1:6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2488</v>
      </c>
      <c r="F138" s="267" t="s">
        <v>2489</v>
      </c>
    </row>
    <row r="139" spans="1:6">
      <c r="A139" s="268" t="s">
        <v>494</v>
      </c>
      <c r="B139" s="267" t="s">
        <v>2587</v>
      </c>
      <c r="C139" s="268" t="s">
        <v>52</v>
      </c>
      <c r="D139" s="268">
        <v>5</v>
      </c>
      <c r="E139" s="267" t="s">
        <v>2479</v>
      </c>
      <c r="F139" s="267" t="s">
        <v>2501</v>
      </c>
    </row>
    <row r="140" spans="1:6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2488</v>
      </c>
      <c r="F140" s="267" t="s">
        <v>2489</v>
      </c>
    </row>
    <row r="141" spans="1:6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2488</v>
      </c>
      <c r="F141" s="267" t="s">
        <v>2489</v>
      </c>
    </row>
    <row r="142" spans="1:6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2488</v>
      </c>
      <c r="F142" s="267" t="s">
        <v>2489</v>
      </c>
    </row>
    <row r="143" spans="1:6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2488</v>
      </c>
      <c r="F143" s="267" t="s">
        <v>2489</v>
      </c>
    </row>
    <row r="144" spans="1:6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2479</v>
      </c>
      <c r="F144" s="267" t="s">
        <v>2493</v>
      </c>
    </row>
    <row r="145" spans="1:6">
      <c r="A145" s="268" t="s">
        <v>913</v>
      </c>
      <c r="B145" s="267" t="s">
        <v>2588</v>
      </c>
      <c r="C145" s="268" t="s">
        <v>52</v>
      </c>
      <c r="D145" s="268">
        <v>4</v>
      </c>
      <c r="E145" s="267" t="s">
        <v>2479</v>
      </c>
      <c r="F145" s="267" t="s">
        <v>2499</v>
      </c>
    </row>
    <row r="146" spans="1:6">
      <c r="A146" s="268" t="s">
        <v>1462</v>
      </c>
      <c r="B146" s="267" t="s">
        <v>2589</v>
      </c>
      <c r="C146" s="268" t="s">
        <v>52</v>
      </c>
      <c r="D146" s="268">
        <v>2</v>
      </c>
      <c r="E146" s="267" t="s">
        <v>2479</v>
      </c>
      <c r="F146" s="267" t="s">
        <v>2483</v>
      </c>
    </row>
    <row r="147" spans="1:6">
      <c r="A147" s="268" t="s">
        <v>1456</v>
      </c>
      <c r="B147" s="267" t="s">
        <v>2590</v>
      </c>
      <c r="C147" s="268" t="s">
        <v>52</v>
      </c>
      <c r="D147" s="268">
        <v>2</v>
      </c>
      <c r="E147" s="267" t="s">
        <v>2479</v>
      </c>
      <c r="F147" s="267" t="s">
        <v>2483</v>
      </c>
    </row>
    <row r="148" spans="1:6">
      <c r="A148" s="268" t="s">
        <v>1099</v>
      </c>
      <c r="B148" s="267" t="s">
        <v>2591</v>
      </c>
      <c r="C148" s="268" t="s">
        <v>52</v>
      </c>
      <c r="D148" s="268">
        <v>2</v>
      </c>
      <c r="E148" s="267" t="s">
        <v>2479</v>
      </c>
      <c r="F148" s="267" t="s">
        <v>2483</v>
      </c>
    </row>
    <row r="149" spans="1:6">
      <c r="A149" s="268" t="s">
        <v>1459</v>
      </c>
      <c r="B149" s="267" t="s">
        <v>2592</v>
      </c>
      <c r="C149" s="268" t="s">
        <v>52</v>
      </c>
      <c r="D149" s="268">
        <v>2</v>
      </c>
      <c r="E149" s="267" t="s">
        <v>2479</v>
      </c>
      <c r="F149" s="267" t="s">
        <v>2483</v>
      </c>
    </row>
    <row r="150" spans="1:6">
      <c r="A150" s="268" t="s">
        <v>1101</v>
      </c>
      <c r="B150" s="267" t="s">
        <v>2593</v>
      </c>
      <c r="C150" s="268" t="s">
        <v>52</v>
      </c>
      <c r="D150" s="268">
        <v>2</v>
      </c>
      <c r="E150" s="267" t="s">
        <v>2479</v>
      </c>
      <c r="F150" s="267" t="s">
        <v>2483</v>
      </c>
    </row>
    <row r="151" spans="1:6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2594</v>
      </c>
      <c r="F151" s="267" t="s">
        <v>2595</v>
      </c>
    </row>
    <row r="152" spans="1:6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2490</v>
      </c>
      <c r="F152" s="267" t="s">
        <v>2568</v>
      </c>
    </row>
    <row r="153" spans="1:6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2479</v>
      </c>
      <c r="F153" s="267" t="s">
        <v>2480</v>
      </c>
    </row>
    <row r="154" spans="1:6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2479</v>
      </c>
      <c r="F154" s="267" t="s">
        <v>2480</v>
      </c>
    </row>
    <row r="155" spans="1:6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2485</v>
      </c>
      <c r="F155" s="267" t="s">
        <v>2486</v>
      </c>
    </row>
    <row r="156" spans="1:6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2466</v>
      </c>
      <c r="F156" s="267" t="s">
        <v>370</v>
      </c>
    </row>
    <row r="157" spans="1:6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2466</v>
      </c>
      <c r="F157" s="267" t="s">
        <v>370</v>
      </c>
    </row>
    <row r="158" spans="1:6">
      <c r="A158" s="268" t="s">
        <v>373</v>
      </c>
      <c r="B158" s="267" t="s">
        <v>2596</v>
      </c>
      <c r="C158" s="268" t="s">
        <v>51</v>
      </c>
      <c r="D158" s="268">
        <v>1</v>
      </c>
      <c r="E158" s="267" t="s">
        <v>2466</v>
      </c>
      <c r="F158" s="267" t="s">
        <v>370</v>
      </c>
    </row>
    <row r="159" spans="1:6">
      <c r="A159" s="268" t="s">
        <v>637</v>
      </c>
      <c r="B159" s="267" t="s">
        <v>2597</v>
      </c>
      <c r="C159" s="268" t="s">
        <v>51</v>
      </c>
      <c r="D159" s="268">
        <v>2</v>
      </c>
      <c r="E159" s="267" t="s">
        <v>2466</v>
      </c>
      <c r="F159" s="267" t="s">
        <v>2598</v>
      </c>
    </row>
    <row r="160" spans="1:6">
      <c r="A160" s="268" t="s">
        <v>647</v>
      </c>
      <c r="B160" s="267" t="s">
        <v>2598</v>
      </c>
      <c r="C160" s="268" t="s">
        <v>51</v>
      </c>
      <c r="D160" s="268">
        <v>2</v>
      </c>
      <c r="E160" s="267" t="s">
        <v>2466</v>
      </c>
      <c r="F160" s="267" t="s">
        <v>2598</v>
      </c>
    </row>
    <row r="161" spans="1:6">
      <c r="A161" s="268" t="s">
        <v>656</v>
      </c>
      <c r="B161" s="267" t="s">
        <v>2599</v>
      </c>
      <c r="C161" s="268" t="s">
        <v>51</v>
      </c>
      <c r="D161" s="268">
        <v>2</v>
      </c>
      <c r="E161" s="267" t="s">
        <v>2466</v>
      </c>
      <c r="F161" s="267" t="s">
        <v>2598</v>
      </c>
    </row>
    <row r="162" spans="1:6">
      <c r="A162" s="268" t="s">
        <v>677</v>
      </c>
      <c r="B162" s="267" t="s">
        <v>2600</v>
      </c>
      <c r="C162" s="268" t="s">
        <v>51</v>
      </c>
      <c r="D162" s="268">
        <v>2</v>
      </c>
      <c r="E162" s="267" t="s">
        <v>2466</v>
      </c>
      <c r="F162" s="267" t="s">
        <v>2598</v>
      </c>
    </row>
    <row r="163" spans="1:6">
      <c r="A163" s="268" t="s">
        <v>829</v>
      </c>
      <c r="B163" s="267" t="s">
        <v>2601</v>
      </c>
      <c r="C163" s="268" t="s">
        <v>51</v>
      </c>
      <c r="D163" s="268">
        <v>3</v>
      </c>
      <c r="E163" s="267" t="s">
        <v>2466</v>
      </c>
      <c r="F163" s="267" t="s">
        <v>2150</v>
      </c>
    </row>
    <row r="164" spans="1:6">
      <c r="A164" s="268" t="s">
        <v>827</v>
      </c>
      <c r="B164" s="267" t="s">
        <v>2602</v>
      </c>
      <c r="C164" s="268" t="s">
        <v>51</v>
      </c>
      <c r="D164" s="268">
        <v>3</v>
      </c>
      <c r="E164" s="267" t="s">
        <v>2466</v>
      </c>
      <c r="F164" s="267" t="s">
        <v>2150</v>
      </c>
    </row>
    <row r="165" spans="1:6">
      <c r="A165" s="268" t="s">
        <v>379</v>
      </c>
      <c r="B165" s="267" t="s">
        <v>2603</v>
      </c>
      <c r="C165" s="268" t="s">
        <v>51</v>
      </c>
      <c r="D165" s="268">
        <v>4</v>
      </c>
      <c r="E165" s="267" t="s">
        <v>2466</v>
      </c>
      <c r="F165" s="267" t="s">
        <v>2604</v>
      </c>
    </row>
    <row r="166" spans="1:6">
      <c r="A166" s="268" t="s">
        <v>383</v>
      </c>
      <c r="B166" s="267" t="s">
        <v>2605</v>
      </c>
      <c r="C166" s="268" t="s">
        <v>51</v>
      </c>
      <c r="D166" s="268">
        <v>4</v>
      </c>
      <c r="E166" s="267" t="s">
        <v>2466</v>
      </c>
      <c r="F166" s="267" t="s">
        <v>2604</v>
      </c>
    </row>
    <row r="167" spans="1:6">
      <c r="A167" s="268" t="s">
        <v>391</v>
      </c>
      <c r="B167" s="267" t="s">
        <v>2606</v>
      </c>
      <c r="C167" s="268" t="s">
        <v>51</v>
      </c>
      <c r="D167" s="268">
        <v>4</v>
      </c>
      <c r="E167" s="267" t="s">
        <v>2466</v>
      </c>
      <c r="F167" s="267" t="s">
        <v>2604</v>
      </c>
    </row>
    <row r="168" spans="1:6">
      <c r="A168" s="268" t="s">
        <v>395</v>
      </c>
      <c r="B168" s="267" t="s">
        <v>2607</v>
      </c>
      <c r="C168" s="268" t="s">
        <v>51</v>
      </c>
      <c r="D168" s="268">
        <v>4</v>
      </c>
      <c r="E168" s="267" t="s">
        <v>2466</v>
      </c>
      <c r="F168" s="267" t="s">
        <v>2604</v>
      </c>
    </row>
    <row r="169" spans="1:6">
      <c r="A169" s="268" t="s">
        <v>385</v>
      </c>
      <c r="B169" s="267" t="s">
        <v>2608</v>
      </c>
      <c r="C169" s="268" t="s">
        <v>51</v>
      </c>
      <c r="D169" s="268">
        <v>4</v>
      </c>
      <c r="E169" s="267" t="s">
        <v>2466</v>
      </c>
      <c r="F169" s="267" t="s">
        <v>2604</v>
      </c>
    </row>
    <row r="170" spans="1:6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2466</v>
      </c>
      <c r="F170" s="267" t="s">
        <v>2604</v>
      </c>
    </row>
    <row r="171" spans="1:6">
      <c r="A171" s="268" t="s">
        <v>466</v>
      </c>
      <c r="B171" s="267" t="s">
        <v>2609</v>
      </c>
      <c r="C171" s="268" t="s">
        <v>51</v>
      </c>
      <c r="D171" s="268">
        <v>4</v>
      </c>
      <c r="E171" s="267" t="s">
        <v>2466</v>
      </c>
      <c r="F171" s="267" t="s">
        <v>2604</v>
      </c>
    </row>
    <row r="172" spans="1:6">
      <c r="A172" s="268" t="s">
        <v>469</v>
      </c>
      <c r="B172" s="267" t="s">
        <v>2610</v>
      </c>
      <c r="C172" s="268" t="s">
        <v>51</v>
      </c>
      <c r="D172" s="268">
        <v>4</v>
      </c>
      <c r="E172" s="267" t="s">
        <v>2466</v>
      </c>
      <c r="F172" s="267" t="s">
        <v>2604</v>
      </c>
    </row>
    <row r="173" spans="1:6">
      <c r="A173" s="268" t="s">
        <v>474</v>
      </c>
      <c r="B173" s="267" t="s">
        <v>2611</v>
      </c>
      <c r="C173" s="268" t="s">
        <v>51</v>
      </c>
      <c r="D173" s="268">
        <v>4</v>
      </c>
      <c r="E173" s="267" t="s">
        <v>2466</v>
      </c>
      <c r="F173" s="267" t="s">
        <v>2604</v>
      </c>
    </row>
    <row r="174" spans="1:6">
      <c r="A174" s="268" t="s">
        <v>476</v>
      </c>
      <c r="B174" s="267" t="s">
        <v>2612</v>
      </c>
      <c r="C174" s="268" t="s">
        <v>51</v>
      </c>
      <c r="D174" s="268">
        <v>4</v>
      </c>
      <c r="E174" s="267" t="s">
        <v>2466</v>
      </c>
      <c r="F174" s="267" t="s">
        <v>2604</v>
      </c>
    </row>
    <row r="175" spans="1:6">
      <c r="A175" s="268" t="s">
        <v>664</v>
      </c>
      <c r="B175" s="267" t="s">
        <v>2613</v>
      </c>
      <c r="C175" s="268" t="s">
        <v>51</v>
      </c>
      <c r="D175" s="268">
        <v>4</v>
      </c>
      <c r="E175" s="267" t="s">
        <v>2466</v>
      </c>
      <c r="F175" s="267" t="s">
        <v>2604</v>
      </c>
    </row>
    <row r="176" spans="1:6">
      <c r="A176" s="268" t="s">
        <v>440</v>
      </c>
      <c r="B176" s="267" t="s">
        <v>2614</v>
      </c>
      <c r="C176" s="268" t="s">
        <v>51</v>
      </c>
      <c r="D176" s="268">
        <v>6</v>
      </c>
      <c r="E176" s="267" t="s">
        <v>2466</v>
      </c>
      <c r="F176" s="267" t="s">
        <v>2467</v>
      </c>
    </row>
    <row r="177" spans="1:6">
      <c r="A177" s="268" t="s">
        <v>444</v>
      </c>
      <c r="B177" s="267" t="s">
        <v>2615</v>
      </c>
      <c r="C177" s="268" t="s">
        <v>51</v>
      </c>
      <c r="D177" s="268">
        <v>6</v>
      </c>
      <c r="E177" s="267" t="s">
        <v>2466</v>
      </c>
      <c r="F177" s="267" t="s">
        <v>2467</v>
      </c>
    </row>
    <row r="178" spans="1:6">
      <c r="A178" s="268" t="s">
        <v>446</v>
      </c>
      <c r="B178" s="267" t="s">
        <v>2616</v>
      </c>
      <c r="C178" s="268" t="s">
        <v>51</v>
      </c>
      <c r="D178" s="268">
        <v>6</v>
      </c>
      <c r="E178" s="267" t="s">
        <v>2466</v>
      </c>
      <c r="F178" s="267" t="s">
        <v>2467</v>
      </c>
    </row>
    <row r="179" spans="1:6">
      <c r="A179" s="268" t="s">
        <v>450</v>
      </c>
      <c r="B179" s="267" t="s">
        <v>2617</v>
      </c>
      <c r="C179" s="268" t="s">
        <v>51</v>
      </c>
      <c r="D179" s="268">
        <v>6</v>
      </c>
      <c r="E179" s="267" t="s">
        <v>2466</v>
      </c>
      <c r="F179" s="267" t="s">
        <v>2467</v>
      </c>
    </row>
    <row r="180" spans="1:6">
      <c r="A180" s="268" t="s">
        <v>452</v>
      </c>
      <c r="B180" s="267" t="s">
        <v>2618</v>
      </c>
      <c r="C180" s="268" t="s">
        <v>51</v>
      </c>
      <c r="D180" s="268">
        <v>6</v>
      </c>
      <c r="E180" s="267" t="s">
        <v>2466</v>
      </c>
      <c r="F180" s="267" t="s">
        <v>2467</v>
      </c>
    </row>
    <row r="181" spans="1:6">
      <c r="A181" s="268" t="s">
        <v>757</v>
      </c>
      <c r="B181" s="267" t="s">
        <v>2619</v>
      </c>
      <c r="C181" s="268" t="s">
        <v>51</v>
      </c>
      <c r="D181" s="268">
        <v>6</v>
      </c>
      <c r="E181" s="267" t="s">
        <v>2466</v>
      </c>
      <c r="F181" s="267" t="s">
        <v>2467</v>
      </c>
    </row>
    <row r="182" spans="1:6">
      <c r="A182" s="268" t="s">
        <v>759</v>
      </c>
      <c r="B182" s="267" t="s">
        <v>2620</v>
      </c>
      <c r="C182" s="268" t="s">
        <v>51</v>
      </c>
      <c r="D182" s="268">
        <v>6</v>
      </c>
      <c r="E182" s="267" t="s">
        <v>2466</v>
      </c>
      <c r="F182" s="267" t="s">
        <v>2467</v>
      </c>
    </row>
    <row r="183" spans="1:6">
      <c r="A183" s="268" t="s">
        <v>761</v>
      </c>
      <c r="B183" s="267" t="s">
        <v>2621</v>
      </c>
      <c r="C183" s="268" t="s">
        <v>51</v>
      </c>
      <c r="D183" s="268">
        <v>6</v>
      </c>
      <c r="E183" s="267" t="s">
        <v>2466</v>
      </c>
      <c r="F183" s="267" t="s">
        <v>2467</v>
      </c>
    </row>
    <row r="184" spans="1:6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2479</v>
      </c>
      <c r="F184" s="267" t="s">
        <v>2480</v>
      </c>
    </row>
    <row r="185" spans="1:6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2479</v>
      </c>
      <c r="F185" s="267" t="s">
        <v>2499</v>
      </c>
    </row>
    <row r="186" spans="1:6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2488</v>
      </c>
      <c r="F186" s="267" t="s">
        <v>2579</v>
      </c>
    </row>
    <row r="187" spans="1:6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2485</v>
      </c>
      <c r="F187" s="267" t="s">
        <v>2516</v>
      </c>
    </row>
    <row r="188" spans="1:6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2479</v>
      </c>
      <c r="F188" s="267" t="s">
        <v>2480</v>
      </c>
    </row>
    <row r="189" spans="1:6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2479</v>
      </c>
      <c r="F189" s="267" t="s">
        <v>2493</v>
      </c>
    </row>
    <row r="190" spans="1:6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2488</v>
      </c>
      <c r="F190" s="267" t="s">
        <v>2622</v>
      </c>
    </row>
    <row r="191" spans="1:6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2536</v>
      </c>
      <c r="F191" s="267" t="s">
        <v>2623</v>
      </c>
    </row>
    <row r="192" spans="1:6">
      <c r="A192" s="268" t="s">
        <v>965</v>
      </c>
      <c r="B192" s="267" t="s">
        <v>2624</v>
      </c>
      <c r="C192" s="268" t="s">
        <v>52</v>
      </c>
      <c r="D192" s="268">
        <v>7</v>
      </c>
      <c r="E192" s="267" t="s">
        <v>2479</v>
      </c>
      <c r="F192" s="267" t="s">
        <v>2487</v>
      </c>
    </row>
    <row r="193" spans="1:6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2479</v>
      </c>
      <c r="F193" s="267" t="s">
        <v>2487</v>
      </c>
    </row>
    <row r="194" spans="1:6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2490</v>
      </c>
      <c r="F194" s="267" t="s">
        <v>2568</v>
      </c>
    </row>
    <row r="195" spans="1:6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2485</v>
      </c>
      <c r="F195" s="267" t="s">
        <v>2516</v>
      </c>
    </row>
    <row r="196" spans="1:6">
      <c r="A196" s="268" t="s">
        <v>542</v>
      </c>
      <c r="B196" s="267" t="s">
        <v>2625</v>
      </c>
      <c r="C196" s="268" t="s">
        <v>54</v>
      </c>
      <c r="D196" s="268">
        <v>3</v>
      </c>
      <c r="E196" s="267" t="s">
        <v>2485</v>
      </c>
      <c r="F196" s="267" t="s">
        <v>2516</v>
      </c>
    </row>
    <row r="197" spans="1:6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2485</v>
      </c>
      <c r="F197" s="267" t="s">
        <v>2486</v>
      </c>
    </row>
    <row r="198" spans="1:6">
      <c r="A198" s="268" t="s">
        <v>2446</v>
      </c>
      <c r="B198" s="267" t="s">
        <v>2626</v>
      </c>
      <c r="C198" s="268" t="s">
        <v>57</v>
      </c>
      <c r="D198" s="268">
        <v>2</v>
      </c>
      <c r="E198" s="267" t="s">
        <v>2544</v>
      </c>
      <c r="F198" s="267" t="s">
        <v>2551</v>
      </c>
    </row>
    <row r="199" spans="1:6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2488</v>
      </c>
      <c r="F199" s="267" t="s">
        <v>2489</v>
      </c>
    </row>
    <row r="200" spans="1:6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2488</v>
      </c>
      <c r="F200" s="267" t="s">
        <v>2489</v>
      </c>
    </row>
    <row r="201" spans="1:6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2544</v>
      </c>
      <c r="F201" s="267" t="s">
        <v>2551</v>
      </c>
    </row>
    <row r="202" spans="1:6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2466</v>
      </c>
      <c r="F202" s="267" t="s">
        <v>2598</v>
      </c>
    </row>
    <row r="203" spans="1:6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2485</v>
      </c>
      <c r="F203" s="267" t="s">
        <v>549</v>
      </c>
    </row>
    <row r="204" spans="1:6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2490</v>
      </c>
      <c r="F204" s="267" t="s">
        <v>1492</v>
      </c>
    </row>
    <row r="205" spans="1:6">
      <c r="A205" s="268" t="s">
        <v>1369</v>
      </c>
      <c r="B205" s="267" t="s">
        <v>2627</v>
      </c>
      <c r="C205" s="268" t="s">
        <v>55</v>
      </c>
      <c r="D205" s="268">
        <v>2</v>
      </c>
      <c r="E205" s="267" t="s">
        <v>2536</v>
      </c>
      <c r="F205" s="267" t="s">
        <v>2537</v>
      </c>
    </row>
    <row r="206" spans="1:6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2485</v>
      </c>
      <c r="F206" s="267" t="s">
        <v>2513</v>
      </c>
    </row>
    <row r="207" spans="1:6">
      <c r="A207" s="268" t="s">
        <v>2449</v>
      </c>
      <c r="B207" s="267" t="s">
        <v>2628</v>
      </c>
      <c r="C207" s="268" t="s">
        <v>57</v>
      </c>
      <c r="D207" s="268">
        <v>2</v>
      </c>
      <c r="E207" s="267" t="s">
        <v>2544</v>
      </c>
      <c r="F207" s="267" t="s">
        <v>2551</v>
      </c>
    </row>
    <row r="208" spans="1:6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2466</v>
      </c>
      <c r="F208" s="267" t="s">
        <v>2150</v>
      </c>
    </row>
    <row r="209" spans="1:6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2479</v>
      </c>
      <c r="F209" s="267" t="s">
        <v>2483</v>
      </c>
    </row>
    <row r="210" spans="1:6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2485</v>
      </c>
      <c r="F210" s="267" t="s">
        <v>2575</v>
      </c>
    </row>
    <row r="211" spans="1:6">
      <c r="A211" s="268" t="s">
        <v>1024</v>
      </c>
      <c r="B211" s="267" t="s">
        <v>2629</v>
      </c>
      <c r="C211" s="268" t="s">
        <v>52</v>
      </c>
      <c r="D211" s="268">
        <v>2</v>
      </c>
      <c r="E211" s="267" t="s">
        <v>2479</v>
      </c>
      <c r="F211" s="267" t="s">
        <v>2483</v>
      </c>
    </row>
    <row r="212" spans="1:6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2536</v>
      </c>
      <c r="F212" s="267" t="s">
        <v>2537</v>
      </c>
    </row>
    <row r="213" spans="1:6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2479</v>
      </c>
      <c r="F213" s="267" t="s">
        <v>2501</v>
      </c>
    </row>
    <row r="214" spans="1:6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2485</v>
      </c>
      <c r="F214" s="267" t="s">
        <v>2486</v>
      </c>
    </row>
    <row r="215" spans="1:6">
      <c r="A215" s="268" t="s">
        <v>1028</v>
      </c>
      <c r="B215" s="267" t="s">
        <v>2630</v>
      </c>
      <c r="C215" s="268" t="s">
        <v>52</v>
      </c>
      <c r="D215" s="268">
        <v>2</v>
      </c>
      <c r="E215" s="267" t="s">
        <v>2479</v>
      </c>
      <c r="F215" s="267" t="s">
        <v>2483</v>
      </c>
    </row>
    <row r="216" spans="1:6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2536</v>
      </c>
      <c r="F216" s="267" t="s">
        <v>2537</v>
      </c>
    </row>
    <row r="217" spans="1:6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2490</v>
      </c>
      <c r="F217" s="267" t="s">
        <v>812</v>
      </c>
    </row>
    <row r="218" spans="1:6">
      <c r="A218" s="268" t="s">
        <v>875</v>
      </c>
      <c r="B218" s="267" t="s">
        <v>2631</v>
      </c>
      <c r="C218" s="268" t="s">
        <v>49</v>
      </c>
      <c r="D218" s="268">
        <v>9</v>
      </c>
      <c r="E218" s="267" t="s">
        <v>2490</v>
      </c>
      <c r="F218" s="267" t="s">
        <v>1492</v>
      </c>
    </row>
    <row r="219" spans="1:6">
      <c r="A219" s="268" t="s">
        <v>233</v>
      </c>
      <c r="B219" s="267" t="s">
        <v>2632</v>
      </c>
      <c r="C219" s="268" t="s">
        <v>54</v>
      </c>
      <c r="D219" s="268">
        <v>6</v>
      </c>
      <c r="E219" s="267" t="s">
        <v>2485</v>
      </c>
      <c r="F219" s="267" t="s">
        <v>549</v>
      </c>
    </row>
    <row r="220" spans="1:6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2488</v>
      </c>
      <c r="F220" s="267" t="s">
        <v>2489</v>
      </c>
    </row>
    <row r="221" spans="1:6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2488</v>
      </c>
      <c r="F221" s="267" t="s">
        <v>2489</v>
      </c>
    </row>
    <row r="222" spans="1:6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2488</v>
      </c>
      <c r="F222" s="267" t="s">
        <v>2489</v>
      </c>
    </row>
    <row r="223" spans="1:6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2488</v>
      </c>
      <c r="F223" s="267" t="s">
        <v>2489</v>
      </c>
    </row>
    <row r="224" spans="1:6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2488</v>
      </c>
      <c r="F224" s="267" t="s">
        <v>2489</v>
      </c>
    </row>
    <row r="225" spans="1:6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2488</v>
      </c>
      <c r="F225" s="267" t="s">
        <v>2489</v>
      </c>
    </row>
    <row r="226" spans="1:6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2488</v>
      </c>
      <c r="F226" s="267" t="s">
        <v>2489</v>
      </c>
    </row>
    <row r="227" spans="1:6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2488</v>
      </c>
      <c r="F227" s="267" t="s">
        <v>2489</v>
      </c>
    </row>
    <row r="228" spans="1:6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2488</v>
      </c>
      <c r="F228" s="267" t="s">
        <v>2489</v>
      </c>
    </row>
    <row r="229" spans="1:6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2488</v>
      </c>
      <c r="F229" s="267" t="s">
        <v>2489</v>
      </c>
    </row>
    <row r="230" spans="1:6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2488</v>
      </c>
      <c r="F230" s="267" t="s">
        <v>2489</v>
      </c>
    </row>
    <row r="231" spans="1:6">
      <c r="A231" s="268" t="s">
        <v>1207</v>
      </c>
      <c r="B231" s="267" t="s">
        <v>2633</v>
      </c>
      <c r="C231" s="268" t="s">
        <v>56</v>
      </c>
      <c r="D231" s="268">
        <v>4</v>
      </c>
      <c r="E231" s="267" t="s">
        <v>2488</v>
      </c>
      <c r="F231" s="267" t="s">
        <v>2542</v>
      </c>
    </row>
    <row r="232" spans="1:6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2536</v>
      </c>
      <c r="F232" s="267" t="s">
        <v>2537</v>
      </c>
    </row>
    <row r="233" spans="1:6">
      <c r="A233" s="268" t="s">
        <v>134</v>
      </c>
      <c r="B233" s="267" t="s">
        <v>2634</v>
      </c>
      <c r="C233" s="268" t="s">
        <v>45</v>
      </c>
      <c r="D233" s="268">
        <v>1</v>
      </c>
      <c r="E233" s="267" t="s">
        <v>139</v>
      </c>
      <c r="F233" s="267" t="s">
        <v>2635</v>
      </c>
    </row>
    <row r="234" spans="1:6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2635</v>
      </c>
    </row>
    <row r="235" spans="1:6">
      <c r="A235" s="268" t="s">
        <v>161</v>
      </c>
      <c r="B235" s="267" t="s">
        <v>2636</v>
      </c>
      <c r="C235" s="268" t="s">
        <v>45</v>
      </c>
      <c r="D235" s="268">
        <v>1</v>
      </c>
      <c r="E235" s="267" t="s">
        <v>139</v>
      </c>
      <c r="F235" s="267" t="s">
        <v>2635</v>
      </c>
    </row>
    <row r="236" spans="1:6">
      <c r="A236" s="268" t="s">
        <v>179</v>
      </c>
      <c r="B236" s="267" t="s">
        <v>2637</v>
      </c>
      <c r="C236" s="268" t="s">
        <v>45</v>
      </c>
      <c r="D236" s="268">
        <v>2</v>
      </c>
      <c r="E236" s="267" t="s">
        <v>139</v>
      </c>
      <c r="F236" s="267" t="s">
        <v>2638</v>
      </c>
    </row>
    <row r="237" spans="1:6">
      <c r="A237" s="268" t="s">
        <v>170</v>
      </c>
      <c r="B237" s="267" t="s">
        <v>2639</v>
      </c>
      <c r="C237" s="268" t="s">
        <v>45</v>
      </c>
      <c r="D237" s="268">
        <v>3</v>
      </c>
      <c r="E237" s="267" t="s">
        <v>139</v>
      </c>
      <c r="F237" s="267" t="s">
        <v>2639</v>
      </c>
    </row>
    <row r="238" spans="1:6">
      <c r="A238" s="268" t="s">
        <v>191</v>
      </c>
      <c r="B238" s="267" t="s">
        <v>2640</v>
      </c>
      <c r="C238" s="268" t="s">
        <v>49</v>
      </c>
      <c r="D238" s="268">
        <v>1</v>
      </c>
      <c r="E238" s="267" t="s">
        <v>2490</v>
      </c>
      <c r="F238" s="267" t="s">
        <v>2641</v>
      </c>
    </row>
    <row r="239" spans="1:6">
      <c r="A239" s="268" t="s">
        <v>201</v>
      </c>
      <c r="B239" s="267" t="s">
        <v>2642</v>
      </c>
      <c r="C239" s="268" t="s">
        <v>49</v>
      </c>
      <c r="D239" s="268">
        <v>2</v>
      </c>
      <c r="E239" s="267" t="s">
        <v>2490</v>
      </c>
      <c r="F239" s="267" t="s">
        <v>2568</v>
      </c>
    </row>
    <row r="240" spans="1:6">
      <c r="A240" s="268" t="s">
        <v>215</v>
      </c>
      <c r="B240" s="267" t="s">
        <v>2643</v>
      </c>
      <c r="C240" s="268" t="s">
        <v>49</v>
      </c>
      <c r="D240" s="268">
        <v>2</v>
      </c>
      <c r="E240" s="267" t="s">
        <v>2490</v>
      </c>
      <c r="F240" s="267" t="s">
        <v>2568</v>
      </c>
    </row>
    <row r="241" spans="1:6">
      <c r="A241" s="268" t="s">
        <v>284</v>
      </c>
      <c r="B241" s="267" t="s">
        <v>2644</v>
      </c>
      <c r="C241" s="268" t="s">
        <v>49</v>
      </c>
      <c r="D241" s="268">
        <v>4</v>
      </c>
      <c r="E241" s="267" t="s">
        <v>2490</v>
      </c>
      <c r="F241" s="267" t="s">
        <v>2581</v>
      </c>
    </row>
    <row r="242" spans="1:6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2490</v>
      </c>
      <c r="F242" s="267" t="s">
        <v>2491</v>
      </c>
    </row>
    <row r="243" spans="1:6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2490</v>
      </c>
      <c r="F243" s="267" t="s">
        <v>2491</v>
      </c>
    </row>
    <row r="244" spans="1:6">
      <c r="A244" s="268" t="s">
        <v>261</v>
      </c>
      <c r="B244" s="267" t="s">
        <v>2395</v>
      </c>
      <c r="C244" s="268" t="s">
        <v>49</v>
      </c>
      <c r="D244" s="268">
        <v>4</v>
      </c>
      <c r="E244" s="267" t="s">
        <v>2490</v>
      </c>
      <c r="F244" s="267" t="s">
        <v>2581</v>
      </c>
    </row>
    <row r="245" spans="1:6">
      <c r="A245" s="268" t="s">
        <v>883</v>
      </c>
      <c r="B245" s="267" t="s">
        <v>2645</v>
      </c>
      <c r="C245" s="268" t="s">
        <v>49</v>
      </c>
      <c r="D245" s="268">
        <v>4</v>
      </c>
      <c r="E245" s="267" t="s">
        <v>2490</v>
      </c>
      <c r="F245" s="267" t="s">
        <v>2581</v>
      </c>
    </row>
    <row r="246" spans="1:6">
      <c r="A246" s="268" t="s">
        <v>429</v>
      </c>
      <c r="B246" s="267" t="s">
        <v>2646</v>
      </c>
      <c r="C246" s="268" t="s">
        <v>49</v>
      </c>
      <c r="D246" s="268">
        <v>9</v>
      </c>
      <c r="E246" s="267" t="s">
        <v>2490</v>
      </c>
      <c r="F246" s="267" t="s">
        <v>1492</v>
      </c>
    </row>
    <row r="247" spans="1:6">
      <c r="A247" s="268" t="s">
        <v>436</v>
      </c>
      <c r="B247" s="267" t="s">
        <v>2647</v>
      </c>
      <c r="C247" s="268" t="s">
        <v>49</v>
      </c>
      <c r="D247" s="268">
        <v>9</v>
      </c>
      <c r="E247" s="267" t="s">
        <v>2490</v>
      </c>
      <c r="F247" s="267" t="s">
        <v>1492</v>
      </c>
    </row>
    <row r="248" spans="1:6">
      <c r="A248" s="268" t="s">
        <v>305</v>
      </c>
      <c r="B248" s="267" t="s">
        <v>2648</v>
      </c>
      <c r="C248" s="268" t="s">
        <v>49</v>
      </c>
      <c r="D248" s="268">
        <v>9</v>
      </c>
      <c r="E248" s="267" t="s">
        <v>2490</v>
      </c>
      <c r="F248" s="267" t="s">
        <v>1492</v>
      </c>
    </row>
    <row r="249" spans="1:6">
      <c r="A249" s="268" t="s">
        <v>877</v>
      </c>
      <c r="B249" s="267" t="s">
        <v>2649</v>
      </c>
      <c r="C249" s="268" t="s">
        <v>49</v>
      </c>
      <c r="D249" s="268">
        <v>9</v>
      </c>
      <c r="E249" s="267" t="s">
        <v>2490</v>
      </c>
      <c r="F249" s="267" t="s">
        <v>1492</v>
      </c>
    </row>
    <row r="250" spans="1:6">
      <c r="A250" s="268" t="s">
        <v>816</v>
      </c>
      <c r="B250" s="267" t="s">
        <v>2650</v>
      </c>
      <c r="C250" s="268" t="s">
        <v>49</v>
      </c>
      <c r="D250" s="268">
        <v>6</v>
      </c>
      <c r="E250" s="267" t="s">
        <v>2490</v>
      </c>
      <c r="F250" s="267" t="s">
        <v>812</v>
      </c>
    </row>
    <row r="251" spans="1:6">
      <c r="A251" s="268" t="s">
        <v>732</v>
      </c>
      <c r="B251" s="267" t="s">
        <v>2651</v>
      </c>
      <c r="C251" s="268" t="s">
        <v>49</v>
      </c>
      <c r="D251" s="268">
        <v>5</v>
      </c>
      <c r="E251" s="267" t="s">
        <v>2490</v>
      </c>
      <c r="F251" s="267" t="s">
        <v>2652</v>
      </c>
    </row>
    <row r="252" spans="1:6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2490</v>
      </c>
      <c r="F252" s="267" t="s">
        <v>2568</v>
      </c>
    </row>
    <row r="253" spans="1:6">
      <c r="A253" s="268" t="s">
        <v>212</v>
      </c>
      <c r="B253" s="267" t="s">
        <v>2653</v>
      </c>
      <c r="C253" s="268" t="s">
        <v>49</v>
      </c>
      <c r="D253" s="268">
        <v>2</v>
      </c>
      <c r="E253" s="267" t="s">
        <v>2490</v>
      </c>
      <c r="F253" s="267" t="s">
        <v>2568</v>
      </c>
    </row>
    <row r="254" spans="1:6">
      <c r="A254" s="268" t="s">
        <v>729</v>
      </c>
      <c r="B254" s="267" t="s">
        <v>2654</v>
      </c>
      <c r="C254" s="268" t="s">
        <v>49</v>
      </c>
      <c r="D254" s="268">
        <v>5</v>
      </c>
      <c r="E254" s="267" t="s">
        <v>2490</v>
      </c>
      <c r="F254" s="267" t="s">
        <v>2652</v>
      </c>
    </row>
    <row r="255" spans="1:6">
      <c r="A255" s="268" t="s">
        <v>747</v>
      </c>
      <c r="B255" s="267" t="s">
        <v>2655</v>
      </c>
      <c r="C255" s="268" t="s">
        <v>49</v>
      </c>
      <c r="D255" s="268">
        <v>5</v>
      </c>
      <c r="E255" s="267" t="s">
        <v>2490</v>
      </c>
      <c r="F255" s="267" t="s">
        <v>2652</v>
      </c>
    </row>
    <row r="256" spans="1:6">
      <c r="A256" s="268" t="s">
        <v>750</v>
      </c>
      <c r="B256" s="267" t="s">
        <v>2656</v>
      </c>
      <c r="C256" s="268" t="s">
        <v>49</v>
      </c>
      <c r="D256" s="268">
        <v>5</v>
      </c>
      <c r="E256" s="267" t="s">
        <v>2490</v>
      </c>
      <c r="F256" s="267" t="s">
        <v>2652</v>
      </c>
    </row>
    <row r="257" spans="1:6">
      <c r="A257" s="268" t="s">
        <v>753</v>
      </c>
      <c r="B257" s="267" t="s">
        <v>2657</v>
      </c>
      <c r="C257" s="268" t="s">
        <v>49</v>
      </c>
      <c r="D257" s="268">
        <v>9</v>
      </c>
      <c r="E257" s="267" t="s">
        <v>2490</v>
      </c>
      <c r="F257" s="267" t="s">
        <v>1492</v>
      </c>
    </row>
    <row r="258" spans="1:6">
      <c r="A258" s="268" t="s">
        <v>230</v>
      </c>
      <c r="B258" s="267" t="s">
        <v>2658</v>
      </c>
      <c r="C258" s="268" t="s">
        <v>49</v>
      </c>
      <c r="D258" s="268">
        <v>3</v>
      </c>
      <c r="E258" s="267" t="s">
        <v>2490</v>
      </c>
      <c r="F258" s="267" t="s">
        <v>2491</v>
      </c>
    </row>
    <row r="259" spans="1:6">
      <c r="A259" s="268" t="s">
        <v>872</v>
      </c>
      <c r="B259" s="267" t="s">
        <v>2394</v>
      </c>
      <c r="C259" s="268" t="s">
        <v>49</v>
      </c>
      <c r="D259" s="268">
        <v>3</v>
      </c>
      <c r="E259" s="267" t="s">
        <v>2490</v>
      </c>
      <c r="F259" s="267" t="s">
        <v>2491</v>
      </c>
    </row>
    <row r="260" spans="1:6">
      <c r="A260" s="268" t="s">
        <v>1032</v>
      </c>
      <c r="B260" s="267" t="s">
        <v>2659</v>
      </c>
      <c r="C260" s="268" t="s">
        <v>52</v>
      </c>
      <c r="D260" s="268">
        <v>2</v>
      </c>
      <c r="E260" s="267" t="s">
        <v>2479</v>
      </c>
      <c r="F260" s="267" t="s">
        <v>2483</v>
      </c>
    </row>
    <row r="261" spans="1:6">
      <c r="A261" s="268" t="s">
        <v>425</v>
      </c>
      <c r="B261" s="267" t="s">
        <v>2660</v>
      </c>
      <c r="C261" s="268" t="s">
        <v>50</v>
      </c>
      <c r="D261" s="268">
        <v>3</v>
      </c>
      <c r="E261" s="267" t="s">
        <v>2594</v>
      </c>
      <c r="F261" s="267" t="s">
        <v>2661</v>
      </c>
    </row>
    <row r="262" spans="1:6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2466</v>
      </c>
      <c r="F262" s="267" t="s">
        <v>2150</v>
      </c>
    </row>
    <row r="263" spans="1:6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2485</v>
      </c>
      <c r="F263" s="267" t="s">
        <v>549</v>
      </c>
    </row>
    <row r="264" spans="1:6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2490</v>
      </c>
      <c r="F264" s="267" t="s">
        <v>2568</v>
      </c>
    </row>
    <row r="265" spans="1:6">
      <c r="A265" s="268" t="s">
        <v>813</v>
      </c>
      <c r="B265" s="267" t="s">
        <v>2662</v>
      </c>
      <c r="C265" s="268" t="s">
        <v>49</v>
      </c>
      <c r="D265" s="268">
        <v>6</v>
      </c>
      <c r="E265" s="267" t="s">
        <v>2490</v>
      </c>
      <c r="F265" s="267" t="s">
        <v>812</v>
      </c>
    </row>
    <row r="266" spans="1:6">
      <c r="A266" s="268" t="s">
        <v>741</v>
      </c>
      <c r="B266" s="267" t="s">
        <v>2663</v>
      </c>
      <c r="C266" s="268" t="s">
        <v>49</v>
      </c>
      <c r="D266" s="268">
        <v>5</v>
      </c>
      <c r="E266" s="267" t="s">
        <v>2490</v>
      </c>
      <c r="F266" s="267" t="s">
        <v>2652</v>
      </c>
    </row>
    <row r="267" spans="1:6">
      <c r="A267" s="268" t="s">
        <v>744</v>
      </c>
      <c r="B267" s="267" t="s">
        <v>2664</v>
      </c>
      <c r="C267" s="268" t="s">
        <v>49</v>
      </c>
      <c r="D267" s="268">
        <v>5</v>
      </c>
      <c r="E267" s="267" t="s">
        <v>2490</v>
      </c>
      <c r="F267" s="267" t="s">
        <v>2652</v>
      </c>
    </row>
    <row r="268" spans="1:6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2594</v>
      </c>
      <c r="F268" s="267" t="s">
        <v>329</v>
      </c>
    </row>
    <row r="269" spans="1:6">
      <c r="A269" s="268" t="s">
        <v>330</v>
      </c>
      <c r="B269" s="267" t="s">
        <v>2665</v>
      </c>
      <c r="C269" s="268" t="s">
        <v>50</v>
      </c>
      <c r="D269" s="268">
        <v>2</v>
      </c>
      <c r="E269" s="267" t="s">
        <v>2594</v>
      </c>
      <c r="F269" s="267" t="s">
        <v>329</v>
      </c>
    </row>
    <row r="270" spans="1:6">
      <c r="A270" s="268" t="s">
        <v>318</v>
      </c>
      <c r="B270" s="267" t="s">
        <v>2666</v>
      </c>
      <c r="C270" s="268" t="s">
        <v>50</v>
      </c>
      <c r="D270" s="268">
        <v>2</v>
      </c>
      <c r="E270" s="267" t="s">
        <v>2594</v>
      </c>
      <c r="F270" s="267" t="s">
        <v>329</v>
      </c>
    </row>
    <row r="271" spans="1:6">
      <c r="A271" s="268" t="s">
        <v>706</v>
      </c>
      <c r="B271" s="267" t="s">
        <v>2667</v>
      </c>
      <c r="C271" s="268" t="s">
        <v>50</v>
      </c>
      <c r="D271" s="268">
        <v>3</v>
      </c>
      <c r="E271" s="267" t="s">
        <v>2594</v>
      </c>
      <c r="F271" s="267" t="s">
        <v>2661</v>
      </c>
    </row>
    <row r="272" spans="1:6">
      <c r="A272" s="268" t="s">
        <v>357</v>
      </c>
      <c r="B272" s="267" t="s">
        <v>2668</v>
      </c>
      <c r="C272" s="268" t="s">
        <v>50</v>
      </c>
      <c r="D272" s="268">
        <v>2</v>
      </c>
      <c r="E272" s="267" t="s">
        <v>2594</v>
      </c>
      <c r="F272" s="267" t="s">
        <v>329</v>
      </c>
    </row>
    <row r="273" spans="1:6">
      <c r="A273" s="268" t="s">
        <v>422</v>
      </c>
      <c r="B273" s="267" t="s">
        <v>2669</v>
      </c>
      <c r="C273" s="268" t="s">
        <v>50</v>
      </c>
      <c r="D273" s="268">
        <v>3</v>
      </c>
      <c r="E273" s="267" t="s">
        <v>2594</v>
      </c>
      <c r="F273" s="267" t="s">
        <v>2661</v>
      </c>
    </row>
    <row r="274" spans="1:6">
      <c r="A274" s="268" t="s">
        <v>1426</v>
      </c>
      <c r="B274" s="267" t="s">
        <v>2670</v>
      </c>
      <c r="C274" s="268" t="s">
        <v>50</v>
      </c>
      <c r="D274" s="268">
        <v>3</v>
      </c>
      <c r="E274" s="267" t="s">
        <v>2594</v>
      </c>
      <c r="F274" s="267" t="s">
        <v>2661</v>
      </c>
    </row>
    <row r="275" spans="1:6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2594</v>
      </c>
      <c r="F275" s="267" t="s">
        <v>329</v>
      </c>
    </row>
    <row r="276" spans="1:6">
      <c r="A276" s="268" t="s">
        <v>320</v>
      </c>
      <c r="B276" s="267" t="s">
        <v>2671</v>
      </c>
      <c r="C276" s="268" t="s">
        <v>50</v>
      </c>
      <c r="D276" s="268">
        <v>2</v>
      </c>
      <c r="E276" s="267" t="s">
        <v>2594</v>
      </c>
      <c r="F276" s="267" t="s">
        <v>329</v>
      </c>
    </row>
    <row r="277" spans="1:6">
      <c r="A277" s="268" t="s">
        <v>322</v>
      </c>
      <c r="B277" s="267" t="s">
        <v>2672</v>
      </c>
      <c r="C277" s="268" t="s">
        <v>50</v>
      </c>
      <c r="D277" s="268">
        <v>2</v>
      </c>
      <c r="E277" s="267" t="s">
        <v>2594</v>
      </c>
      <c r="F277" s="267" t="s">
        <v>329</v>
      </c>
    </row>
    <row r="278" spans="1:6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2594</v>
      </c>
      <c r="F278" s="267" t="s">
        <v>2661</v>
      </c>
    </row>
    <row r="279" spans="1:6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2594</v>
      </c>
      <c r="F279" s="267" t="s">
        <v>2661</v>
      </c>
    </row>
    <row r="280" spans="1:6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2594</v>
      </c>
      <c r="F280" s="267" t="s">
        <v>2661</v>
      </c>
    </row>
    <row r="281" spans="1:6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2594</v>
      </c>
      <c r="F281" s="267" t="s">
        <v>2661</v>
      </c>
    </row>
    <row r="282" spans="1:6">
      <c r="A282" s="268" t="s">
        <v>716</v>
      </c>
      <c r="B282" s="267" t="s">
        <v>2673</v>
      </c>
      <c r="C282" s="268" t="s">
        <v>50</v>
      </c>
      <c r="D282" s="268">
        <v>4</v>
      </c>
      <c r="E282" s="267" t="s">
        <v>2594</v>
      </c>
      <c r="F282" s="267" t="s">
        <v>2674</v>
      </c>
    </row>
    <row r="283" spans="1:6">
      <c r="A283" s="268" t="s">
        <v>719</v>
      </c>
      <c r="B283" s="267" t="s">
        <v>2675</v>
      </c>
      <c r="C283" s="268" t="s">
        <v>50</v>
      </c>
      <c r="D283" s="268">
        <v>4</v>
      </c>
      <c r="E283" s="267" t="s">
        <v>2594</v>
      </c>
      <c r="F283" s="267" t="s">
        <v>2674</v>
      </c>
    </row>
    <row r="284" spans="1:6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2594</v>
      </c>
      <c r="F284" s="267" t="s">
        <v>2674</v>
      </c>
    </row>
    <row r="285" spans="1:6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2594</v>
      </c>
      <c r="F285" s="267" t="s">
        <v>2595</v>
      </c>
    </row>
    <row r="286" spans="1:6">
      <c r="A286" s="268" t="s">
        <v>723</v>
      </c>
      <c r="B286" s="267" t="s">
        <v>2676</v>
      </c>
      <c r="C286" s="268" t="s">
        <v>50</v>
      </c>
      <c r="D286" s="268">
        <v>5</v>
      </c>
      <c r="E286" s="267" t="s">
        <v>2594</v>
      </c>
      <c r="F286" s="267" t="s">
        <v>2595</v>
      </c>
    </row>
    <row r="287" spans="1:6">
      <c r="A287" s="268" t="s">
        <v>726</v>
      </c>
      <c r="B287" s="267" t="s">
        <v>2677</v>
      </c>
      <c r="C287" s="268" t="s">
        <v>50</v>
      </c>
      <c r="D287" s="268">
        <v>5</v>
      </c>
      <c r="E287" s="267" t="s">
        <v>2594</v>
      </c>
      <c r="F287" s="267" t="s">
        <v>2595</v>
      </c>
    </row>
    <row r="288" spans="1:6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2594</v>
      </c>
      <c r="F288" s="267" t="s">
        <v>2595</v>
      </c>
    </row>
    <row r="289" spans="1:6">
      <c r="A289" s="268" t="s">
        <v>308</v>
      </c>
      <c r="B289" s="267" t="s">
        <v>2678</v>
      </c>
      <c r="C289" s="268" t="s">
        <v>50</v>
      </c>
      <c r="D289" s="268">
        <v>1</v>
      </c>
      <c r="E289" s="267" t="s">
        <v>2594</v>
      </c>
      <c r="F289" s="267" t="s">
        <v>2679</v>
      </c>
    </row>
    <row r="290" spans="1:6">
      <c r="A290" s="268" t="s">
        <v>669</v>
      </c>
      <c r="B290" s="267" t="s">
        <v>2680</v>
      </c>
      <c r="C290" s="268" t="s">
        <v>50</v>
      </c>
      <c r="D290" s="268">
        <v>3</v>
      </c>
      <c r="E290" s="267" t="s">
        <v>2594</v>
      </c>
      <c r="F290" s="267" t="s">
        <v>2661</v>
      </c>
    </row>
    <row r="291" spans="1:6">
      <c r="A291" s="268" t="s">
        <v>354</v>
      </c>
      <c r="B291" s="267" t="s">
        <v>2681</v>
      </c>
      <c r="C291" s="268" t="s">
        <v>50</v>
      </c>
      <c r="D291" s="268">
        <v>3</v>
      </c>
      <c r="E291" s="267" t="s">
        <v>2594</v>
      </c>
      <c r="F291" s="267" t="s">
        <v>2661</v>
      </c>
    </row>
    <row r="292" spans="1:6">
      <c r="A292" s="268" t="s">
        <v>333</v>
      </c>
      <c r="B292" s="267" t="s">
        <v>2682</v>
      </c>
      <c r="C292" s="268" t="s">
        <v>50</v>
      </c>
      <c r="D292" s="268">
        <v>2</v>
      </c>
      <c r="E292" s="267" t="s">
        <v>2594</v>
      </c>
      <c r="F292" s="267" t="s">
        <v>329</v>
      </c>
    </row>
    <row r="293" spans="1:6">
      <c r="A293" s="268" t="s">
        <v>687</v>
      </c>
      <c r="B293" s="267" t="s">
        <v>2683</v>
      </c>
      <c r="C293" s="268" t="s">
        <v>50</v>
      </c>
      <c r="D293" s="268">
        <v>1</v>
      </c>
      <c r="E293" s="267" t="s">
        <v>2594</v>
      </c>
      <c r="F293" s="267" t="s">
        <v>2679</v>
      </c>
    </row>
    <row r="294" spans="1:6">
      <c r="A294" s="268" t="s">
        <v>690</v>
      </c>
      <c r="B294" s="267" t="s">
        <v>2684</v>
      </c>
      <c r="C294" s="268" t="s">
        <v>50</v>
      </c>
      <c r="D294" s="268">
        <v>1</v>
      </c>
      <c r="E294" s="267" t="s">
        <v>2594</v>
      </c>
      <c r="F294" s="267" t="s">
        <v>2679</v>
      </c>
    </row>
    <row r="295" spans="1:6">
      <c r="A295" s="268" t="s">
        <v>694</v>
      </c>
      <c r="B295" s="267" t="s">
        <v>2685</v>
      </c>
      <c r="C295" s="268" t="s">
        <v>50</v>
      </c>
      <c r="D295" s="268">
        <v>1</v>
      </c>
      <c r="E295" s="267" t="s">
        <v>2594</v>
      </c>
      <c r="F295" s="267" t="s">
        <v>2679</v>
      </c>
    </row>
    <row r="296" spans="1:6">
      <c r="A296" s="268" t="s">
        <v>697</v>
      </c>
      <c r="B296" s="267" t="s">
        <v>2686</v>
      </c>
      <c r="C296" s="268" t="s">
        <v>50</v>
      </c>
      <c r="D296" s="268">
        <v>1</v>
      </c>
      <c r="E296" s="267" t="s">
        <v>2594</v>
      </c>
      <c r="F296" s="267" t="s">
        <v>2679</v>
      </c>
    </row>
    <row r="297" spans="1:6">
      <c r="A297" s="268" t="s">
        <v>700</v>
      </c>
      <c r="B297" s="267" t="s">
        <v>2687</v>
      </c>
      <c r="C297" s="268" t="s">
        <v>50</v>
      </c>
      <c r="D297" s="268">
        <v>1</v>
      </c>
      <c r="E297" s="267" t="s">
        <v>2594</v>
      </c>
      <c r="F297" s="267" t="s">
        <v>2679</v>
      </c>
    </row>
    <row r="298" spans="1:6">
      <c r="A298" s="268" t="s">
        <v>703</v>
      </c>
      <c r="B298" s="267" t="s">
        <v>2688</v>
      </c>
      <c r="C298" s="268" t="s">
        <v>50</v>
      </c>
      <c r="D298" s="268">
        <v>1</v>
      </c>
      <c r="E298" s="267" t="s">
        <v>2594</v>
      </c>
      <c r="F298" s="267" t="s">
        <v>2679</v>
      </c>
    </row>
    <row r="299" spans="1:6">
      <c r="A299" s="268" t="s">
        <v>359</v>
      </c>
      <c r="B299" s="267" t="s">
        <v>2689</v>
      </c>
      <c r="C299" s="268" t="s">
        <v>50</v>
      </c>
      <c r="D299" s="268">
        <v>5</v>
      </c>
      <c r="E299" s="267" t="s">
        <v>2594</v>
      </c>
      <c r="F299" s="267" t="s">
        <v>2595</v>
      </c>
    </row>
    <row r="300" spans="1:6">
      <c r="A300" s="268" t="s">
        <v>427</v>
      </c>
      <c r="B300" s="267" t="s">
        <v>2690</v>
      </c>
      <c r="C300" s="268" t="s">
        <v>50</v>
      </c>
      <c r="D300" s="268">
        <v>3</v>
      </c>
      <c r="E300" s="267" t="s">
        <v>2594</v>
      </c>
      <c r="F300" s="267" t="s">
        <v>2661</v>
      </c>
    </row>
    <row r="301" spans="1:6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2536</v>
      </c>
      <c r="F301" s="267" t="s">
        <v>2537</v>
      </c>
    </row>
    <row r="302" spans="1:6">
      <c r="A302" s="268" t="s">
        <v>2425</v>
      </c>
      <c r="B302" s="267" t="s">
        <v>2691</v>
      </c>
      <c r="C302" s="268" t="s">
        <v>52</v>
      </c>
      <c r="D302" s="268">
        <v>3</v>
      </c>
      <c r="E302" s="267" t="s">
        <v>2479</v>
      </c>
      <c r="F302" s="267" t="s">
        <v>2493</v>
      </c>
    </row>
    <row r="303" spans="1:6">
      <c r="A303" s="268" t="s">
        <v>2424</v>
      </c>
      <c r="B303" s="267" t="s">
        <v>2692</v>
      </c>
      <c r="C303" s="268" t="s">
        <v>52</v>
      </c>
      <c r="D303" s="268">
        <v>3</v>
      </c>
      <c r="E303" s="267" t="s">
        <v>2479</v>
      </c>
      <c r="F303" s="267" t="s">
        <v>2493</v>
      </c>
    </row>
    <row r="304" spans="1:6">
      <c r="A304" s="268" t="s">
        <v>2450</v>
      </c>
      <c r="B304" s="267" t="s">
        <v>2693</v>
      </c>
      <c r="C304" s="268" t="s">
        <v>57</v>
      </c>
      <c r="D304" s="268">
        <v>2</v>
      </c>
      <c r="E304" s="267" t="s">
        <v>2544</v>
      </c>
      <c r="F304" s="267" t="s">
        <v>2551</v>
      </c>
    </row>
    <row r="305" spans="1:6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2479</v>
      </c>
      <c r="F305" s="267" t="s">
        <v>2501</v>
      </c>
    </row>
    <row r="306" spans="1:6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2488</v>
      </c>
      <c r="F306" s="267" t="s">
        <v>2489</v>
      </c>
    </row>
    <row r="307" spans="1:6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2488</v>
      </c>
      <c r="F307" s="267" t="s">
        <v>2489</v>
      </c>
    </row>
    <row r="308" spans="1:6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2488</v>
      </c>
      <c r="F308" s="267" t="s">
        <v>2489</v>
      </c>
    </row>
    <row r="309" spans="1:6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2488</v>
      </c>
      <c r="F309" s="267" t="s">
        <v>2489</v>
      </c>
    </row>
    <row r="310" spans="1:6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2488</v>
      </c>
      <c r="F310" s="267" t="s">
        <v>2489</v>
      </c>
    </row>
    <row r="311" spans="1:6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2488</v>
      </c>
      <c r="F311" s="267" t="s">
        <v>2489</v>
      </c>
    </row>
    <row r="312" spans="1:6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2488</v>
      </c>
      <c r="F312" s="267" t="s">
        <v>2489</v>
      </c>
    </row>
    <row r="313" spans="1:6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2488</v>
      </c>
      <c r="F313" s="267" t="s">
        <v>2489</v>
      </c>
    </row>
    <row r="314" spans="1:6">
      <c r="A314" s="268" t="s">
        <v>1062</v>
      </c>
      <c r="B314" s="267" t="s">
        <v>2694</v>
      </c>
      <c r="C314" s="268" t="s">
        <v>54</v>
      </c>
      <c r="D314" s="268">
        <v>5</v>
      </c>
      <c r="E314" s="267" t="s">
        <v>2485</v>
      </c>
      <c r="F314" s="267" t="s">
        <v>2486</v>
      </c>
    </row>
    <row r="315" spans="1:6">
      <c r="A315" s="268" t="s">
        <v>1020</v>
      </c>
      <c r="B315" s="267" t="s">
        <v>2695</v>
      </c>
      <c r="C315" s="268" t="s">
        <v>52</v>
      </c>
      <c r="D315" s="268">
        <v>2</v>
      </c>
      <c r="E315" s="267" t="s">
        <v>2479</v>
      </c>
      <c r="F315" s="267" t="s">
        <v>2483</v>
      </c>
    </row>
    <row r="316" spans="1:6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2466</v>
      </c>
      <c r="F316" s="267" t="s">
        <v>2472</v>
      </c>
    </row>
    <row r="317" spans="1:6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2488</v>
      </c>
      <c r="F317" s="267" t="s">
        <v>2489</v>
      </c>
    </row>
    <row r="318" spans="1:6">
      <c r="A318" s="268" t="s">
        <v>2451</v>
      </c>
      <c r="B318" s="267" t="s">
        <v>2696</v>
      </c>
      <c r="C318" s="268" t="s">
        <v>57</v>
      </c>
      <c r="D318" s="268">
        <v>2</v>
      </c>
      <c r="E318" s="267" t="s">
        <v>2544</v>
      </c>
      <c r="F318" s="267" t="s">
        <v>2551</v>
      </c>
    </row>
    <row r="319" spans="1:6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2488</v>
      </c>
      <c r="F319" s="267" t="s">
        <v>2489</v>
      </c>
    </row>
    <row r="320" spans="1:6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2488</v>
      </c>
      <c r="F320" s="267" t="s">
        <v>2489</v>
      </c>
    </row>
    <row r="321" spans="1:6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2488</v>
      </c>
      <c r="F321" s="267" t="s">
        <v>2489</v>
      </c>
    </row>
    <row r="322" spans="1:6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2488</v>
      </c>
      <c r="F322" s="267" t="s">
        <v>2489</v>
      </c>
    </row>
    <row r="323" spans="1:6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2488</v>
      </c>
      <c r="F323" s="267" t="s">
        <v>2489</v>
      </c>
    </row>
    <row r="324" spans="1:6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2488</v>
      </c>
      <c r="F324" s="267" t="s">
        <v>2489</v>
      </c>
    </row>
    <row r="325" spans="1:6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2488</v>
      </c>
      <c r="F325" s="267" t="s">
        <v>2489</v>
      </c>
    </row>
    <row r="326" spans="1:6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2488</v>
      </c>
      <c r="F326" s="267" t="s">
        <v>2489</v>
      </c>
    </row>
    <row r="327" spans="1:6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2466</v>
      </c>
      <c r="F327" s="267" t="s">
        <v>2604</v>
      </c>
    </row>
    <row r="328" spans="1:6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2490</v>
      </c>
      <c r="F328" s="267" t="s">
        <v>1492</v>
      </c>
    </row>
    <row r="329" spans="1:6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2485</v>
      </c>
      <c r="F329" s="267" t="s">
        <v>2486</v>
      </c>
    </row>
    <row r="330" spans="1:6">
      <c r="A330" s="268" t="s">
        <v>157</v>
      </c>
      <c r="B330" s="267" t="s">
        <v>2697</v>
      </c>
      <c r="C330" s="268" t="s">
        <v>45</v>
      </c>
      <c r="D330" s="268">
        <v>1</v>
      </c>
      <c r="E330" s="267" t="s">
        <v>139</v>
      </c>
      <c r="F330" s="267" t="s">
        <v>2635</v>
      </c>
    </row>
    <row r="331" spans="1:6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2466</v>
      </c>
      <c r="F331" s="267" t="s">
        <v>370</v>
      </c>
    </row>
    <row r="332" spans="1:6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2479</v>
      </c>
      <c r="F332" s="267" t="s">
        <v>2501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2698</v>
      </c>
      <c r="G1" s="385" t="s">
        <v>72</v>
      </c>
      <c r="H1" s="386" t="s">
        <v>73</v>
      </c>
      <c r="I1" s="387" t="s">
        <v>2699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2700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2698</v>
      </c>
      <c r="G46" s="385" t="s">
        <v>72</v>
      </c>
      <c r="H46" s="386" t="s">
        <v>73</v>
      </c>
      <c r="I46" s="387" t="s">
        <v>2699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2698</v>
      </c>
      <c r="G59" s="385" t="s">
        <v>72</v>
      </c>
      <c r="H59" s="386" t="s">
        <v>73</v>
      </c>
      <c r="I59" s="387" t="s">
        <v>2699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>
      <c r="B4" s="187" t="s">
        <v>858</v>
      </c>
      <c r="C4" s="177" t="s">
        <v>2701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>
      <c r="B5" s="187" t="s">
        <v>860</v>
      </c>
      <c r="C5" s="177" t="s">
        <v>2393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>
      <c r="A8" s="207">
        <v>6</v>
      </c>
      <c r="B8" s="203" t="s">
        <v>872</v>
      </c>
      <c r="C8" s="179" t="s">
        <v>2394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875</v>
      </c>
      <c r="C9" s="175" t="s">
        <v>2702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>
      <c r="B10" s="187" t="s">
        <v>877</v>
      </c>
      <c r="C10" s="177" t="s">
        <v>2703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>
      <c r="B11" s="187" t="s">
        <v>880</v>
      </c>
      <c r="C11" s="177" t="s">
        <v>2704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>
      <c r="B12" s="187" t="s">
        <v>883</v>
      </c>
      <c r="C12" s="177" t="s">
        <v>2396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>
      <c r="B13" s="195" t="s">
        <v>885</v>
      </c>
      <c r="C13" s="196" t="s">
        <v>2397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>
      <c r="A14" s="207">
        <v>8</v>
      </c>
      <c r="B14" s="181" t="s">
        <v>887</v>
      </c>
      <c r="C14" s="193" t="s">
        <v>2498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889</v>
      </c>
      <c r="C15" s="177" t="s">
        <v>2705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891</v>
      </c>
      <c r="C16" s="177" t="s">
        <v>2706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893</v>
      </c>
      <c r="C17" s="177" t="s">
        <v>2707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895</v>
      </c>
      <c r="C18" s="177" t="s">
        <v>2708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897</v>
      </c>
      <c r="C19" s="177" t="s">
        <v>2709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899</v>
      </c>
      <c r="C20" s="177" t="s">
        <v>2710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901</v>
      </c>
      <c r="C21" s="196" t="s">
        <v>2711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903</v>
      </c>
      <c r="C22" s="193" t="s">
        <v>2712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905</v>
      </c>
      <c r="C23" s="177" t="s">
        <v>2713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907</v>
      </c>
      <c r="C24" s="177" t="s">
        <v>2714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909</v>
      </c>
      <c r="C25" s="177" t="s">
        <v>2715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953</v>
      </c>
      <c r="C33" s="177" t="s">
        <v>2540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957</v>
      </c>
      <c r="C34" s="196" t="s">
        <v>2716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2717</v>
      </c>
      <c r="C1" s="111" t="s">
        <v>2718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2719</v>
      </c>
      <c r="M1" s="90">
        <v>44410</v>
      </c>
    </row>
    <row r="2" spans="1:13">
      <c r="A2" s="85" t="s">
        <v>2720</v>
      </c>
      <c r="C2" s="86" t="s">
        <v>2721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2720</v>
      </c>
      <c r="C3" s="93" t="s">
        <v>2722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2720</v>
      </c>
      <c r="C4" s="93" t="s">
        <v>2723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2724</v>
      </c>
      <c r="C5" s="86" t="s">
        <v>2725</v>
      </c>
      <c r="D5" s="92">
        <v>3</v>
      </c>
      <c r="E5" s="92" t="s">
        <v>2726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2724</v>
      </c>
      <c r="B6" s="85" t="s">
        <v>47</v>
      </c>
      <c r="C6" s="93" t="s">
        <v>2727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2724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2728</v>
      </c>
      <c r="K7" s="91">
        <v>2</v>
      </c>
      <c r="L7" s="91">
        <v>2</v>
      </c>
      <c r="M7" s="91">
        <v>2</v>
      </c>
    </row>
    <row r="8" spans="1:13">
      <c r="A8" s="85" t="s">
        <v>2724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2724</v>
      </c>
      <c r="B9" s="85" t="s">
        <v>47</v>
      </c>
      <c r="C9" s="93" t="s">
        <v>12</v>
      </c>
      <c r="D9" s="92" t="s">
        <v>2729</v>
      </c>
      <c r="E9" s="91" t="s">
        <v>2728</v>
      </c>
      <c r="F9" s="91" t="s">
        <v>2728</v>
      </c>
      <c r="G9" s="91">
        <v>2</v>
      </c>
      <c r="H9" s="91" t="s">
        <v>2728</v>
      </c>
      <c r="I9" s="91">
        <v>2</v>
      </c>
      <c r="J9" s="91" t="s">
        <v>2728</v>
      </c>
      <c r="K9" s="91" t="s">
        <v>2728</v>
      </c>
      <c r="L9" s="91">
        <v>2</v>
      </c>
      <c r="M9" s="91">
        <v>2</v>
      </c>
    </row>
    <row r="10" spans="1:13">
      <c r="A10" s="85" t="s">
        <v>2724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2729</v>
      </c>
      <c r="H10" s="91" t="s">
        <v>2726</v>
      </c>
      <c r="I10" s="92" t="s">
        <v>2729</v>
      </c>
      <c r="J10" s="91" t="s">
        <v>2726</v>
      </c>
      <c r="K10" s="91" t="s">
        <v>2726</v>
      </c>
      <c r="L10" s="91">
        <v>2</v>
      </c>
      <c r="M10" s="91">
        <v>2</v>
      </c>
    </row>
    <row r="11" spans="1:13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2728</v>
      </c>
      <c r="F11" s="91">
        <v>2</v>
      </c>
      <c r="G11" s="92" t="s">
        <v>2729</v>
      </c>
      <c r="H11" s="92" t="s">
        <v>2730</v>
      </c>
      <c r="I11" s="91">
        <v>2</v>
      </c>
      <c r="J11" s="91" t="s">
        <v>2728</v>
      </c>
      <c r="K11" s="92">
        <v>4</v>
      </c>
      <c r="M11" s="91">
        <v>2</v>
      </c>
    </row>
    <row r="12" spans="1:13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2729</v>
      </c>
      <c r="H12" s="91" t="s">
        <v>2731</v>
      </c>
      <c r="I12" s="94" t="s">
        <v>2728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1465</v>
      </c>
      <c r="B14" s="85" t="s">
        <v>48</v>
      </c>
      <c r="C14" s="93" t="s">
        <v>535</v>
      </c>
      <c r="D14" s="94" t="s">
        <v>2726</v>
      </c>
      <c r="E14" s="94" t="s">
        <v>2726</v>
      </c>
      <c r="F14" s="95" t="s">
        <v>2730</v>
      </c>
    </row>
    <row r="15" spans="1:13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2728</v>
      </c>
      <c r="F15" s="95" t="s">
        <v>2729</v>
      </c>
      <c r="G15" s="95" t="s">
        <v>2729</v>
      </c>
      <c r="H15" s="94">
        <v>2</v>
      </c>
      <c r="I15" s="94" t="s">
        <v>2728</v>
      </c>
      <c r="J15" s="94" t="s">
        <v>2728</v>
      </c>
      <c r="K15" s="95" t="s">
        <v>2729</v>
      </c>
      <c r="L15" s="94">
        <v>2</v>
      </c>
      <c r="M15" s="94">
        <v>2</v>
      </c>
    </row>
    <row r="16" spans="1:13">
      <c r="A16" s="85" t="s">
        <v>1465</v>
      </c>
      <c r="B16" s="85" t="s">
        <v>2732</v>
      </c>
      <c r="C16" s="93" t="s">
        <v>27</v>
      </c>
      <c r="I16" s="94">
        <v>2</v>
      </c>
      <c r="J16" s="91">
        <v>1</v>
      </c>
      <c r="K16" s="94" t="s">
        <v>2728</v>
      </c>
      <c r="L16" s="94"/>
      <c r="M16" s="94">
        <v>2</v>
      </c>
    </row>
    <row r="17" spans="1:13">
      <c r="A17" s="85" t="s">
        <v>1465</v>
      </c>
      <c r="B17" s="85" t="s">
        <v>2732</v>
      </c>
      <c r="C17" s="93" t="s">
        <v>15</v>
      </c>
      <c r="G17" s="91">
        <v>1</v>
      </c>
      <c r="I17" s="95" t="s">
        <v>2730</v>
      </c>
      <c r="J17" s="95">
        <v>4</v>
      </c>
      <c r="K17" s="94" t="s">
        <v>2728</v>
      </c>
      <c r="L17" s="94"/>
      <c r="M17" s="94">
        <v>2</v>
      </c>
    </row>
    <row r="18" spans="1:13">
      <c r="A18" s="85" t="s">
        <v>1465</v>
      </c>
      <c r="B18" s="85" t="s">
        <v>2732</v>
      </c>
      <c r="C18" s="93" t="s">
        <v>20</v>
      </c>
      <c r="I18" s="94" t="s">
        <v>2726</v>
      </c>
      <c r="J18" s="94">
        <v>2</v>
      </c>
      <c r="K18" s="91" t="s">
        <v>2731</v>
      </c>
      <c r="M18" s="94">
        <v>2</v>
      </c>
    </row>
    <row r="19" spans="1:13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1006</v>
      </c>
      <c r="B20" s="85" t="s">
        <v>48</v>
      </c>
      <c r="C20" s="86" t="s">
        <v>25</v>
      </c>
      <c r="M20" s="94">
        <v>2</v>
      </c>
    </row>
    <row r="21" spans="1:13">
      <c r="A21" s="85" t="s">
        <v>1006</v>
      </c>
      <c r="B21" s="85" t="s">
        <v>48</v>
      </c>
      <c r="C21" s="86" t="s">
        <v>21</v>
      </c>
      <c r="M21" s="94">
        <v>2</v>
      </c>
    </row>
    <row r="22" spans="1:13">
      <c r="A22" s="85" t="s">
        <v>2345</v>
      </c>
      <c r="B22" s="85" t="s">
        <v>48</v>
      </c>
      <c r="C22" s="93" t="s">
        <v>235</v>
      </c>
      <c r="H22" s="91">
        <v>1</v>
      </c>
      <c r="J22" s="91" t="s">
        <v>2733</v>
      </c>
      <c r="K22" s="95" t="s">
        <v>2729</v>
      </c>
      <c r="M22" s="94">
        <v>2</v>
      </c>
    </row>
    <row r="23" spans="1:13">
      <c r="A23" s="85" t="s">
        <v>2345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2733</v>
      </c>
      <c r="M23" s="94">
        <v>2</v>
      </c>
    </row>
    <row r="24" spans="1:13">
      <c r="A24" s="85" t="s">
        <v>2345</v>
      </c>
      <c r="B24" s="85" t="s">
        <v>48</v>
      </c>
      <c r="C24" s="86" t="s">
        <v>28</v>
      </c>
      <c r="M24" s="94">
        <v>2</v>
      </c>
    </row>
    <row r="25" spans="1:13">
      <c r="A25" s="85" t="s">
        <v>2345</v>
      </c>
      <c r="B25" s="85" t="s">
        <v>48</v>
      </c>
      <c r="C25" s="86" t="s">
        <v>2342</v>
      </c>
      <c r="M25" s="91">
        <v>1</v>
      </c>
    </row>
    <row r="26" spans="1:13">
      <c r="A26" s="85" t="s">
        <v>2345</v>
      </c>
      <c r="B26" s="85" t="s">
        <v>48</v>
      </c>
      <c r="C26" s="86" t="s">
        <v>2360</v>
      </c>
      <c r="M26" s="94">
        <v>2</v>
      </c>
    </row>
    <row r="29" spans="1:13" hidden="1">
      <c r="A29" s="85" t="s">
        <v>2734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2734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2734</v>
      </c>
      <c r="C31" s="86" t="s">
        <v>2735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2734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2734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2734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2734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2736</v>
      </c>
    </row>
    <row r="38" spans="1:13">
      <c r="B38" s="85">
        <v>2</v>
      </c>
      <c r="C38" s="85" t="s">
        <v>2737</v>
      </c>
    </row>
    <row r="39" spans="1:13">
      <c r="B39" s="85">
        <v>3</v>
      </c>
      <c r="C39" s="85" t="s">
        <v>2738</v>
      </c>
    </row>
    <row r="40" spans="1:13">
      <c r="B40" s="85">
        <v>4</v>
      </c>
      <c r="C40" s="112" t="s">
        <v>2739</v>
      </c>
    </row>
    <row r="41" spans="1:13">
      <c r="B41" s="87"/>
      <c r="C41" s="85" t="s">
        <v>2740</v>
      </c>
    </row>
    <row r="42" spans="1:13" ht="15.75" customHeight="1">
      <c r="B42" s="85" t="s">
        <v>2741</v>
      </c>
      <c r="C42" s="104" t="s">
        <v>2742</v>
      </c>
    </row>
    <row r="43" spans="1:13" ht="15.75" customHeight="1">
      <c r="B43" s="85" t="s">
        <v>1012</v>
      </c>
      <c r="C43" s="104" t="s">
        <v>2743</v>
      </c>
    </row>
    <row r="45" spans="1:13" ht="15.75" customHeight="1">
      <c r="C45" s="105" t="s">
        <v>2744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2021-12-22T02:13:38Z</dcterms:modified>
</cp:coreProperties>
</file>