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4C8958F6-74FF-4FBD-A481-5559B17EA05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討論待辦tmp" sheetId="21" state="hidden" r:id="rId12"/>
    <sheet name="會議回覆追蹤" sheetId="29" r:id="rId13"/>
    <sheet name="會議回覆追蹤tmp" sheetId="28" state="hidden" r:id="rId14"/>
  </sheets>
  <externalReferences>
    <externalReference r:id="rId15"/>
    <externalReference r:id="rId16"/>
  </externalReferences>
  <definedNames>
    <definedName name="_xlnm._FilterDatabase" localSheetId="4" hidden="1">待辦事項!$A$1:$G$35</definedName>
    <definedName name="_xlnm._FilterDatabase" localSheetId="2" hidden="1">討論項目!$A$1:$N$171</definedName>
    <definedName name="_xlnm._FilterDatabase" localSheetId="13" hidden="1">會議回覆追蹤tmp!$A$1:$M$26</definedName>
    <definedName name="aaa">[1]員工!#REF!</definedName>
    <definedName name="all" localSheetId="11">[1]員工!#REF!</definedName>
    <definedName name="all">[1]員工!#REF!</definedName>
    <definedName name="alltel" localSheetId="11">[1]員工!#REF!</definedName>
    <definedName name="alltel">[1]員工!#REF!</definedName>
  </definedNames>
  <calcPr calcId="181029"/>
  <pivotCaches>
    <pivotCache cacheId="66" r:id="rId17"/>
    <pivotCache cacheId="67" r:id="rId18"/>
    <pivotCache cacheId="68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1" l="1"/>
  <c r="C24" i="11"/>
  <c r="G24" i="11" s="1"/>
  <c r="D24" i="11"/>
  <c r="F24" i="11" s="1"/>
  <c r="E24" i="11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Z85" i="4"/>
  <c r="B85" i="4"/>
  <c r="Z84" i="4"/>
  <c r="B84" i="4"/>
  <c r="Z82" i="4"/>
  <c r="B82" i="4"/>
  <c r="H24" i="11" l="1"/>
  <c r="I24" i="11" s="1"/>
  <c r="B23" i="11"/>
  <c r="C23" i="11"/>
  <c r="H23" i="11" s="1"/>
  <c r="D23" i="11"/>
  <c r="E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5" i="11"/>
  <c r="E26" i="11"/>
  <c r="Z83" i="4"/>
  <c r="B83" i="4"/>
  <c r="Z81" i="4"/>
  <c r="B81" i="4"/>
  <c r="B25" i="11"/>
  <c r="C25" i="11"/>
  <c r="H25" i="11" s="1"/>
  <c r="D25" i="11"/>
  <c r="B26" i="11"/>
  <c r="C26" i="11"/>
  <c r="G26" i="11" s="1"/>
  <c r="D26" i="11"/>
  <c r="B87" i="4"/>
  <c r="Z87" i="4"/>
  <c r="B80" i="4"/>
  <c r="Z80" i="4"/>
  <c r="B86" i="4"/>
  <c r="Z86" i="4"/>
  <c r="V7" i="21"/>
  <c r="S7" i="21"/>
  <c r="P7" i="21"/>
  <c r="M7" i="21"/>
  <c r="G7" i="21"/>
  <c r="B22" i="11"/>
  <c r="C22" i="11"/>
  <c r="G22" i="11" s="1"/>
  <c r="D22" i="11"/>
  <c r="B21" i="11"/>
  <c r="D21" i="11"/>
  <c r="V6" i="21"/>
  <c r="S6" i="21"/>
  <c r="P6" i="21"/>
  <c r="M6" i="21"/>
  <c r="J6" i="21"/>
  <c r="G6" i="2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3" i="11" l="1"/>
  <c r="I23" i="11" s="1"/>
  <c r="F23" i="11"/>
  <c r="G25" i="11"/>
  <c r="I25" i="11" s="1"/>
  <c r="H26" i="11"/>
  <c r="I26" i="11" s="1"/>
  <c r="H22" i="11"/>
  <c r="I22" i="11" s="1"/>
  <c r="F26" i="11"/>
  <c r="F25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H149" i="13"/>
  <c r="H171" i="13"/>
  <c r="H170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7" i="13"/>
  <c r="H146" i="13"/>
  <c r="H145" i="13"/>
  <c r="H144" i="13"/>
  <c r="H143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F6" i="11" l="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4" i="4"/>
  <c r="Z135" i="4"/>
  <c r="Z136" i="4"/>
  <c r="Z111" i="4"/>
  <c r="Z11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101" i="4"/>
  <c r="Z106" i="4"/>
  <c r="Z99" i="4"/>
  <c r="Z100" i="4"/>
  <c r="Z97" i="4"/>
  <c r="Z76" i="4"/>
  <c r="Z77" i="4"/>
  <c r="Z137" i="4"/>
  <c r="Z96" i="4"/>
  <c r="Z93" i="4"/>
  <c r="Z98" i="4"/>
  <c r="Z78" i="4"/>
  <c r="Z79" i="4"/>
  <c r="Z138" i="4"/>
  <c r="Z139" i="4"/>
  <c r="Z140" i="4"/>
  <c r="Z141" i="4"/>
  <c r="Z142" i="4"/>
  <c r="Z143" i="4"/>
  <c r="Z144" i="4"/>
  <c r="Z130" i="4"/>
  <c r="Z131" i="4"/>
  <c r="Z132" i="4"/>
  <c r="Z133" i="4"/>
  <c r="Z145" i="4"/>
  <c r="Z146" i="4"/>
  <c r="Z147" i="4"/>
  <c r="Z148" i="4"/>
  <c r="Z149" i="4"/>
  <c r="Z150" i="4"/>
  <c r="Z151" i="4"/>
  <c r="Z152" i="4"/>
  <c r="Z153" i="4"/>
  <c r="Z154" i="4"/>
  <c r="Z113" i="4"/>
  <c r="Z122" i="4"/>
  <c r="Z155" i="4"/>
  <c r="Z123" i="4"/>
  <c r="Z124" i="4"/>
  <c r="Z115" i="4"/>
  <c r="Z116" i="4"/>
  <c r="Z117" i="4"/>
  <c r="Z118" i="4"/>
  <c r="Z119" i="4"/>
  <c r="Z120" i="4"/>
  <c r="Z121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25" i="4"/>
  <c r="Z126" i="4"/>
  <c r="Z168" i="4"/>
  <c r="Z169" i="4"/>
  <c r="Z170" i="4"/>
  <c r="Z171" i="4"/>
  <c r="Z172" i="4"/>
  <c r="Z173" i="4"/>
  <c r="Z174" i="4"/>
  <c r="Z175" i="4"/>
  <c r="Z127" i="4"/>
  <c r="Z128" i="4"/>
  <c r="Z176" i="4"/>
  <c r="Z177" i="4"/>
  <c r="Z178" i="4"/>
  <c r="Z129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58" i="4" l="1"/>
  <c r="B266" i="4"/>
  <c r="B57" i="4" l="1"/>
  <c r="B279" i="4"/>
  <c r="B24" i="4"/>
  <c r="B273" i="4"/>
  <c r="B269" i="4"/>
  <c r="B145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15" i="4"/>
  <c r="B17" i="4"/>
  <c r="B3" i="4"/>
  <c r="B2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29" i="4"/>
  <c r="B178" i="4"/>
  <c r="B177" i="4"/>
  <c r="B176" i="4"/>
  <c r="B128" i="4"/>
  <c r="B127" i="4"/>
  <c r="B175" i="4"/>
  <c r="B174" i="4"/>
  <c r="B173" i="4"/>
  <c r="B172" i="4"/>
  <c r="B171" i="4"/>
  <c r="B170" i="4"/>
  <c r="B169" i="4"/>
  <c r="B168" i="4"/>
  <c r="B126" i="4"/>
  <c r="B125" i="4"/>
  <c r="B167" i="4"/>
  <c r="B166" i="4"/>
  <c r="B165" i="4"/>
  <c r="B164" i="4"/>
  <c r="B163" i="4"/>
  <c r="B162" i="4"/>
  <c r="B161" i="4"/>
  <c r="B160" i="4"/>
  <c r="B159" i="4"/>
  <c r="B157" i="4"/>
  <c r="B156" i="4"/>
  <c r="B121" i="4"/>
  <c r="B120" i="4"/>
  <c r="B119" i="4"/>
  <c r="B118" i="4"/>
  <c r="B117" i="4"/>
  <c r="B116" i="4"/>
  <c r="B115" i="4"/>
  <c r="B124" i="4"/>
  <c r="B123" i="4"/>
  <c r="B155" i="4"/>
  <c r="B122" i="4"/>
  <c r="B113" i="4"/>
  <c r="B154" i="4"/>
  <c r="B153" i="4"/>
  <c r="B152" i="4"/>
  <c r="B151" i="4"/>
  <c r="B150" i="4"/>
  <c r="B149" i="4"/>
  <c r="B148" i="4"/>
  <c r="B147" i="4"/>
  <c r="B146" i="4"/>
  <c r="B133" i="4"/>
  <c r="B132" i="4"/>
  <c r="B131" i="4"/>
  <c r="B130" i="4"/>
  <c r="B144" i="4"/>
  <c r="B143" i="4"/>
  <c r="B142" i="4"/>
  <c r="B141" i="4"/>
  <c r="B140" i="4"/>
  <c r="B139" i="4"/>
  <c r="B138" i="4"/>
  <c r="B79" i="4"/>
  <c r="B78" i="4"/>
  <c r="B98" i="4"/>
  <c r="B97" i="4"/>
  <c r="B93" i="4"/>
  <c r="B96" i="4"/>
  <c r="B137" i="4"/>
  <c r="B77" i="4"/>
  <c r="B76" i="4"/>
  <c r="B100" i="4"/>
  <c r="B99" i="4"/>
  <c r="B106" i="4"/>
  <c r="B101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6" i="4"/>
  <c r="B135" i="4"/>
  <c r="B134" i="4"/>
  <c r="B70" i="4"/>
  <c r="B69" i="4"/>
  <c r="B68" i="4"/>
  <c r="B65" i="4"/>
  <c r="B66" i="4"/>
  <c r="B67" i="4"/>
  <c r="B64" i="4"/>
  <c r="B63" i="4"/>
  <c r="B88" i="4"/>
  <c r="B112" i="4"/>
  <c r="B11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<sst xmlns="http://schemas.openxmlformats.org/spreadsheetml/2006/main" count="4693" uniqueCount="1882">
  <si>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</si>
  <si>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</si>
  <si>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</si>
  <si>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</si>
  <si>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</si>
  <si>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</si>
  <si>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</si>
  <si>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</si>
  <si>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</si>
  <si>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</si>
  <si>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</si>
  <si>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</si>
  <si>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</si>
  <si>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</si>
  <si>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</si>
  <si>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</si>
  <si>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</si>
  <si>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</si>
  <si>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</si>
  <si>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</si>
  <si>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</si>
  <si>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</si>
  <si>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</si>
  <si>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</si>
  <si>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</si>
  <si>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</si>
  <si>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</si>
  <si>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</si>
  <si>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</si>
  <si>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</si>
  <si>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</si>
  <si>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</si>
  <si>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</si>
  <si>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</si>
  <si>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</si>
  <si>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</si>
  <si>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</si>
  <si>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</si>
  <si>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</si>
  <si>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</si>
  <si>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</si>
  <si>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</si>
  <si>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</si>
  <si>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</si>
  <si>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</si>
  <si>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</si>
  <si>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</si>
  <si>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</si>
  <si>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</si>
  <si>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</si>
  <si>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</si>
  <si>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</si>
  <si>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</si>
  <si>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</si>
  <si>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</si>
  <si>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</si>
  <si>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</si>
  <si>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</si>
  <si>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</si>
  <si>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</si>
  <si>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</si>
  <si>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</si>
  <si>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</si>
  <si>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</si>
  <si>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</si>
  <si>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</si>
  <si>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</si>
  <si>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</si>
  <si>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</si>
  <si>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</si>
  <si>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</si>
  <si>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</si>
  <si>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</si>
  <si>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</si>
  <si>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</si>
  <si>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</si>
  <si>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</si>
  <si>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</si>
  <si>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</si>
  <si>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</si>
  <si>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</si>
  <si>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</si>
  <si>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</si>
  <si>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</si>
  <si>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</si>
  <si>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</si>
  <si>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</si>
  <si>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</si>
  <si>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</si>
  <si>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</si>
  <si>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</si>
  <si>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</si>
  <si>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</si>
  <si>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</si>
  <si>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</si>
  <si>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</si>
  <si>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</si>
  <si>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</si>
  <si>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</si>
  <si>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</si>
  <si>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</si>
  <si>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</si>
  <si>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</si>
  <si>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</si>
  <si>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</si>
  <si>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</si>
  <si>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</si>
  <si>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</si>
  <si>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</si>
  <si>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</si>
  <si>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</si>
  <si>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</si>
  <si>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</si>
  <si>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</si>
  <si>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</si>
  <si>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</si>
  <si>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</si>
  <si>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</si>
  <si>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</si>
  <si>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</si>
  <si>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</si>
  <si>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</si>
  <si>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</si>
  <si>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</si>
  <si>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</si>
  <si>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</si>
  <si>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</si>
  <si>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</si>
  <si>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</si>
  <si>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</si>
  <si>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</si>
  <si>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</si>
  <si>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</si>
  <si>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</si>
  <si>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</si>
  <si>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</si>
  <si>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</si>
  <si>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</si>
  <si>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</si>
  <si>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</si>
  <si>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</si>
  <si>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</si>
  <si>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</si>
  <si>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</si>
  <si>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</si>
  <si>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</si>
  <si>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</si>
  <si>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</si>
  <si>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</si>
  <si>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</si>
  <si>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</si>
  <si>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</si>
  <si>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</si>
  <si>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</si>
  <si>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</si>
  <si>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</si>
  <si>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</si>
  <si>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</si>
  <si>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</si>
  <si>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</si>
  <si>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</si>
  <si>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</si>
  <si>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</si>
  <si>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</si>
  <si>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</si>
  <si>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</si>
  <si>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</si>
  <si>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</si>
  <si>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</si>
  <si>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</si>
  <si>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</si>
  <si>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</si>
  <si>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</si>
  <si>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</si>
  <si>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</si>
  <si>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</si>
  <si>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</si>
  <si>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</si>
  <si>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</si>
  <si>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</si>
  <si>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</si>
  <si>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</si>
  <si>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</si>
  <si>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</si>
  <si>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</si>
  <si>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</si>
  <si>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</si>
  <si>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</si>
  <si>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</si>
  <si>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</si>
  <si>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</si>
  <si>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</si>
  <si>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</si>
  <si>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</si>
  <si>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</si>
  <si>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</si>
  <si>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</si>
  <si>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</si>
  <si>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</si>
  <si>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</si>
  <si>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</si>
  <si>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</si>
  <si>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</si>
  <si>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</si>
  <si>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</si>
  <si>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</si>
  <si>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</si>
  <si>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</si>
  <si>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</si>
  <si>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</si>
  <si>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</si>
  <si>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</si>
  <si>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</si>
  <si>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</si>
  <si>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</si>
  <si>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 xml:space="preserve">放款明細資料查詢         </t>
    <phoneticPr fontId="4" type="noConversion"/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</si>
  <si>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</si>
  <si>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</si>
  <si>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</si>
  <si>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</si>
  <si>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</si>
  <si>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</si>
  <si>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</si>
  <si>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</si>
  <si>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</si>
  <si>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</si>
  <si>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</si>
  <si>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</si>
  <si>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</si>
  <si>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</si>
  <si>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</si>
  <si>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</si>
  <si>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</si>
  <si>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</si>
  <si>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</si>
  <si>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</si>
  <si>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</si>
  <si>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</si>
  <si>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</si>
  <si>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</si>
  <si>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</si>
  <si>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</si>
  <si>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</si>
  <si>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</si>
  <si>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</si>
  <si>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</si>
  <si>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</si>
  <si>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</si>
  <si>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</si>
  <si>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</si>
  <si>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</si>
  <si>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</si>
  <si>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</si>
  <si>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</si>
  <si>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</si>
  <si>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</si>
  <si>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</si>
  <si>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</si>
  <si>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</si>
  <si>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</si>
  <si>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</si>
  <si>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</si>
  <si>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</si>
  <si>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</si>
  <si>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</si>
  <si>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</si>
  <si>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</si>
  <si>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</si>
  <si>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</si>
  <si>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</si>
  <si>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</si>
  <si>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</si>
  <si>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</si>
  <si>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</si>
  <si>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</si>
  <si>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</si>
  <si>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</si>
  <si>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</si>
  <si>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</si>
  <si>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</si>
  <si>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</si>
  <si>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</si>
  <si>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</si>
  <si>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</si>
  <si>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</si>
  <si>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</si>
  <si>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</si>
  <si>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</si>
  <si>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</si>
  <si>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</si>
  <si>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</si>
  <si>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</si>
  <si>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</si>
  <si>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</si>
  <si>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</si>
  <si>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</si>
  <si>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</si>
  <si>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</si>
  <si>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</si>
  <si>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</si>
  <si>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</si>
  <si>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</si>
  <si>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</si>
  <si>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</si>
  <si>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</si>
  <si>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</si>
  <si>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</si>
  <si>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</si>
  <si>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</si>
  <si>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</si>
  <si>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</si>
  <si>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</si>
  <si>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</si>
  <si>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</si>
  <si>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</si>
  <si>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</si>
  <si>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</si>
  <si>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</si>
  <si>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</si>
  <si>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</si>
  <si>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</si>
  <si>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</si>
  <si>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</si>
  <si>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</si>
  <si>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</si>
  <si>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</si>
  <si>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</si>
  <si>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</si>
  <si>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</si>
  <si>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</si>
  <si>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</si>
  <si>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</si>
  <si>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</si>
  <si>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</si>
  <si>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</si>
  <si>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</si>
  <si>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</si>
  <si>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</si>
  <si>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</si>
  <si>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</si>
  <si>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</si>
  <si>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</si>
  <si>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</si>
  <si>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</si>
  <si>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</si>
  <si>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</si>
  <si>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</si>
  <si>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</si>
  <si>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</si>
  <si>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</si>
  <si>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</si>
  <si>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</si>
  <si>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</si>
  <si>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</si>
  <si>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</si>
  <si>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</si>
  <si>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</si>
  <si>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</si>
  <si>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</si>
  <si>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</si>
  <si>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</si>
  <si>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</si>
  <si>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</si>
  <si>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</si>
  <si>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</si>
  <si>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</si>
  <si>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</si>
  <si>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</si>
  <si>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</si>
  <si>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</si>
  <si>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</si>
  <si>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</si>
  <si>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</si>
  <si>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</si>
  <si>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</si>
  <si>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</si>
  <si>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</si>
  <si>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</si>
  <si>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</si>
  <si>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</si>
  <si>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</si>
  <si>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</si>
  <si>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</si>
  <si>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</si>
  <si>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</si>
  <si>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</si>
  <si>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</si>
  <si>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</si>
  <si>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</si>
  <si>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</si>
  <si>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</si>
  <si>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</si>
  <si>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</si>
  <si>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</si>
  <si>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</si>
  <si>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</si>
  <si>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</si>
  <si>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</si>
  <si>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</si>
  <si>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</si>
  <si>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</si>
  <si>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</si>
  <si>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</si>
  <si>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</si>
  <si>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</si>
  <si>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</si>
  <si>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</si>
  <si>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</si>
  <si>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</si>
  <si>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</si>
  <si>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</si>
  <si>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</si>
  <si>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</si>
  <si>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</si>
  <si>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</si>
  <si>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</si>
  <si>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</si>
  <si>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</si>
  <si>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</si>
  <si>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</si>
  <si>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</si>
  <si>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</si>
  <si>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</si>
  <si>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</si>
  <si>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</si>
  <si>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</si>
  <si>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</si>
  <si>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</si>
  <si>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</si>
  <si>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</si>
  <si>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</si>
  <si>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</si>
  <si>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</si>
  <si>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</si>
  <si>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</si>
  <si>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</si>
  <si>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</si>
  <si>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</si>
  <si>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</si>
  <si>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</si>
  <si>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</si>
  <si>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</si>
  <si>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</si>
  <si>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</si>
  <si>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</si>
  <si>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</si>
  <si>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</si>
  <si>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</si>
  <si>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</si>
  <si>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</si>
  <si>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</si>
  <si>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</si>
  <si>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</si>
  <si>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</si>
  <si>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</si>
  <si>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</si>
  <si>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</si>
  <si>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</si>
  <si>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</si>
  <si>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</si>
  <si>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</si>
  <si>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</si>
  <si>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</si>
  <si>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</si>
  <si>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</si>
  <si>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</si>
  <si>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</si>
  <si>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</si>
  <si>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</si>
  <si>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</si>
  <si>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</si>
  <si>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</si>
  <si>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</si>
  <si>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</si>
  <si>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</si>
  <si>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</si>
  <si>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</si>
  <si>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</si>
  <si>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</si>
  <si>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</si>
  <si>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</si>
  <si>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</si>
  <si>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</si>
  <si>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</si>
  <si>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</si>
  <si>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</si>
  <si>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</si>
  <si>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</si>
  <si>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</si>
  <si>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</si>
  <si>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</si>
  <si>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</si>
  <si>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</si>
  <si>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</si>
  <si>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</si>
  <si>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</si>
  <si>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</si>
  <si>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</si>
  <si>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</si>
  <si>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</si>
  <si>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</si>
  <si>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</si>
  <si>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</si>
  <si>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</si>
  <si>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</si>
  <si>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</si>
  <si>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</si>
  <si>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</si>
  <si>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</si>
  <si>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</si>
  <si>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</si>
  <si>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</si>
  <si>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</si>
  <si>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</si>
  <si>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</si>
  <si>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</si>
  <si>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</si>
  <si>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</si>
  <si>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</si>
  <si>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</si>
  <si>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</si>
  <si>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</si>
  <si>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</si>
  <si>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</si>
  <si>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</si>
  <si>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</si>
  <si>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</si>
  <si>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</si>
  <si>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</si>
  <si>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</si>
  <si>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</si>
  <si>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</si>
  <si>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</si>
  <si>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</si>
  <si>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</si>
  <si>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</si>
  <si>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</si>
  <si>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</si>
  <si>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</si>
  <si>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</si>
  <si>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</si>
  <si>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</si>
  <si>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</si>
  <si>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</si>
  <si>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</si>
  <si>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</si>
  <si>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</si>
  <si>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</si>
  <si>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</si>
  <si>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</si>
  <si>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</si>
  <si>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</si>
  <si>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</si>
  <si>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</si>
  <si>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</si>
  <si>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</si>
  <si>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</si>
  <si>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</si>
  <si>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</si>
  <si>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</si>
  <si>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</si>
  <si>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</si>
  <si>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</si>
  <si>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</si>
  <si>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</si>
  <si>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</si>
  <si>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</si>
  <si>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</si>
  <si>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</si>
  <si>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</si>
  <si>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</si>
  <si>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</si>
  <si>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</si>
  <si>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</si>
  <si>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</si>
  <si>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</si>
  <si>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</si>
  <si>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</si>
  <si>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</si>
  <si>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</si>
  <si>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</si>
  <si>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</si>
  <si>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</si>
  <si>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</si>
  <si>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</si>
  <si>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</si>
  <si>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</si>
  <si>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</si>
  <si>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</si>
  <si>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</si>
  <si>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</si>
  <si>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</si>
  <si>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</si>
  <si>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</si>
  <si>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</si>
  <si>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</si>
  <si>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</si>
  <si>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</si>
  <si>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</si>
  <si>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</si>
  <si>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</si>
  <si>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</si>
  <si>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</si>
  <si>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</si>
  <si>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</si>
  <si>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</si>
  <si>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</si>
  <si>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</si>
  <si>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</si>
  <si>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</si>
  <si>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</si>
  <si>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</si>
  <si>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</si>
  <si>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</si>
  <si>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</si>
  <si>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</si>
  <si>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</si>
  <si>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</si>
  <si>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</si>
  <si>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</si>
  <si>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</si>
  <si>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</si>
  <si>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</si>
  <si>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</si>
  <si>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</si>
  <si>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</si>
  <si>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</si>
  <si>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</si>
  <si>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</si>
  <si>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</si>
  <si>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</si>
  <si>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</si>
  <si>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</si>
  <si>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</si>
  <si>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</si>
  <si>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</si>
  <si>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</si>
  <si>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</si>
  <si>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</si>
  <si>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</si>
  <si>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</si>
  <si>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</si>
  <si>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</si>
  <si>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</si>
  <si>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</si>
  <si>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</si>
  <si>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</si>
  <si>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</si>
  <si>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</si>
  <si>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</si>
  <si>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</si>
  <si>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</si>
  <si>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</si>
  <si>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</si>
  <si>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</si>
  <si>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</si>
  <si>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</si>
  <si>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</si>
  <si>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</si>
  <si>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</si>
  <si>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</si>
  <si>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</si>
  <si>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</si>
  <si>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</si>
  <si>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</si>
  <si>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</si>
  <si>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</si>
  <si>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</si>
  <si>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</si>
  <si>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</si>
  <si>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</si>
  <si>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</si>
  <si>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</si>
  <si>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</si>
  <si>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</si>
  <si>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</si>
  <si>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</si>
  <si>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</si>
  <si>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</si>
  <si>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</si>
  <si>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</si>
  <si>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</si>
  <si>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</si>
  <si>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</si>
  <si>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</si>
  <si>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</si>
  <si>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</si>
  <si>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</si>
  <si>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</si>
  <si>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</si>
  <si>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</si>
  <si>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</si>
  <si>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</si>
  <si>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</si>
  <si>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</si>
  <si>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</si>
  <si>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</si>
  <si>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</si>
  <si>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</si>
  <si>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</si>
  <si>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</si>
  <si>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</si>
  <si>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</si>
  <si>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</si>
  <si>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</si>
  <si>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</si>
  <si>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</si>
  <si>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</si>
  <si>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</si>
  <si>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</si>
  <si>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</si>
  <si>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</si>
  <si>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</si>
  <si>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</si>
  <si>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</si>
  <si>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</si>
  <si>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</si>
  <si>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</si>
  <si>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</si>
  <si>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</si>
  <si>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</si>
  <si>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</si>
  <si>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</si>
  <si>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</si>
  <si>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</si>
  <si>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</si>
  <si>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</si>
  <si>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</si>
  <si>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</si>
  <si>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</si>
  <si>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</si>
  <si>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</si>
  <si>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</si>
  <si>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</si>
  <si>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</si>
  <si>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</si>
  <si>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</si>
  <si>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</si>
  <si>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</si>
  <si>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</si>
  <si>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</si>
  <si>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</si>
  <si>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</si>
  <si>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</si>
  <si>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</si>
  <si>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</si>
  <si>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 xml:space="preserve">業務關帳作業        </t>
    <phoneticPr fontId="4" type="noConversion"/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</si>
  <si>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</si>
  <si>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</si>
  <si>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</si>
  <si>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</si>
  <si>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</si>
  <si>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</si>
  <si>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</si>
  <si>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</si>
  <si>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</si>
  <si>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</si>
  <si>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</si>
  <si>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</si>
  <si>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</si>
  <si>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</si>
  <si>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</si>
  <si>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</si>
  <si>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</si>
  <si>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</si>
  <si>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</si>
  <si>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</si>
  <si>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</si>
  <si>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</si>
  <si>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</si>
  <si>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</si>
  <si>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</si>
  <si>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</si>
  <si>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</si>
  <si>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</si>
  <si>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</si>
  <si>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</si>
  <si>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</si>
  <si>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</si>
  <si>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</si>
  <si>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</si>
  <si>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</si>
  <si>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</si>
  <si>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</si>
  <si>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</si>
  <si>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</si>
  <si>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</si>
  <si>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</si>
  <si>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</si>
  <si>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</si>
  <si>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</si>
  <si>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</si>
  <si>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</si>
  <si>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</si>
  <si>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</si>
  <si>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</si>
  <si>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</si>
  <si>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</si>
  <si>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</si>
  <si>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</si>
  <si>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</si>
  <si>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</si>
  <si>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</si>
  <si>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</si>
  <si>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</si>
  <si>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</si>
  <si>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</si>
  <si>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</si>
  <si>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</si>
  <si>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</si>
  <si>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</si>
  <si>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</si>
  <si>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</si>
  <si>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</si>
  <si>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</si>
  <si>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</si>
  <si>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</si>
  <si>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</si>
  <si>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</si>
  <si>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</si>
  <si>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</si>
  <si>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</si>
  <si>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</si>
  <si>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</si>
  <si>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</si>
  <si>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</si>
  <si>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</si>
  <si>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</si>
  <si>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</si>
  <si>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</si>
  <si>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</si>
  <si>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</si>
  <si>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</si>
  <si>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</si>
  <si>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</si>
  <si>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</si>
  <si>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</si>
  <si>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</si>
  <si>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</si>
  <si>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</si>
  <si>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</si>
  <si>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</si>
  <si>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</si>
  <si>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</si>
  <si>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</si>
  <si>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</si>
  <si>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</si>
  <si>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</si>
  <si>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</si>
  <si>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</si>
  <si>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</si>
  <si>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</si>
  <si>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</si>
  <si>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</si>
  <si>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</si>
  <si>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</si>
  <si>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</si>
  <si>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</si>
  <si>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</si>
  <si>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</si>
  <si>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</si>
  <si>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</si>
  <si>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</si>
  <si>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</si>
  <si>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</si>
  <si>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</si>
  <si>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</si>
  <si>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</si>
  <si>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</si>
  <si>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</si>
  <si>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</si>
  <si>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</si>
  <si>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</si>
  <si>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</si>
  <si>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</si>
  <si>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</si>
  <si>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</si>
  <si>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</si>
  <si>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</si>
  <si>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</si>
  <si>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</si>
  <si>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</si>
  <si>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</si>
  <si>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</si>
  <si>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</si>
  <si>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</si>
  <si>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</si>
  <si>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</si>
  <si>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</si>
  <si>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</si>
  <si>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</si>
  <si>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</si>
  <si>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</si>
  <si>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</si>
  <si>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</si>
  <si>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</si>
  <si>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</si>
  <si>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</si>
  <si>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</si>
  <si>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</si>
  <si>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</si>
  <si>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</si>
  <si>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</si>
  <si>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</si>
  <si>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</si>
  <si>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</si>
  <si>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</si>
  <si>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</si>
  <si>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</si>
  <si>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</si>
  <si>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</si>
  <si>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</si>
  <si>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</si>
  <si>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</si>
  <si>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</si>
  <si>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</si>
  <si>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</si>
  <si>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</si>
  <si>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</si>
  <si>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</si>
  <si>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</si>
  <si>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</si>
  <si>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</si>
  <si>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</si>
  <si>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</si>
  <si>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</si>
  <si>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</si>
  <si>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</si>
  <si>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</si>
  <si>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</si>
  <si>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</si>
  <si>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</si>
  <si>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</si>
  <si>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</si>
  <si>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</si>
  <si>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</si>
  <si>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</si>
  <si>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</si>
  <si>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</si>
  <si>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</si>
  <si>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</si>
  <si>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</si>
  <si>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</si>
  <si>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</si>
  <si>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</si>
  <si>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</si>
  <si>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</si>
  <si>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</si>
  <si>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</si>
  <si>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</si>
  <si>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</si>
  <si>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</si>
  <si>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</si>
  <si>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</si>
  <si>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</si>
  <si>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</si>
  <si>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</si>
  <si>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</si>
  <si>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</si>
  <si>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</si>
  <si>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</si>
  <si>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</si>
  <si>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</si>
  <si>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</si>
  <si>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</si>
  <si>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</si>
  <si>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</si>
  <si>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</si>
  <si>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</si>
  <si>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</si>
  <si>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</si>
  <si>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</si>
  <si>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</si>
  <si>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</si>
  <si>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</si>
  <si>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</si>
  <si>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</si>
  <si>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</si>
  <si>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</si>
  <si>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</si>
  <si>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宋育宏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</si>
  <si>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</si>
  <si>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</si>
  <si>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</si>
  <si>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</si>
  <si>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</si>
  <si>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</si>
  <si>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</si>
  <si>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</si>
  <si>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</si>
  <si>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</si>
  <si>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</si>
  <si>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</si>
  <si>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</si>
  <si>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</si>
  <si>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</si>
  <si>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</si>
  <si>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</si>
  <si>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</si>
  <si>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</si>
  <si>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</si>
  <si>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</si>
  <si>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</si>
  <si>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</si>
  <si>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</si>
  <si>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</si>
  <si>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</si>
  <si>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</si>
  <si>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</si>
  <si>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</si>
  <si>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</si>
  <si>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</si>
  <si>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</si>
  <si>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</si>
  <si>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</si>
  <si>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</si>
  <si>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</si>
  <si>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</si>
  <si>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</si>
  <si>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</si>
  <si>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</si>
  <si>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</si>
  <si>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</si>
  <si>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</si>
  <si>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</si>
  <si>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</si>
  <si>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</si>
  <si>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</si>
  <si>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</si>
  <si>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</si>
  <si>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</si>
  <si>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</si>
  <si>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</si>
  <si>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</si>
  <si>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</si>
  <si>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</si>
  <si>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</si>
  <si>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</si>
  <si>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</si>
  <si>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</si>
  <si>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</si>
  <si>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</si>
  <si>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</si>
  <si>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</si>
  <si>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</si>
  <si>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</si>
  <si>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</si>
  <si>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</si>
  <si>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</si>
  <si>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</si>
  <si>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</si>
  <si>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</si>
  <si>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</si>
  <si>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</si>
  <si>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</si>
  <si>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</si>
  <si>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</si>
  <si>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</si>
  <si>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</si>
  <si>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</si>
  <si>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</si>
  <si>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</si>
  <si>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</si>
  <si>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</si>
  <si>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</si>
  <si>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</si>
  <si>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</si>
  <si>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</si>
  <si>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</si>
  <si>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</si>
  <si>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</si>
  <si>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</si>
  <si>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</si>
  <si>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</si>
  <si>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</si>
  <si>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</si>
  <si>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</si>
  <si>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</si>
  <si>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</si>
  <si>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</si>
  <si>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</si>
  <si>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</si>
  <si>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</si>
  <si>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</si>
  <si>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</si>
  <si>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</si>
  <si>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</si>
  <si>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</si>
  <si>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</si>
  <si>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</si>
  <si>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</si>
  <si>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</si>
  <si>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</si>
  <si>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</si>
  <si>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</si>
  <si>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</si>
  <si>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</si>
  <si>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</si>
  <si>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</si>
  <si>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</si>
  <si>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</si>
  <si>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</si>
  <si>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</si>
  <si>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</si>
  <si>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</si>
  <si>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</si>
  <si>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</si>
  <si>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</si>
  <si>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</si>
  <si>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</si>
  <si>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</si>
  <si>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</si>
  <si>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</si>
  <si>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</si>
  <si>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</si>
  <si>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</si>
  <si>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</si>
  <si>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</si>
  <si>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</si>
  <si>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</si>
  <si>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</si>
  <si>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</si>
  <si>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</si>
  <si>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</si>
  <si>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</si>
  <si>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</si>
  <si>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</si>
  <si>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</si>
  <si>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</si>
  <si>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</si>
  <si>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</si>
  <si>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</si>
  <si>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</si>
  <si>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</si>
  <si>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</si>
  <si>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</si>
  <si>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</si>
  <si>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</si>
  <si>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</si>
  <si>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</si>
  <si>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</si>
  <si>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</si>
  <si>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</si>
  <si>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</si>
  <si>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</si>
  <si>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</si>
  <si>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</si>
  <si>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</si>
  <si>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</si>
  <si>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</si>
  <si>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</si>
  <si>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</si>
  <si>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</si>
  <si>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</si>
  <si>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</si>
  <si>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</si>
  <si>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</si>
  <si>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</si>
  <si>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</si>
  <si>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</si>
  <si>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</si>
  <si>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</si>
  <si>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</si>
  <si>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</si>
  <si>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</si>
  <si>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</si>
  <si>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</si>
  <si>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</si>
  <si>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</si>
  <si>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</si>
  <si>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</si>
  <si>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</si>
  <si>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</si>
  <si>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</si>
  <si>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</si>
  <si>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</si>
  <si>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</si>
  <si>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</si>
  <si>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</si>
  <si>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</si>
  <si>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</si>
  <si>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</si>
  <si>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</si>
  <si>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</si>
  <si>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</si>
  <si>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</si>
  <si>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</si>
  <si>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</si>
  <si>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</si>
  <si>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</si>
  <si>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</si>
  <si>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</si>
  <si>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</si>
  <si>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</si>
  <si>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</si>
  <si>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</si>
  <si>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</si>
  <si>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</si>
  <si>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</si>
  <si>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</si>
  <si>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</si>
  <si>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</si>
  <si>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</si>
  <si>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</si>
  <si>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</si>
  <si>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</si>
  <si>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</si>
  <si>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</si>
  <si>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</si>
  <si>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</si>
  <si>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</si>
  <si>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</si>
  <si>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</si>
  <si>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</si>
  <si>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</si>
  <si>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</si>
  <si>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</si>
  <si>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</si>
  <si>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</si>
  <si>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</si>
  <si>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</si>
  <si>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</si>
  <si>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</si>
  <si>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</si>
  <si>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</si>
  <si>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</si>
  <si>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</si>
  <si>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</si>
  <si>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</si>
  <si>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</si>
  <si>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</si>
  <si>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</si>
  <si>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</si>
  <si>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</si>
  <si>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</si>
  <si>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</si>
  <si>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</si>
  <si>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</si>
  <si>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</si>
  <si>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</si>
  <si>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</si>
  <si>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</si>
  <si>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</si>
  <si>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</si>
  <si>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</si>
  <si>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</si>
  <si>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</si>
  <si>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</si>
  <si>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</si>
  <si>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</si>
  <si>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</si>
  <si>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</si>
  <si>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</si>
  <si>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</si>
  <si>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</si>
  <si>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</si>
  <si>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</si>
  <si>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</si>
  <si>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</si>
  <si>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</si>
  <si>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</si>
  <si>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</si>
  <si>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</si>
  <si>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</si>
  <si>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</si>
  <si>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</si>
  <si>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</si>
  <si>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</si>
  <si>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</si>
  <si>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</si>
  <si>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</si>
  <si>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</si>
  <si>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</si>
  <si>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</si>
  <si>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</si>
  <si>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</si>
  <si>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</si>
  <si>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</si>
  <si>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</si>
  <si>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</si>
  <si>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</si>
  <si>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</si>
  <si>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</si>
  <si>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</si>
  <si>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</si>
  <si>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</si>
  <si>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</si>
  <si>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</si>
  <si>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</si>
  <si>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</si>
  <si>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</si>
  <si>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</si>
  <si>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</si>
  <si>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</si>
  <si>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</si>
  <si>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</si>
  <si>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</si>
  <si>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</si>
  <si>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</si>
  <si>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</si>
  <si>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</si>
  <si>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</si>
  <si>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</si>
  <si>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</si>
  <si>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</si>
  <si>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</si>
  <si>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</si>
  <si>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</si>
  <si>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</si>
  <si>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</si>
  <si>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</si>
  <si>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</si>
  <si>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</si>
  <si>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</si>
  <si>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</si>
  <si>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</si>
  <si>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</si>
  <si>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</si>
  <si>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</si>
  <si>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</si>
  <si>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</si>
  <si>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</si>
  <si>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</si>
  <si>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</si>
  <si>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</si>
  <si>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</si>
  <si>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</si>
  <si>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</si>
  <si>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</si>
  <si>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</si>
  <si>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</si>
  <si>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</si>
  <si>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</si>
  <si>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</si>
  <si>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</si>
  <si>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</si>
  <si>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</si>
  <si>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</si>
  <si>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</si>
  <si>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</si>
  <si>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</si>
  <si>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</si>
  <si>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</si>
  <si>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</si>
  <si>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</si>
  <si>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</si>
  <si>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</si>
  <si>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</si>
  <si>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</si>
  <si>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</si>
  <si>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</si>
  <si>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</si>
  <si>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</si>
  <si>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</si>
  <si>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</si>
  <si>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</si>
  <si>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</si>
  <si>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</si>
  <si>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</si>
  <si>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</si>
  <si>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</si>
  <si>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</si>
  <si>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</si>
  <si>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</si>
  <si>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</si>
  <si>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</si>
  <si>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</si>
  <si>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</si>
  <si>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</si>
  <si>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</si>
  <si>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</si>
  <si>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</si>
  <si>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</si>
  <si>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</si>
  <si>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</si>
  <si>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</si>
  <si>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</si>
  <si>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</si>
  <si>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</si>
  <si>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</si>
  <si>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</si>
  <si>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</si>
  <si>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</si>
  <si>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</si>
  <si>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</si>
  <si>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</si>
  <si>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</si>
  <si>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</si>
  <si>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</si>
  <si>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</si>
  <si>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</si>
  <si>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</si>
  <si>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</si>
  <si>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</si>
  <si>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</si>
  <si>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</si>
  <si>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</si>
  <si>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</si>
  <si>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</si>
  <si>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</si>
  <si>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</si>
  <si>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</si>
  <si>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</si>
  <si>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</si>
  <si>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</si>
  <si>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</si>
  <si>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</si>
  <si>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</si>
  <si>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</si>
  <si>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</si>
  <si>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</si>
  <si>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</si>
  <si>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</si>
  <si>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</si>
  <si>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</si>
  <si>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</si>
  <si>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</si>
  <si>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</si>
  <si>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</si>
  <si>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</si>
  <si>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</si>
  <si>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</si>
  <si>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</si>
  <si>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</si>
  <si>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</si>
  <si>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</si>
  <si>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</si>
  <si>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</si>
  <si>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</si>
  <si>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</si>
  <si>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</si>
  <si>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</si>
  <si>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</si>
  <si>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</si>
  <si>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</si>
  <si>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</si>
  <si>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</si>
  <si>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</si>
  <si>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</si>
  <si>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</si>
  <si>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</si>
  <si>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</si>
  <si>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</si>
  <si>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</si>
  <si>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</si>
  <si>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</si>
  <si>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</si>
  <si>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</si>
  <si>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</si>
  <si>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</si>
  <si>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</si>
  <si>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</si>
  <si>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</si>
  <si>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</si>
  <si>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</si>
  <si>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</si>
  <si>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</si>
  <si>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</si>
  <si>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</si>
  <si>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</si>
  <si>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</si>
  <si>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</si>
  <si>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</si>
  <si>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</si>
  <si>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</si>
  <si>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</si>
  <si>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</si>
  <si>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</si>
  <si>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</si>
  <si>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</si>
  <si>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</si>
  <si>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</si>
  <si>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</si>
  <si>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</si>
  <si>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</si>
  <si>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</si>
  <si>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</si>
  <si>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</si>
  <si>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</si>
  <si>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</si>
  <si>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</si>
  <si>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</si>
  <si>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</si>
  <si>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</si>
  <si>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</si>
  <si>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</si>
  <si>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</si>
  <si>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</si>
  <si>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</si>
  <si>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</si>
  <si>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</si>
  <si>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</si>
  <si>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</si>
  <si>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</si>
  <si>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</si>
  <si>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</si>
  <si>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</si>
  <si>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</si>
  <si>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</si>
  <si>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</si>
  <si>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</si>
  <si>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</si>
  <si>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</si>
  <si>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</si>
  <si>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</si>
  <si>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</si>
  <si>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</si>
  <si>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</si>
  <si>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</si>
  <si>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</si>
  <si>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</si>
  <si>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</si>
  <si>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</si>
  <si>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</si>
  <si>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</si>
  <si>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</si>
  <si>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</si>
  <si>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</si>
  <si>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</si>
  <si>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</si>
  <si>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</si>
  <si>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</si>
  <si>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</si>
  <si>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</si>
  <si>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</si>
  <si>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</si>
  <si>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</si>
  <si>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</si>
  <si>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</si>
  <si>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</si>
  <si>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</si>
  <si>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</si>
  <si>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</si>
  <si>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</si>
  <si>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</si>
  <si>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</si>
  <si>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</si>
  <si>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</si>
  <si>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</si>
  <si>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</si>
  <si>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</si>
  <si>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</si>
  <si>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</si>
  <si>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</si>
  <si>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</si>
  <si>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</si>
  <si>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</si>
  <si>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</si>
  <si>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</si>
  <si>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</si>
  <si>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</si>
  <si>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</si>
  <si>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</si>
  <si>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</si>
  <si>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</si>
  <si>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</si>
  <si>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</si>
  <si>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</si>
  <si>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</si>
  <si>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</si>
  <si>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</si>
  <si>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</si>
  <si>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</si>
  <si>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</si>
  <si>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</si>
  <si>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</si>
  <si>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</si>
  <si>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</si>
  <si>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</si>
  <si>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</si>
  <si>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</si>
  <si>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</si>
  <si>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</si>
  <si>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</si>
  <si>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</si>
  <si>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</si>
  <si>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</si>
  <si>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</si>
  <si>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</si>
  <si>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</si>
  <si>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</si>
  <si>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</si>
  <si>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</si>
  <si>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</si>
  <si>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</si>
  <si>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</si>
  <si>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</si>
  <si>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</si>
  <si>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</si>
  <si>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</si>
  <si>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</si>
  <si>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</si>
  <si>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</si>
  <si>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</si>
  <si>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</si>
  <si>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</si>
  <si>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</si>
  <si>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</si>
  <si>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</si>
  <si>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</si>
  <si>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</si>
  <si>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</si>
  <si>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</si>
  <si>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</si>
  <si>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</si>
  <si>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</si>
  <si>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</si>
  <si>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</si>
  <si>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</si>
  <si>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</si>
  <si>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</si>
  <si>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</si>
  <si>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</si>
  <si>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</si>
  <si>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</si>
  <si>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</si>
  <si>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</si>
  <si>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</si>
  <si>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</si>
  <si>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</si>
  <si>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</si>
  <si>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</si>
  <si>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</si>
  <si>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</si>
  <si>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</si>
  <si>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</si>
  <si>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</si>
  <si>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</si>
  <si>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</si>
  <si>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</si>
  <si>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</si>
  <si>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</si>
  <si>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</si>
  <si>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</si>
  <si>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</si>
  <si>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</si>
  <si>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</si>
  <si>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</si>
  <si>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</si>
  <si>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</si>
  <si>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</si>
  <si>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</si>
  <si>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</si>
  <si>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</si>
  <si>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</si>
  <si>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</si>
  <si>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</si>
  <si>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</si>
  <si>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</si>
  <si>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</si>
  <si>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</si>
  <si>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</si>
  <si>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</si>
  <si>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</si>
  <si>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</si>
  <si>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</si>
  <si>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</si>
  <si>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</si>
  <si>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</si>
  <si>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</si>
  <si>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</si>
  <si>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</si>
  <si>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</si>
  <si>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</si>
  <si>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</si>
  <si>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</si>
  <si>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</si>
  <si>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</si>
  <si>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4" type="noConversion"/>
  </si>
  <si>
    <t>110/07/30下午email回復：貸款借據暨授信合約書</t>
    <phoneticPr fontId="4" type="noConversion"/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</si>
  <si>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</si>
  <si>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</si>
  <si>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</si>
  <si>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</si>
  <si>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</si>
  <si>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</si>
  <si>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</si>
  <si>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</si>
  <si>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</si>
  <si>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</si>
  <si>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</si>
  <si>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</si>
  <si>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</si>
  <si>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</si>
  <si>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</si>
  <si>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</si>
  <si>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</si>
  <si>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</si>
  <si>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</si>
  <si>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</si>
  <si>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</si>
  <si>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</si>
  <si>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</si>
  <si>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</si>
  <si>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</si>
  <si>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</si>
  <si>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</si>
  <si>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</si>
  <si>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t>指標利率登錄/維護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</si>
  <si>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</si>
  <si>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</si>
  <si>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</si>
  <si>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</si>
  <si>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</si>
  <si>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</si>
  <si>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核准號碼明細資料查詢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</si>
  <si>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</si>
  <si>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</si>
  <si>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</si>
  <si>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</si>
  <si>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</si>
  <si>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</si>
  <si>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</si>
  <si>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</si>
  <si>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</si>
  <si>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</si>
  <si>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</si>
  <si>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</si>
  <si>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</si>
  <si>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</si>
  <si>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</si>
  <si>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</si>
  <si>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</si>
  <si>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</si>
  <si>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</si>
  <si>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</si>
  <si>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</si>
  <si>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</si>
  <si>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</si>
  <si>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</si>
  <si>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</si>
  <si>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</si>
  <si>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</si>
  <si>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</si>
  <si>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</si>
  <si>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</si>
  <si>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</si>
  <si>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</si>
  <si>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</si>
  <si>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</si>
  <si>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</si>
  <si>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</si>
  <si>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</si>
  <si>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</si>
  <si>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</si>
  <si>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</si>
  <si>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</si>
  <si>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</si>
  <si>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</si>
  <si>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</si>
  <si>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</si>
  <si>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</si>
  <si>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</si>
  <si>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</si>
  <si>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</si>
  <si>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</si>
  <si>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</si>
  <si>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</si>
  <si>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</si>
  <si>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</si>
  <si>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</si>
  <si>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</si>
  <si>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</si>
  <si>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</si>
  <si>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</si>
  <si>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</si>
  <si>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</si>
  <si>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</si>
  <si>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</si>
  <si>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</si>
  <si>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</si>
  <si>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</si>
  <si>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</si>
  <si>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</si>
  <si>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</si>
  <si>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</si>
  <si>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</si>
  <si>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</si>
  <si>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</si>
  <si>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</si>
  <si>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</si>
  <si>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</si>
  <si>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</si>
  <si>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</si>
  <si>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</si>
  <si>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</si>
  <si>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</si>
  <si>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</si>
  <si>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</si>
  <si>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</si>
  <si>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</si>
  <si>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</si>
  <si>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</si>
  <si>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3" type="noConversion"/>
  </si>
  <si>
    <t>蔡珮瑜</t>
    <phoneticPr fontId="43" type="noConversion"/>
  </si>
  <si>
    <t>李珮君</t>
    <phoneticPr fontId="43" type="noConversion"/>
  </si>
  <si>
    <t>會議紀錄日期</t>
    <phoneticPr fontId="43" type="noConversion"/>
  </si>
  <si>
    <t>尚未回覆</t>
    <phoneticPr fontId="43" type="noConversion"/>
  </si>
  <si>
    <t>柯文齡</t>
    <phoneticPr fontId="43" type="noConversion"/>
  </si>
  <si>
    <t>林清河</t>
    <phoneticPr fontId="43" type="noConversion"/>
  </si>
  <si>
    <t>李珮琪</t>
    <phoneticPr fontId="43" type="noConversion"/>
  </si>
  <si>
    <t>涂宇欣</t>
    <phoneticPr fontId="43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</si>
  <si>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</si>
  <si>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</si>
  <si>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</si>
  <si>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</si>
  <si>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</si>
  <si>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</si>
  <si>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</si>
  <si>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</si>
  <si>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</si>
  <si>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</si>
  <si>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</si>
  <si>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</si>
  <si>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</si>
  <si>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</si>
  <si>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</si>
  <si>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</si>
  <si>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施美娟/呂家富經理、程慧娟、邱怡婷、李秋燕、張舜雯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</si>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</sst>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49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8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30" fillId="0" borderId="0" xfId="0" applyFont="1"/>
    <xf numFmtId="0" fontId="30" fillId="0" borderId="0" xfId="0" pivotButton="1" applyFont="1"/>
    <xf numFmtId="0" fontId="30" fillId="0" borderId="0" xfId="0" applyNumberFormat="1" applyFont="1"/>
    <xf numFmtId="0" fontId="30" fillId="0" borderId="0" xfId="0" applyFont="1" applyAlignment="1">
      <alignment horizontal="left"/>
    </xf>
    <xf numFmtId="0" fontId="30" fillId="0" borderId="0" xfId="0" pivotButton="1" applyFont="1" applyAlignment="1"/>
    <xf numFmtId="14" fontId="30" fillId="0" borderId="0" xfId="0" applyNumberFormat="1" applyFont="1"/>
    <xf numFmtId="0" fontId="30" fillId="0" borderId="0" xfId="0" pivotButton="1" applyFont="1" applyAlignment="1">
      <alignment horizontal="right"/>
    </xf>
    <xf numFmtId="14" fontId="30" fillId="0" borderId="0" xfId="0" pivotButton="1" applyNumberFormat="1" applyFont="1"/>
    <xf numFmtId="14" fontId="30" fillId="0" borderId="0" xfId="0" applyNumberFormat="1" applyFont="1" applyAlignment="1">
      <alignment horizontal="left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1" fillId="5" borderId="17" xfId="0" applyFont="1" applyFill="1" applyBorder="1" applyAlignment="1">
      <alignment vertical="center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9" borderId="17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8" borderId="1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1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5" borderId="0" xfId="0" applyFont="1" applyFill="1" applyAlignment="1">
      <alignment vertical="center"/>
    </xf>
    <xf numFmtId="9" fontId="11" fillId="0" borderId="0" xfId="5" applyFont="1" applyAlignment="1"/>
    <xf numFmtId="0" fontId="33" fillId="0" borderId="0" xfId="0" applyFont="1"/>
    <xf numFmtId="0" fontId="32" fillId="9" borderId="2" xfId="0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wrapText="1"/>
    </xf>
    <xf numFmtId="14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wrapText="1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3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left" wrapText="1"/>
    </xf>
    <xf numFmtId="0" fontId="33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7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9" fillId="16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40" fillId="0" borderId="0" xfId="0" applyFont="1" applyAlignment="1">
      <alignment vertical="center"/>
    </xf>
    <xf numFmtId="0" fontId="40" fillId="7" borderId="0" xfId="0" applyFont="1" applyFill="1" applyAlignment="1">
      <alignment horizontal="center"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14" fontId="35" fillId="5" borderId="0" xfId="0" applyNumberFormat="1" applyFont="1" applyFill="1" applyAlignment="1">
      <alignment horizontal="center" vertical="top"/>
    </xf>
    <xf numFmtId="0" fontId="35" fillId="5" borderId="0" xfId="0" applyFont="1" applyFill="1" applyAlignment="1">
      <alignment horizontal="center" vertical="top"/>
    </xf>
    <xf numFmtId="0" fontId="38" fillId="0" borderId="0" xfId="0" applyFont="1" applyAlignment="1">
      <alignment vertical="top" wrapText="1"/>
    </xf>
    <xf numFmtId="0" fontId="37" fillId="0" borderId="0" xfId="0" applyFont="1" applyAlignment="1">
      <alignment vertical="top"/>
    </xf>
    <xf numFmtId="0" fontId="36" fillId="5" borderId="0" xfId="0" applyFont="1" applyFill="1" applyAlignment="1">
      <alignment horizontal="right" vertical="top"/>
    </xf>
    <xf numFmtId="0" fontId="35" fillId="5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41" fillId="0" borderId="0" xfId="2" applyFont="1"/>
    <xf numFmtId="0" fontId="42" fillId="0" borderId="0" xfId="2" applyFont="1"/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0" fillId="0" borderId="0" xfId="0" applyNumberFormat="1" applyFont="1" applyAlignment="1">
      <alignment horizontal="center"/>
    </xf>
    <xf numFmtId="0" fontId="46" fillId="4" borderId="0" xfId="0" applyNumberFormat="1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40" fillId="0" borderId="0" xfId="0" applyFont="1" applyFill="1" applyAlignment="1">
      <alignment horizontal="center" vertical="center"/>
    </xf>
    <xf numFmtId="49" fontId="40" fillId="0" borderId="0" xfId="0" quotePrefix="1" applyNumberFormat="1" applyFont="1" applyFill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0" xfId="0" applyFont="1"/>
    <xf numFmtId="0" fontId="40" fillId="0" borderId="0" xfId="0" applyNumberFormat="1" applyFont="1" applyAlignment="1">
      <alignment vertical="center"/>
    </xf>
    <xf numFmtId="49" fontId="40" fillId="0" borderId="0" xfId="0" applyNumberFormat="1" applyFont="1" applyFill="1" applyAlignment="1">
      <alignment vertical="center"/>
    </xf>
    <xf numFmtId="0" fontId="40" fillId="0" borderId="0" xfId="0" applyNumberFormat="1" applyFont="1" applyAlignment="1">
      <alignment horizontal="center" vertical="center"/>
    </xf>
    <xf numFmtId="14" fontId="33" fillId="2" borderId="0" xfId="0" applyNumberFormat="1" applyFont="1" applyFill="1" applyAlignment="1">
      <alignment horizontal="center" vertical="center" wrapText="1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4" fontId="48" fillId="0" borderId="0" xfId="2" applyNumberFormat="1" applyFont="1" applyAlignment="1">
      <alignment horizontal="center"/>
    </xf>
    <xf numFmtId="0" fontId="48" fillId="0" borderId="0" xfId="2" applyFont="1"/>
    <xf numFmtId="180" fontId="44" fillId="0" borderId="0" xfId="10" applyNumberFormat="1" applyFont="1">
      <alignment vertical="center"/>
    </xf>
    <xf numFmtId="14" fontId="44" fillId="0" borderId="0" xfId="10" applyNumberFormat="1" applyFont="1" applyAlignment="1">
      <alignment horizontal="center" vertical="center"/>
    </xf>
    <xf numFmtId="0" fontId="44" fillId="0" borderId="0" xfId="10" applyFont="1">
      <alignment vertical="center"/>
    </xf>
    <xf numFmtId="0" fontId="44" fillId="0" borderId="0" xfId="10" applyFont="1" applyAlignment="1">
      <alignment horizontal="center" vertical="center"/>
    </xf>
    <xf numFmtId="14" fontId="33" fillId="0" borderId="0" xfId="10" applyNumberFormat="1" applyFont="1" applyAlignment="1">
      <alignment horizontal="center" vertical="center"/>
    </xf>
    <xf numFmtId="0" fontId="33" fillId="0" borderId="0" xfId="10" applyFont="1" applyAlignment="1">
      <alignment horizontal="center" vertical="center"/>
    </xf>
    <xf numFmtId="0" fontId="33" fillId="0" borderId="0" xfId="10" applyFont="1">
      <alignment vertical="center"/>
    </xf>
    <xf numFmtId="14" fontId="33" fillId="2" borderId="0" xfId="0" applyNumberFormat="1" applyFont="1" applyFill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/>
    </xf>
    <xf numFmtId="0" fontId="32" fillId="5" borderId="2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 vertical="center" wrapText="1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83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urs&#26371;&#35696;&#35352;&#37636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會議討論項目"/>
      <sheetName val="會議回覆追蹤tmp"/>
      <sheetName val="會議回覆追蹤"/>
      <sheetName val="SKL放款"/>
    </sheetNames>
    <sheetDataSet>
      <sheetData sheetId="0"/>
      <sheetData sheetId="1"/>
      <sheetData sheetId="2"/>
      <sheetData sheetId="3">
        <row r="1">
          <cell r="A1" t="str">
            <v>放款部人員聯絡電話</v>
          </cell>
          <cell r="B1"/>
          <cell r="C1"/>
          <cell r="D1">
            <v>44393</v>
          </cell>
        </row>
        <row r="2">
          <cell r="A2" t="str">
            <v>梁健福</v>
          </cell>
          <cell r="B2" t="str">
            <v>放款部</v>
          </cell>
          <cell r="C2"/>
          <cell r="D2" t="str">
            <v>放款部協理</v>
          </cell>
          <cell r="E2" t="str">
            <v>skcx9340@skl.com.tw</v>
          </cell>
          <cell r="F2">
            <v>7001</v>
          </cell>
          <cell r="G2" t="str">
            <v>摩天 18樓</v>
          </cell>
        </row>
        <row r="3">
          <cell r="A3" t="str">
            <v>劉師尹</v>
          </cell>
          <cell r="B3" t="str">
            <v>放款部</v>
          </cell>
          <cell r="C3"/>
          <cell r="D3" t="str">
            <v>專案協理</v>
          </cell>
          <cell r="E3" t="str">
            <v>skeq9875@skl.com.tw</v>
          </cell>
          <cell r="F3">
            <v>7180</v>
          </cell>
          <cell r="G3" t="str">
            <v>摩天 18樓</v>
          </cell>
        </row>
        <row r="4">
          <cell r="A4" t="str">
            <v>宋郁宏</v>
          </cell>
          <cell r="B4" t="str">
            <v>放款部</v>
          </cell>
          <cell r="C4" t="str">
            <v>放款服務課</v>
          </cell>
          <cell r="D4" t="str">
            <v>放款帳務專員</v>
          </cell>
          <cell r="E4" t="str">
            <v>skfb9368@skl.com.tw</v>
          </cell>
          <cell r="F4">
            <v>7083</v>
          </cell>
          <cell r="G4" t="str">
            <v>摩天 18樓</v>
          </cell>
        </row>
        <row r="5">
          <cell r="A5" t="str">
            <v>許慧玉</v>
          </cell>
          <cell r="B5" t="str">
            <v>放款部</v>
          </cell>
          <cell r="C5" t="str">
            <v>放款服務課</v>
          </cell>
          <cell r="D5" t="str">
            <v>放款帳務專員</v>
          </cell>
          <cell r="E5" t="str">
            <v>skem8461@skl.com.tw</v>
          </cell>
          <cell r="F5">
            <v>7084</v>
          </cell>
          <cell r="G5" t="str">
            <v>摩天 18樓</v>
          </cell>
        </row>
        <row r="6">
          <cell r="A6" t="str">
            <v>蔡珮瑜</v>
          </cell>
          <cell r="B6" t="str">
            <v>放款部</v>
          </cell>
          <cell r="C6" t="str">
            <v>放款服務課</v>
          </cell>
          <cell r="D6" t="str">
            <v>放款帳務專員</v>
          </cell>
          <cell r="E6" t="str">
            <v>skba3883@skl.com.tw</v>
          </cell>
          <cell r="F6">
            <v>7085</v>
          </cell>
          <cell r="G6" t="str">
            <v>摩天 18樓</v>
          </cell>
        </row>
        <row r="7">
          <cell r="A7" t="str">
            <v>邵淑微</v>
          </cell>
          <cell r="B7" t="str">
            <v>放款部</v>
          </cell>
          <cell r="C7" t="str">
            <v>放款服務課</v>
          </cell>
          <cell r="D7" t="str">
            <v>放款帳務專員</v>
          </cell>
          <cell r="E7" t="str">
            <v>skat2658@skl.com.tw</v>
          </cell>
          <cell r="F7">
            <v>7086</v>
          </cell>
          <cell r="G7" t="str">
            <v>摩天 18樓</v>
          </cell>
        </row>
        <row r="8">
          <cell r="A8" t="str">
            <v>尹少玄</v>
          </cell>
          <cell r="B8" t="str">
            <v>放款部</v>
          </cell>
          <cell r="C8" t="str">
            <v>放款服務課</v>
          </cell>
          <cell r="D8" t="str">
            <v>放款帳務專員</v>
          </cell>
          <cell r="E8" t="str">
            <v>skct5927@skl.com.tw</v>
          </cell>
          <cell r="F8">
            <v>7088</v>
          </cell>
          <cell r="G8" t="str">
            <v>摩天 18樓</v>
          </cell>
        </row>
        <row r="9">
          <cell r="A9" t="str">
            <v>陳政皓</v>
          </cell>
          <cell r="B9" t="str">
            <v>放款部</v>
          </cell>
          <cell r="C9" t="str">
            <v>放款服務課</v>
          </cell>
          <cell r="D9" t="str">
            <v>放款服務課經理</v>
          </cell>
          <cell r="E9" t="str">
            <v>chchen@skl.com.tw</v>
          </cell>
          <cell r="F9">
            <v>7090</v>
          </cell>
          <cell r="G9" t="str">
            <v>摩天 18樓</v>
          </cell>
        </row>
        <row r="10">
          <cell r="A10" t="str">
            <v>張淑遠</v>
          </cell>
          <cell r="B10" t="str">
            <v>放款部</v>
          </cell>
          <cell r="C10" t="str">
            <v>放款推展課</v>
          </cell>
          <cell r="D10" t="str">
            <v>房貸推展業務專員</v>
          </cell>
          <cell r="E10" t="str">
            <v>bettychang@skl.com.tw</v>
          </cell>
          <cell r="F10">
            <v>7051</v>
          </cell>
          <cell r="G10" t="str">
            <v>摩天 18樓</v>
          </cell>
        </row>
        <row r="11">
          <cell r="A11" t="str">
            <v>李珮君</v>
          </cell>
          <cell r="B11" t="str">
            <v>放款部</v>
          </cell>
          <cell r="C11" t="str">
            <v>放款推展課</v>
          </cell>
          <cell r="D11" t="str">
            <v>資深放款推展企劃專員</v>
          </cell>
          <cell r="E11" t="str">
            <v>snoopy@skl.com.tw</v>
          </cell>
          <cell r="F11">
            <v>7052</v>
          </cell>
          <cell r="G11" t="str">
            <v>摩天 18樓</v>
          </cell>
        </row>
        <row r="12">
          <cell r="A12" t="str">
            <v>蔡進健</v>
          </cell>
          <cell r="B12" t="str">
            <v>放款部</v>
          </cell>
          <cell r="C12" t="str">
            <v>放款推展課</v>
          </cell>
          <cell r="D12" t="str">
            <v>專案經理(企金)</v>
          </cell>
          <cell r="E12" t="str">
            <v>skey5613@skl.com.tw</v>
          </cell>
          <cell r="F12">
            <v>7181</v>
          </cell>
          <cell r="G12" t="str">
            <v>摩天 18樓</v>
          </cell>
        </row>
        <row r="13">
          <cell r="A13" t="str">
            <v>李穎</v>
          </cell>
          <cell r="B13" t="str">
            <v>放款部</v>
          </cell>
          <cell r="C13" t="str">
            <v>放款推展課</v>
          </cell>
          <cell r="D13" t="str">
            <v>專案經理(企金)</v>
          </cell>
          <cell r="E13" t="str">
            <v>skes8696@skl.com.tw</v>
          </cell>
          <cell r="F13">
            <v>7182</v>
          </cell>
          <cell r="G13" t="str">
            <v>摩天 18樓</v>
          </cell>
        </row>
        <row r="14">
          <cell r="A14" t="str">
            <v>陳俞辛</v>
          </cell>
          <cell r="B14" t="str">
            <v>放款部</v>
          </cell>
          <cell r="C14" t="str">
            <v>放款推展課</v>
          </cell>
          <cell r="D14" t="str">
            <v>企金推展專員</v>
          </cell>
          <cell r="E14" t="str">
            <v>skcq3559@skl.com.tw</v>
          </cell>
          <cell r="F14">
            <v>7183</v>
          </cell>
          <cell r="G14" t="str">
            <v>摩天 18樓</v>
          </cell>
        </row>
        <row r="15">
          <cell r="A15" t="str">
            <v>黃國安</v>
          </cell>
          <cell r="B15" t="str">
            <v>放款部</v>
          </cell>
          <cell r="C15" t="str">
            <v>放款推展課</v>
          </cell>
          <cell r="D15" t="str">
            <v>房貸部專</v>
          </cell>
          <cell r="E15" t="e">
            <v>#N/A</v>
          </cell>
          <cell r="F15">
            <v>7301</v>
          </cell>
          <cell r="G15" t="str">
            <v>摩天 18樓</v>
          </cell>
        </row>
        <row r="16">
          <cell r="A16" t="str">
            <v>張建昌</v>
          </cell>
          <cell r="B16" t="str">
            <v>放款部</v>
          </cell>
          <cell r="C16" t="str">
            <v>放款推展課</v>
          </cell>
          <cell r="D16" t="str">
            <v>房貸專員</v>
          </cell>
          <cell r="E16" t="e">
            <v>#N/A</v>
          </cell>
          <cell r="F16">
            <v>7305</v>
          </cell>
          <cell r="G16" t="str">
            <v>摩天 18樓</v>
          </cell>
        </row>
        <row r="17">
          <cell r="A17" t="str">
            <v>黃豐益</v>
          </cell>
          <cell r="B17" t="str">
            <v>放款部</v>
          </cell>
          <cell r="C17" t="str">
            <v>放款推展課</v>
          </cell>
          <cell r="D17" t="str">
            <v>房貸專員</v>
          </cell>
          <cell r="E17" t="e">
            <v>#N/A</v>
          </cell>
          <cell r="F17">
            <v>7306</v>
          </cell>
          <cell r="G17" t="str">
            <v>摩天 18樓</v>
          </cell>
        </row>
        <row r="18">
          <cell r="A18" t="str">
            <v>傅子榮</v>
          </cell>
          <cell r="B18" t="str">
            <v>放款部</v>
          </cell>
          <cell r="C18" t="str">
            <v>放款推展課</v>
          </cell>
          <cell r="D18" t="str">
            <v>房貸部專</v>
          </cell>
          <cell r="E18" t="e">
            <v>#N/A</v>
          </cell>
          <cell r="F18">
            <v>7311</v>
          </cell>
          <cell r="G18" t="str">
            <v>摩天 18樓</v>
          </cell>
        </row>
        <row r="19">
          <cell r="A19" t="str">
            <v>梁裕祥</v>
          </cell>
          <cell r="B19" t="str">
            <v>放款部</v>
          </cell>
          <cell r="C19" t="str">
            <v>放款推展課</v>
          </cell>
          <cell r="D19" t="str">
            <v>房貸專員</v>
          </cell>
          <cell r="E19" t="e">
            <v>#N/A</v>
          </cell>
          <cell r="F19">
            <v>7312</v>
          </cell>
          <cell r="G19" t="str">
            <v>摩天 18樓</v>
          </cell>
        </row>
        <row r="20">
          <cell r="A20" t="str">
            <v>唐孝芳</v>
          </cell>
          <cell r="B20" t="str">
            <v>放款部</v>
          </cell>
          <cell r="C20" t="str">
            <v>放款推展課</v>
          </cell>
          <cell r="D20" t="str">
            <v>資深房貸專員</v>
          </cell>
          <cell r="E20" t="e">
            <v>#N/A</v>
          </cell>
          <cell r="F20" t="str">
            <v>(03)337-2564</v>
          </cell>
          <cell r="G20"/>
        </row>
        <row r="21">
          <cell r="A21" t="str">
            <v>陳育誠</v>
          </cell>
          <cell r="B21" t="str">
            <v>放款部</v>
          </cell>
          <cell r="C21" t="str">
            <v>放款推展課</v>
          </cell>
          <cell r="D21" t="str">
            <v>企金推展專案襄理</v>
          </cell>
          <cell r="E21" t="e">
            <v>#N/A</v>
          </cell>
          <cell r="F21" t="str">
            <v>(07)9741985</v>
          </cell>
          <cell r="G21"/>
        </row>
        <row r="22">
          <cell r="A22" t="str">
            <v>林瑶洲</v>
          </cell>
          <cell r="B22" t="str">
            <v>放款部</v>
          </cell>
          <cell r="C22" t="str">
            <v>放款推展課</v>
          </cell>
          <cell r="D22" t="str">
            <v>企金推展專案襄理</v>
          </cell>
          <cell r="E22" t="e">
            <v>#N/A</v>
          </cell>
          <cell r="F22" t="str">
            <v>(04)22282125</v>
          </cell>
          <cell r="G22"/>
        </row>
        <row r="23">
          <cell r="A23" t="str">
            <v>林洺漳</v>
          </cell>
          <cell r="B23" t="str">
            <v>放款部</v>
          </cell>
          <cell r="C23" t="str">
            <v>放款推展課</v>
          </cell>
          <cell r="D23" t="str">
            <v>資深房貸專員</v>
          </cell>
          <cell r="E23" t="e">
            <v>#N/A</v>
          </cell>
          <cell r="F23" t="str">
            <v>(04)2228-2125</v>
          </cell>
          <cell r="G23"/>
        </row>
        <row r="24">
          <cell r="A24" t="str">
            <v>涂國祥</v>
          </cell>
          <cell r="B24" t="str">
            <v>放款部</v>
          </cell>
          <cell r="C24" t="str">
            <v>放款推展課</v>
          </cell>
          <cell r="D24" t="str">
            <v>房貸部專</v>
          </cell>
          <cell r="E24" t="e">
            <v>#N/A</v>
          </cell>
          <cell r="F24" t="str">
            <v>(04)2228-2125</v>
          </cell>
          <cell r="G24"/>
        </row>
        <row r="25">
          <cell r="A25" t="str">
            <v>薛太郎</v>
          </cell>
          <cell r="B25" t="str">
            <v>放款部</v>
          </cell>
          <cell r="C25" t="str">
            <v>放款推展課</v>
          </cell>
          <cell r="D25" t="str">
            <v>資深房貸專員</v>
          </cell>
          <cell r="E25" t="e">
            <v>#N/A</v>
          </cell>
          <cell r="F25" t="str">
            <v>(04)37076074#14</v>
          </cell>
          <cell r="G25"/>
        </row>
        <row r="26">
          <cell r="A26" t="str">
            <v>陳聖仁</v>
          </cell>
          <cell r="B26" t="str">
            <v>放款部</v>
          </cell>
          <cell r="C26" t="str">
            <v>放款推展課</v>
          </cell>
          <cell r="D26" t="str">
            <v>資深房貸專員</v>
          </cell>
          <cell r="E26" t="e">
            <v>#N/A</v>
          </cell>
          <cell r="F26" t="str">
            <v>(06)223-8413</v>
          </cell>
          <cell r="G26"/>
        </row>
        <row r="27">
          <cell r="A27" t="str">
            <v>呂玫絨</v>
          </cell>
          <cell r="B27" t="str">
            <v>放款部</v>
          </cell>
          <cell r="C27" t="str">
            <v>放款推展課</v>
          </cell>
          <cell r="D27" t="str">
            <v>資深房貸專員</v>
          </cell>
          <cell r="E27" t="e">
            <v>#N/A</v>
          </cell>
          <cell r="F27" t="str">
            <v>(07)974-1985</v>
          </cell>
          <cell r="G27"/>
        </row>
        <row r="28">
          <cell r="A28" t="str">
            <v>蔡丞耿</v>
          </cell>
          <cell r="B28" t="str">
            <v>放款部</v>
          </cell>
          <cell r="C28" t="str">
            <v>放款推展課</v>
          </cell>
          <cell r="D28" t="str">
            <v>房貸部專</v>
          </cell>
          <cell r="E28" t="e">
            <v>#N/A</v>
          </cell>
          <cell r="F28" t="str">
            <v>(07)974-1985</v>
          </cell>
          <cell r="G28"/>
        </row>
        <row r="29">
          <cell r="A29" t="str">
            <v>莊世清</v>
          </cell>
          <cell r="B29" t="str">
            <v>放款部</v>
          </cell>
          <cell r="C29" t="str">
            <v>放款推展課</v>
          </cell>
          <cell r="D29" t="str">
            <v>資深房貸專員</v>
          </cell>
          <cell r="E29" t="e">
            <v>#N/A</v>
          </cell>
          <cell r="F29" t="str">
            <v>(04)2622-3535</v>
          </cell>
          <cell r="G29"/>
        </row>
        <row r="30">
          <cell r="A30" t="str">
            <v>鄂雅玲</v>
          </cell>
          <cell r="B30" t="str">
            <v>放款部</v>
          </cell>
          <cell r="C30" t="str">
            <v>放款推展課</v>
          </cell>
          <cell r="D30" t="str">
            <v>房貸專員</v>
          </cell>
          <cell r="E30" t="e">
            <v>#N/A</v>
          </cell>
          <cell r="F30" t="str">
            <v>(07)974-1985</v>
          </cell>
          <cell r="G30"/>
        </row>
        <row r="31">
          <cell r="A31" t="str">
            <v>詹貯麟</v>
          </cell>
          <cell r="B31" t="str">
            <v>放款部</v>
          </cell>
          <cell r="C31" t="str">
            <v>放款管理課</v>
          </cell>
          <cell r="D31" t="str">
            <v>放款管理課主管</v>
          </cell>
          <cell r="E31" t="str">
            <v>jeffjan@skl.com.tw</v>
          </cell>
          <cell r="F31">
            <v>7070</v>
          </cell>
          <cell r="G31" t="str">
            <v>摩天 18樓</v>
          </cell>
        </row>
        <row r="32">
          <cell r="A32" t="str">
            <v>程慧娟</v>
          </cell>
          <cell r="B32" t="str">
            <v>放款部</v>
          </cell>
          <cell r="C32" t="str">
            <v>放款管理課</v>
          </cell>
          <cell r="D32" t="str">
            <v>授信覆審專案襄理</v>
          </cell>
          <cell r="E32" t="str">
            <v>sherrycheng@skl.com.tw</v>
          </cell>
          <cell r="F32">
            <v>7075</v>
          </cell>
          <cell r="G32" t="str">
            <v>摩天 18樓</v>
          </cell>
        </row>
        <row r="33">
          <cell r="A33" t="str">
            <v>邱怡婷</v>
          </cell>
          <cell r="B33" t="str">
            <v>放款部</v>
          </cell>
          <cell r="C33" t="str">
            <v>放款管理課</v>
          </cell>
          <cell r="D33" t="str">
            <v>放款法務專員</v>
          </cell>
          <cell r="E33" t="str">
            <v>skcb7541@skl.com.tw</v>
          </cell>
          <cell r="F33">
            <v>7076</v>
          </cell>
          <cell r="G33" t="str">
            <v>摩天 18樓</v>
          </cell>
        </row>
        <row r="34">
          <cell r="A34" t="str">
            <v>張舜雯</v>
          </cell>
          <cell r="B34" t="str">
            <v>放款部</v>
          </cell>
          <cell r="C34" t="str">
            <v>放款管理課</v>
          </cell>
          <cell r="D34" t="str">
            <v>放款資產評估專案襄理</v>
          </cell>
          <cell r="E34" t="str">
            <v>anniechang@skl.com.tw</v>
          </cell>
          <cell r="F34">
            <v>7077</v>
          </cell>
          <cell r="G34" t="str">
            <v>摩天 18樓</v>
          </cell>
        </row>
        <row r="35">
          <cell r="A35" t="str">
            <v>陳念生</v>
          </cell>
          <cell r="B35" t="str">
            <v>放款部</v>
          </cell>
          <cell r="C35" t="str">
            <v>放款管理課</v>
          </cell>
          <cell r="D35" t="str">
            <v>放款法務專員</v>
          </cell>
          <cell r="E35"/>
          <cell r="F35" t="str">
            <v>(04)22298330</v>
          </cell>
          <cell r="G35"/>
        </row>
        <row r="36">
          <cell r="A36" t="str">
            <v>陳義仁</v>
          </cell>
          <cell r="B36" t="str">
            <v>放款部</v>
          </cell>
          <cell r="C36" t="str">
            <v>放款管理課</v>
          </cell>
          <cell r="D36" t="str">
            <v>放款法務專員</v>
          </cell>
          <cell r="E36"/>
          <cell r="F36" t="str">
            <v>(06)2228985</v>
          </cell>
          <cell r="G36"/>
        </row>
        <row r="37">
          <cell r="A37" t="str">
            <v>呂家富</v>
          </cell>
          <cell r="B37" t="str">
            <v>放款部</v>
          </cell>
          <cell r="C37" t="str">
            <v>放款審查課</v>
          </cell>
          <cell r="D37" t="str">
            <v>放款審查課主管</v>
          </cell>
          <cell r="E37" t="str">
            <v>jeffleu@skl.com.tw</v>
          </cell>
          <cell r="F37">
            <v>7060</v>
          </cell>
          <cell r="G37" t="str">
            <v>摩天 18樓</v>
          </cell>
        </row>
        <row r="38">
          <cell r="A38" t="str">
            <v>徐名弘</v>
          </cell>
          <cell r="B38" t="str">
            <v>放款部</v>
          </cell>
          <cell r="C38" t="str">
            <v>放款審查課</v>
          </cell>
          <cell r="D38" t="str">
            <v>資深授信審核專員</v>
          </cell>
          <cell r="E38" t="str">
            <v>skcs8468@skl.com.tw</v>
          </cell>
          <cell r="F38">
            <v>7062</v>
          </cell>
          <cell r="G38" t="str">
            <v>摩天 18樓</v>
          </cell>
        </row>
        <row r="39">
          <cell r="A39" t="str">
            <v>李光輝</v>
          </cell>
          <cell r="B39" t="str">
            <v>放款部</v>
          </cell>
          <cell r="C39" t="str">
            <v>放款審查課</v>
          </cell>
          <cell r="D39" t="str">
            <v>授信審核專案襄理</v>
          </cell>
          <cell r="E39" t="e">
            <v>#N/A</v>
          </cell>
          <cell r="F39">
            <v>7065</v>
          </cell>
          <cell r="G39" t="str">
            <v>摩天 18樓</v>
          </cell>
        </row>
        <row r="40">
          <cell r="A40" t="str">
            <v>施美娟</v>
          </cell>
          <cell r="B40" t="str">
            <v>放款部</v>
          </cell>
          <cell r="C40" t="str">
            <v>放款審查課</v>
          </cell>
          <cell r="D40" t="str">
            <v>授信審核專案襄理</v>
          </cell>
          <cell r="E40" t="str">
            <v>alenshih@skl.com.tw</v>
          </cell>
          <cell r="F40">
            <v>7066</v>
          </cell>
          <cell r="G40" t="str">
            <v>摩天 18樓</v>
          </cell>
        </row>
        <row r="41">
          <cell r="A41" t="str">
            <v>李秋燕</v>
          </cell>
          <cell r="B41" t="str">
            <v>放款部</v>
          </cell>
          <cell r="C41" t="str">
            <v>放款審查課</v>
          </cell>
          <cell r="D41" t="str">
            <v>授信審核專員</v>
          </cell>
          <cell r="E41" t="str">
            <v>gracelee@skl.com.tw</v>
          </cell>
          <cell r="F41">
            <v>7067</v>
          </cell>
          <cell r="G41" t="str">
            <v>摩天 18樓</v>
          </cell>
        </row>
        <row r="42">
          <cell r="A42" t="str">
            <v>劉在明</v>
          </cell>
          <cell r="B42" t="str">
            <v>放款部</v>
          </cell>
          <cell r="C42" t="str">
            <v>放款審查課</v>
          </cell>
          <cell r="D42" t="str">
            <v>專案經理</v>
          </cell>
          <cell r="E42" t="e">
            <v>#N/A</v>
          </cell>
          <cell r="F42">
            <v>7270</v>
          </cell>
          <cell r="G42" t="str">
            <v>摩天 18樓</v>
          </cell>
        </row>
        <row r="43">
          <cell r="A43" t="str">
            <v>黎萬柱</v>
          </cell>
          <cell r="B43" t="str">
            <v>放款部</v>
          </cell>
          <cell r="C43" t="str">
            <v>放款審查課</v>
          </cell>
          <cell r="D43" t="str">
            <v>資深審核專員</v>
          </cell>
          <cell r="E43" t="e">
            <v>#N/A</v>
          </cell>
          <cell r="F43">
            <v>7271</v>
          </cell>
          <cell r="G43" t="str">
            <v>摩天 18樓</v>
          </cell>
        </row>
        <row r="44">
          <cell r="A44" t="str">
            <v>鄭峰彰</v>
          </cell>
          <cell r="B44" t="str">
            <v>放款部</v>
          </cell>
          <cell r="C44" t="str">
            <v>放款審查課</v>
          </cell>
          <cell r="D44" t="str">
            <v>徵信專員</v>
          </cell>
          <cell r="E44" t="e">
            <v>#N/A</v>
          </cell>
          <cell r="F44">
            <v>7273</v>
          </cell>
          <cell r="G44" t="str">
            <v>摩天 18樓</v>
          </cell>
        </row>
        <row r="45">
          <cell r="A45" t="str">
            <v>林昱英</v>
          </cell>
          <cell r="B45" t="str">
            <v>放款部</v>
          </cell>
          <cell r="C45" t="str">
            <v>放款審查課</v>
          </cell>
          <cell r="D45" t="str">
            <v>鑑價專員</v>
          </cell>
          <cell r="E45" t="e">
            <v>#N/A</v>
          </cell>
          <cell r="F45">
            <v>7275</v>
          </cell>
          <cell r="G45" t="str">
            <v>摩天 18樓</v>
          </cell>
        </row>
        <row r="46">
          <cell r="A46" t="str">
            <v>王薏涵</v>
          </cell>
          <cell r="B46" t="str">
            <v>放款部</v>
          </cell>
          <cell r="C46" t="str">
            <v>放款審查課</v>
          </cell>
          <cell r="D46" t="str">
            <v>授信審核專員</v>
          </cell>
          <cell r="E46" t="str">
            <v>skeb9478@skl.com.tw</v>
          </cell>
          <cell r="F46">
            <v>7276</v>
          </cell>
          <cell r="G46" t="str">
            <v>摩天 18樓</v>
          </cell>
        </row>
        <row r="47">
          <cell r="A47" t="str">
            <v>侯守華</v>
          </cell>
          <cell r="B47" t="str">
            <v>放款部</v>
          </cell>
          <cell r="C47" t="str">
            <v>放款審查課</v>
          </cell>
          <cell r="D47" t="str">
            <v>資深鑑價專員</v>
          </cell>
          <cell r="E47" t="e">
            <v>#N/A</v>
          </cell>
          <cell r="F47">
            <v>7277</v>
          </cell>
          <cell r="G47" t="str">
            <v>摩天 18樓</v>
          </cell>
        </row>
        <row r="48">
          <cell r="A48" t="str">
            <v>鄧雪美</v>
          </cell>
          <cell r="B48" t="str">
            <v>放款部</v>
          </cell>
          <cell r="C48" t="str">
            <v>放款審查課</v>
          </cell>
          <cell r="D48" t="str">
            <v>資深徵信專員</v>
          </cell>
          <cell r="E48" t="e">
            <v>#N/A</v>
          </cell>
          <cell r="F48">
            <v>7279</v>
          </cell>
          <cell r="G48" t="str">
            <v>摩天 18樓</v>
          </cell>
        </row>
        <row r="49">
          <cell r="A49" t="str">
            <v>羅元隆</v>
          </cell>
          <cell r="B49" t="str">
            <v>放款部</v>
          </cell>
          <cell r="C49" t="str">
            <v>放款審查課</v>
          </cell>
          <cell r="D49" t="str">
            <v>資深鑑價專員</v>
          </cell>
          <cell r="E49" t="e">
            <v>#N/A</v>
          </cell>
          <cell r="F49" t="str">
            <v>(03)496-6016</v>
          </cell>
          <cell r="G49"/>
        </row>
        <row r="50">
          <cell r="A50" t="str">
            <v>黃財政</v>
          </cell>
          <cell r="B50" t="str">
            <v>放款部</v>
          </cell>
          <cell r="C50" t="str">
            <v>放款審查課</v>
          </cell>
          <cell r="D50" t="str">
            <v>審核專員</v>
          </cell>
          <cell r="E50" t="e">
            <v>#N/A</v>
          </cell>
          <cell r="F50" t="str">
            <v>(07)2387181</v>
          </cell>
          <cell r="G50"/>
        </row>
        <row r="51">
          <cell r="A51" t="str">
            <v>蔡忠志</v>
          </cell>
          <cell r="B51" t="str">
            <v>放款部</v>
          </cell>
          <cell r="C51" t="str">
            <v>放款審查課</v>
          </cell>
          <cell r="D51" t="str">
            <v>資深審核專員</v>
          </cell>
          <cell r="E51" t="e">
            <v>#N/A</v>
          </cell>
          <cell r="F51" t="str">
            <v>(04)22290301</v>
          </cell>
          <cell r="G51"/>
        </row>
        <row r="52">
          <cell r="A52" t="str">
            <v>邱應忠</v>
          </cell>
          <cell r="B52" t="str">
            <v>放款部</v>
          </cell>
          <cell r="C52" t="str">
            <v>放款審查課</v>
          </cell>
          <cell r="D52" t="str">
            <v>徵信專員</v>
          </cell>
          <cell r="E52" t="e">
            <v>#N/A</v>
          </cell>
          <cell r="F52" t="str">
            <v>(07)2387181</v>
          </cell>
          <cell r="G52"/>
        </row>
        <row r="53">
          <cell r="A53" t="str">
            <v>黃連青</v>
          </cell>
          <cell r="B53" t="str">
            <v>放款部</v>
          </cell>
          <cell r="C53" t="str">
            <v>放款審查課</v>
          </cell>
          <cell r="D53" t="str">
            <v>鑑價專員</v>
          </cell>
          <cell r="E53" t="e">
            <v>#N/A</v>
          </cell>
          <cell r="F53" t="str">
            <v>(05)5326531</v>
          </cell>
          <cell r="G53"/>
        </row>
        <row r="54">
          <cell r="A54" t="str">
            <v>李紹綺</v>
          </cell>
          <cell r="B54" t="str">
            <v>放款部</v>
          </cell>
          <cell r="C54" t="str">
            <v>放款審查課</v>
          </cell>
          <cell r="D54" t="str">
            <v>鑑價專員</v>
          </cell>
          <cell r="E54" t="e">
            <v>#N/A</v>
          </cell>
          <cell r="F54" t="str">
            <v>(04)22290301</v>
          </cell>
          <cell r="G54"/>
        </row>
        <row r="55">
          <cell r="A55" t="str">
            <v>張文旭</v>
          </cell>
          <cell r="B55" t="str">
            <v>放款部</v>
          </cell>
          <cell r="C55" t="str">
            <v>放款審查課</v>
          </cell>
          <cell r="D55" t="str">
            <v>鑑價專員</v>
          </cell>
          <cell r="E55" t="e">
            <v>#N/A</v>
          </cell>
          <cell r="F55" t="str">
            <v>(07)2387181</v>
          </cell>
          <cell r="G55"/>
        </row>
        <row r="56">
          <cell r="A56" t="str">
            <v>蘇承鴻</v>
          </cell>
          <cell r="B56" t="str">
            <v>放款部</v>
          </cell>
          <cell r="C56" t="str">
            <v>放款審查課</v>
          </cell>
          <cell r="D56" t="str">
            <v>專案經理</v>
          </cell>
          <cell r="E56" t="e">
            <v>#N/A</v>
          </cell>
          <cell r="F56" t="str">
            <v>(07)2387181</v>
          </cell>
          <cell r="G56"/>
        </row>
        <row r="57">
          <cell r="A57" t="str">
            <v>蔡惠足</v>
          </cell>
          <cell r="B57" t="str">
            <v>放款部</v>
          </cell>
          <cell r="C57" t="str">
            <v>放款審查課</v>
          </cell>
          <cell r="D57" t="str">
            <v>鑑價專員</v>
          </cell>
          <cell r="E57" t="e">
            <v>#N/A</v>
          </cell>
          <cell r="F57" t="str">
            <v>(06)2238413</v>
          </cell>
          <cell r="G57"/>
        </row>
        <row r="59">
          <cell r="A59" t="str">
            <v>林國彬</v>
          </cell>
          <cell r="E59" t="str">
            <v>kplin@skl.com.tw</v>
          </cell>
          <cell r="F59">
            <v>6560</v>
          </cell>
          <cell r="G59" t="str">
            <v>北瓦6樓</v>
          </cell>
        </row>
        <row r="60">
          <cell r="A60" t="str">
            <v>王谷本</v>
          </cell>
          <cell r="E60" t="str">
            <v>david@skl.com.tw</v>
          </cell>
          <cell r="F60">
            <v>1200</v>
          </cell>
          <cell r="G60" t="str">
            <v>北瓦8樓</v>
          </cell>
        </row>
        <row r="61">
          <cell r="A61"/>
        </row>
        <row r="62">
          <cell r="A62" t="str">
            <v>葛展宇</v>
          </cell>
          <cell r="D62" t="str">
            <v>投資資訊部</v>
          </cell>
          <cell r="E62" t="str">
            <v>ryanko@skl.com.tw</v>
          </cell>
          <cell r="F62">
            <v>1620</v>
          </cell>
          <cell r="G62" t="str">
            <v>北瓦8樓</v>
          </cell>
        </row>
        <row r="63">
          <cell r="A63" t="str">
            <v>柯文齡</v>
          </cell>
          <cell r="D63" t="str">
            <v>財管資訊課經理</v>
          </cell>
          <cell r="E63" t="str">
            <v>wlko@skl.com.tw</v>
          </cell>
          <cell r="F63">
            <v>1170</v>
          </cell>
          <cell r="G63" t="str">
            <v>北瓦8樓</v>
          </cell>
        </row>
        <row r="64">
          <cell r="A64" t="str">
            <v>李珮琪</v>
          </cell>
          <cell r="D64" t="str">
            <v>財管資訊課</v>
          </cell>
          <cell r="E64" t="str">
            <v>skct8028@skl.com.tw</v>
          </cell>
          <cell r="F64">
            <v>1611</v>
          </cell>
          <cell r="G64" t="str">
            <v>北瓦8樓</v>
          </cell>
        </row>
        <row r="65">
          <cell r="A65" t="str">
            <v>林清河</v>
          </cell>
          <cell r="D65" t="str">
            <v>財管資訊課</v>
          </cell>
          <cell r="E65" t="str">
            <v>skcu3178@skl.com.tw</v>
          </cell>
          <cell r="F65">
            <v>1699</v>
          </cell>
          <cell r="G65" t="str">
            <v>北瓦8樓</v>
          </cell>
        </row>
        <row r="66">
          <cell r="A66" t="str">
            <v>涂宇欣</v>
          </cell>
          <cell r="D66" t="str">
            <v>財管資訊課</v>
          </cell>
          <cell r="E66" t="str">
            <v>skec0416@skl.com.tw</v>
          </cell>
          <cell r="F66">
            <v>1697</v>
          </cell>
          <cell r="G66" t="str">
            <v>北瓦8樓</v>
          </cell>
        </row>
        <row r="67">
          <cell r="A67" t="str">
            <v>吳承憲</v>
          </cell>
          <cell r="D67" t="str">
            <v>財管資訊課</v>
          </cell>
          <cell r="E67" t="str">
            <v>skes1703@skl.com.tw</v>
          </cell>
          <cell r="F67">
            <v>1607</v>
          </cell>
          <cell r="G67" t="str">
            <v>北瓦8樓</v>
          </cell>
        </row>
        <row r="68">
          <cell r="A68" t="str">
            <v>廖淳英</v>
          </cell>
          <cell r="D68" t="str">
            <v>資訊規劃部專案管理課</v>
          </cell>
          <cell r="E68" t="str">
            <v>aliceliao@skl.com.tw</v>
          </cell>
          <cell r="F68">
            <v>1219</v>
          </cell>
          <cell r="G68" t="str">
            <v>北瓦6樓</v>
          </cell>
        </row>
        <row r="69">
          <cell r="A69" t="str">
            <v>陳又菁</v>
          </cell>
          <cell r="D69" t="str">
            <v>資訊規劃部軟體測試課</v>
          </cell>
          <cell r="E69" t="str">
            <v>skbn2696@skl.com.tw</v>
          </cell>
          <cell r="F69">
            <v>1164</v>
          </cell>
          <cell r="G69" t="str">
            <v>北瓦6樓</v>
          </cell>
        </row>
        <row r="70">
          <cell r="A70" t="str">
            <v>王瀞琳</v>
          </cell>
          <cell r="D70" t="str">
            <v>資訊規劃部軟體測試課</v>
          </cell>
          <cell r="E70" t="str">
            <v>sky97814@skl.com.tw</v>
          </cell>
          <cell r="F70">
            <v>1673</v>
          </cell>
          <cell r="G70" t="str">
            <v>北瓦6樓</v>
          </cell>
        </row>
        <row r="73">
          <cell r="A73" t="str">
            <v>陳政皓</v>
          </cell>
          <cell r="D73" t="str">
            <v>放款服務課經理</v>
          </cell>
          <cell r="E73" t="str">
            <v>chchen@skl.com.tw</v>
          </cell>
        </row>
        <row r="74">
          <cell r="A74" t="str">
            <v>蔡珮瑜</v>
          </cell>
          <cell r="D74" t="str">
            <v>放款帳務專員</v>
          </cell>
          <cell r="E74" t="str">
            <v>skba3883@skl.com.tw</v>
          </cell>
        </row>
        <row r="75">
          <cell r="A75" t="str">
            <v>張舜雯</v>
          </cell>
          <cell r="D75" t="str">
            <v>放款資產評估專案襄理</v>
          </cell>
          <cell r="E75" t="str">
            <v>anniechang@skl.com.tw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W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6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6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6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26" totalsRowShown="0" headerRowDxfId="82" dataDxfId="81" dataCellStyle="百分比">
  <autoFilter ref="A1:I26" xr:uid="{00000000-0009-0000-0100-000001000000}"/>
  <tableColumns count="9">
    <tableColumn id="1" xr3:uid="{00000000-0010-0000-0000-000001000000}" name="日期" dataDxfId="80"/>
    <tableColumn id="2" xr3:uid="{00000000-0010-0000-0000-000002000000}" name="週" dataDxfId="79">
      <calculatedColumnFormula>表格1[[#This Row],[日期]]</calculatedColumnFormula>
    </tableColumn>
    <tableColumn id="3" xr3:uid="{00000000-0010-0000-0000-000003000000}" name="合計數" dataDxfId="78">
      <calculatedColumnFormula>COUNTA(URS確認!E:E)-1</calculatedColumnFormula>
    </tableColumn>
    <tableColumn id="4" xr3:uid="{00000000-0010-0000-0000-000004000000}" name="累計預估" dataDxfId="77">
      <calculatedColumnFormula>COUNTIF(URS確認!J:J,"&lt;"&amp;A2+1)</calculatedColumnFormula>
    </tableColumn>
    <tableColumn id="5" xr3:uid="{00000000-0010-0000-0000-000005000000}" name="累計完成" dataDxfId="76">
      <calculatedColumnFormula>COUNTIF(URS確認!M:M,"&lt;"&amp;A2+1)</calculatedColumnFormula>
    </tableColumn>
    <tableColumn id="8" xr3:uid="{00000000-0010-0000-0000-000008000000}" name="延遲數" dataDxfId="75">
      <calculatedColumnFormula>D2-E2</calculatedColumnFormula>
    </tableColumn>
    <tableColumn id="6" xr3:uid="{00000000-0010-0000-0000-000006000000}" name="累計預估達成率" dataDxfId="74" dataCellStyle="百分比">
      <calculatedColumnFormula>COUNTIF(URS確認!J:J,"&lt;"&amp;A2+1)/C2</calculatedColumnFormula>
    </tableColumn>
    <tableColumn id="7" xr3:uid="{00000000-0010-0000-0000-000007000000}" name="累計實際達成率" dataDxfId="73" dataCellStyle="百分比">
      <calculatedColumnFormula>COUNTIF(URS確認!M:M,"&lt;"&amp;A2+1)/C2</calculatedColumnFormula>
    </tableColumn>
    <tableColumn id="9" xr3:uid="{00000000-0010-0000-0000-000009000000}" name="延遲率" dataDxfId="72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71" dataDxfId="70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69"/>
  </sortState>
  <tableColumns count="27">
    <tableColumn id="2" xr3:uid="{00000000-0010-0000-0100-000002000000}" name="排序" dataDxfId="68"/>
    <tableColumn id="1" xr3:uid="{00000000-0010-0000-0100-000001000000}" name="大類" dataDxfId="67">
      <calculatedColumnFormula>LEFT(功能_33[[#This Row],[功能代號]],2)</calculatedColumnFormula>
    </tableColumn>
    <tableColumn id="22" xr3:uid="{00000000-0010-0000-0100-000016000000}" name="業務大類" dataDxfId="66"/>
    <tableColumn id="26" xr3:uid="{00000000-0010-0000-0100-00001A000000}" name="流程" dataDxfId="65"/>
    <tableColumn id="5" xr3:uid="{00000000-0010-0000-0100-000005000000}" name="功能代號" dataDxfId="64"/>
    <tableColumn id="6" xr3:uid="{00000000-0010-0000-0100-000006000000}" name="流程順序" dataDxfId="63"/>
    <tableColumn id="9" xr3:uid="{00000000-0010-0000-0100-000009000000}" name="功能名稱/說明" dataDxfId="62"/>
    <tableColumn id="4" xr3:uid="{00000000-0010-0000-0100-000004000000}" name="SA" dataDxfId="61"/>
    <tableColumn id="11" xr3:uid="{00000000-0010-0000-0100-00000B000000}" name="展示協助" dataDxfId="60"/>
    <tableColumn id="3" xr3:uid="{00000000-0010-0000-0100-000003000000}" name="預計展示" dataDxfId="59"/>
    <tableColumn id="23" xr3:uid="{00000000-0010-0000-0100-000017000000}" name="重新規劃" dataDxfId="58"/>
    <tableColumn id="27" xr3:uid="{00000000-0010-0000-0100-00001B000000}" name="展示時數" dataDxfId="57"/>
    <tableColumn id="18" xr3:uid="{00000000-0010-0000-0100-000012000000}" name="實際展示" dataDxfId="56"/>
    <tableColumn id="24" xr3:uid="{00000000-0010-0000-0100-000018000000}" name="URS調整" dataDxfId="55"/>
    <tableColumn id="25" xr3:uid="{00000000-0010-0000-0100-000019000000}" name="程式調整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115" zoomScaleNormal="115" workbookViewId="0">
      <pane ySplit="1" topLeftCell="A2" activePane="bottomLeft" state="frozen"/>
      <selection pane="bottomLeft" activeCell="J21" sqref="J21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1588</v>
      </c>
      <c r="B1" s="114" t="s">
        <v>1589</v>
      </c>
      <c r="C1" s="113" t="s">
        <v>1590</v>
      </c>
      <c r="D1" s="113" t="s">
        <v>1591</v>
      </c>
      <c r="E1" s="113" t="s">
        <v>1592</v>
      </c>
      <c r="F1" s="113" t="s">
        <v>1595</v>
      </c>
      <c r="G1" s="133" t="s">
        <v>1593</v>
      </c>
      <c r="H1" s="128" t="s">
        <v>1594</v>
      </c>
      <c r="I1" s="129" t="s">
        <v>1670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v>368</v>
      </c>
      <c r="D12" s="197">
        <f>COUNTIF(URS確認!J:J,"&lt;"&amp;A12+1)</f>
        <v>102</v>
      </c>
      <c r="E12" s="197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v>368</v>
      </c>
      <c r="D13" s="197">
        <f>COUNTIF(URS確認!J:J,"&lt;"&amp;A13+1)</f>
        <v>140</v>
      </c>
      <c r="E13" s="197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v>368</v>
      </c>
      <c r="D14" s="197">
        <f>COUNTIF(URS確認!J:J,"&lt;"&amp;A14+1)</f>
        <v>151</v>
      </c>
      <c r="E14" s="197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v>368</v>
      </c>
      <c r="D15" s="197">
        <f>COUNTIF(URS確認!J:J,"&lt;"&amp;A15+1)</f>
        <v>162</v>
      </c>
      <c r="E15" s="197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v>368</v>
      </c>
      <c r="D16" s="198">
        <f>COUNTIF(URS確認!J:J,"&lt;"&amp;A16+1)</f>
        <v>174</v>
      </c>
      <c r="E16" s="198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v>368</v>
      </c>
      <c r="D17" s="197">
        <f>COUNTIF(URS確認!J:J,"&lt;"&amp;A17+1)</f>
        <v>183</v>
      </c>
      <c r="E17" s="197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v>368</v>
      </c>
      <c r="D18" s="197">
        <f>COUNTIF(URS確認!J:J,"&lt;"&amp;A18+1)</f>
        <v>197</v>
      </c>
      <c r="E18" s="197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v>368</v>
      </c>
      <c r="D19" s="197">
        <f>COUNTIF(URS確認!J:J,"&lt;"&amp;A19+1)</f>
        <v>210</v>
      </c>
      <c r="E19" s="197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v>368</v>
      </c>
      <c r="D20" s="197">
        <f>COUNTIF(URS確認!J:J,"&lt;"&amp;A20+1)</f>
        <v>222</v>
      </c>
      <c r="E20" s="197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v>368</v>
      </c>
      <c r="D21" s="198">
        <f>COUNTIF(URS確認!J:J,"&lt;"&amp;A21+1)</f>
        <v>233</v>
      </c>
      <c r="E21" s="198">
        <f>COUNTIF(URS確認!M:M,"&lt;"&amp;A21+1)</f>
        <v>53</v>
      </c>
      <c r="F21" s="122">
        <f t="shared" ref="F21:F26" si="3"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5" x14ac:dyDescent="0.35">
      <c r="A22" s="227">
        <v>44424</v>
      </c>
      <c r="B22" s="228">
        <f>表格1[[#This Row],[日期]]</f>
        <v>44424</v>
      </c>
      <c r="C22" s="229">
        <f>COUNTA(URS確認!E:E)-1</f>
        <v>376</v>
      </c>
      <c r="D22" s="230">
        <f>COUNTIF(URS確認!J:J,"&lt;"&amp;A22+1)</f>
        <v>246</v>
      </c>
      <c r="E22" s="230">
        <f>COUNTIF(URS確認!M:M,"&lt;"&amp;A22+1)</f>
        <v>53</v>
      </c>
      <c r="F22" s="229">
        <f t="shared" si="3"/>
        <v>193</v>
      </c>
      <c r="G22" s="231">
        <f>COUNTIF(URS確認!J:J,"&lt;"&amp;A22+1)/C22</f>
        <v>0.6542553191489362</v>
      </c>
      <c r="H22" s="231">
        <f>COUNTIF(URS確認!M:M,"&lt;"&amp;A22+1)/C22</f>
        <v>0.14095744680851063</v>
      </c>
      <c r="I22" s="231">
        <f>表格1[[#This Row],[累計預估達成率]]-表格1[[#This Row],[累計實際達成率]]</f>
        <v>0.51329787234042556</v>
      </c>
    </row>
    <row r="23" spans="1:9" ht="14.5" x14ac:dyDescent="0.35">
      <c r="A23" s="244">
        <v>44425</v>
      </c>
      <c r="B23" s="245">
        <f>表格1[[#This Row],[日期]]</f>
        <v>44425</v>
      </c>
      <c r="C23" s="246">
        <f>COUNTA(URS確認!E:E)-1</f>
        <v>376</v>
      </c>
      <c r="D23" s="247">
        <f>COUNTIF(URS確認!J:J,"&lt;"&amp;A23+1)</f>
        <v>257</v>
      </c>
      <c r="E23" s="247">
        <f>COUNTIF(URS確認!M:M,"&lt;"&amp;A23+1)</f>
        <v>53</v>
      </c>
      <c r="F23" s="246">
        <f t="shared" si="3"/>
        <v>204</v>
      </c>
      <c r="G23" s="248">
        <f>COUNTIF(URS確認!J:J,"&lt;"&amp;A23+1)/C23</f>
        <v>0.68351063829787229</v>
      </c>
      <c r="H23" s="248">
        <f>COUNTIF(URS確認!M:M,"&lt;"&amp;A23+1)/C23</f>
        <v>0.14095744680851063</v>
      </c>
      <c r="I23" s="248">
        <f>表格1[[#This Row],[累計預估達成率]]-表格1[[#This Row],[累計實際達成率]]</f>
        <v>0.54255319148936165</v>
      </c>
    </row>
    <row r="24" spans="1:9" ht="14.5" x14ac:dyDescent="0.35">
      <c r="A24" s="244">
        <v>44426</v>
      </c>
      <c r="B24" s="245">
        <f>表格1[[#This Row],[日期]]</f>
        <v>44426</v>
      </c>
      <c r="C24" s="246">
        <f>COUNTA(URS確認!E:E)-1</f>
        <v>376</v>
      </c>
      <c r="D24" s="247">
        <f>COUNTIF(URS確認!J:J,"&lt;"&amp;A24+1)</f>
        <v>268</v>
      </c>
      <c r="E24" s="247">
        <f>COUNTIF(URS確認!M:M,"&lt;"&amp;A24+1)</f>
        <v>53</v>
      </c>
      <c r="F24" s="246">
        <f t="shared" si="3"/>
        <v>215</v>
      </c>
      <c r="G24" s="248">
        <f>COUNTIF(URS確認!J:J,"&lt;"&amp;A24+1)/C24</f>
        <v>0.71276595744680848</v>
      </c>
      <c r="H24" s="248">
        <f>COUNTIF(URS確認!M:M,"&lt;"&amp;A24+1)/C24</f>
        <v>0.14095744680851063</v>
      </c>
      <c r="I24" s="248">
        <f>表格1[[#This Row],[累計預估達成率]]-表格1[[#This Row],[累計實際達成率]]</f>
        <v>0.57180851063829785</v>
      </c>
    </row>
    <row r="25" spans="1:9" ht="14.5" x14ac:dyDescent="0.35">
      <c r="A25" s="116">
        <v>44435</v>
      </c>
      <c r="B25" s="117">
        <f>表格1[[#This Row],[日期]]</f>
        <v>44435</v>
      </c>
      <c r="C25" s="118">
        <f>COUNTA(URS確認!E:E)-1</f>
        <v>376</v>
      </c>
      <c r="D25" s="197">
        <f>COUNTIF(URS確認!J:J,"&lt;"&amp;A25+1)</f>
        <v>376</v>
      </c>
      <c r="E25" s="197">
        <f>COUNTIF(URS確認!M:M,"&lt;"&amp;A25+1)</f>
        <v>53</v>
      </c>
      <c r="F25" s="118">
        <f t="shared" si="3"/>
        <v>323</v>
      </c>
      <c r="G25" s="127">
        <f>COUNTIF(URS確認!J:J,"&lt;"&amp;A25+1)/C25</f>
        <v>1</v>
      </c>
      <c r="H25" s="127">
        <f>COUNTIF(URS確認!M:M,"&lt;"&amp;A25+1)/C25</f>
        <v>0.14095744680851063</v>
      </c>
      <c r="I25" s="127">
        <f>表格1[[#This Row],[累計預估達成率]]-表格1[[#This Row],[累計實際達成率]]</f>
        <v>0.85904255319148937</v>
      </c>
    </row>
    <row r="26" spans="1:9" ht="14.5" x14ac:dyDescent="0.35">
      <c r="A26" s="116">
        <v>44442</v>
      </c>
      <c r="B26" s="117">
        <f>表格1[[#This Row],[日期]]</f>
        <v>44442</v>
      </c>
      <c r="C26" s="118">
        <f>COUNTA(URS確認!E:E)-1</f>
        <v>376</v>
      </c>
      <c r="D26" s="197">
        <f>COUNTIF(URS確認!J:J,"&lt;"&amp;A26+1)</f>
        <v>376</v>
      </c>
      <c r="E26" s="197">
        <f>COUNTIF(URS確認!M:M,"&lt;"&amp;A26+1)</f>
        <v>53</v>
      </c>
      <c r="F26" s="118">
        <f t="shared" si="3"/>
        <v>323</v>
      </c>
      <c r="G26" s="127">
        <f>COUNTIF(URS確認!J:J,"&lt;"&amp;A26+1)/C26</f>
        <v>1</v>
      </c>
      <c r="H26" s="127">
        <f>COUNTIF(URS確認!M:M,"&lt;"&amp;A26+1)/C26</f>
        <v>0.14095744680851063</v>
      </c>
      <c r="I26" s="127">
        <f>表格1[[#This Row],[累計預估達成率]]-表格1[[#This Row],[累計實際達成率]]</f>
        <v>0.85904255319148937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5" t="s">
        <v>1401</v>
      </c>
      <c r="B3" s="135" t="s">
        <v>1712</v>
      </c>
      <c r="K3"/>
    </row>
    <row r="4" spans="1:11" ht="15" x14ac:dyDescent="0.35">
      <c r="A4" s="135" t="s">
        <v>1402</v>
      </c>
      <c r="B4" s="139">
        <v>44396</v>
      </c>
      <c r="C4" s="139">
        <v>44397</v>
      </c>
      <c r="D4" s="139">
        <v>44398</v>
      </c>
      <c r="E4" s="139">
        <v>44399</v>
      </c>
      <c r="F4" s="139">
        <v>44400</v>
      </c>
      <c r="G4" s="139">
        <v>44403</v>
      </c>
      <c r="H4" s="139">
        <v>44404</v>
      </c>
      <c r="I4" s="139">
        <v>44405</v>
      </c>
      <c r="J4" s="23" t="s">
        <v>1085</v>
      </c>
      <c r="K4"/>
    </row>
    <row r="5" spans="1:11" ht="15" x14ac:dyDescent="0.35">
      <c r="A5" s="137" t="s">
        <v>11</v>
      </c>
      <c r="B5" s="136"/>
      <c r="C5" s="136"/>
      <c r="D5" s="136"/>
      <c r="E5" s="136">
        <v>1</v>
      </c>
      <c r="F5" s="136"/>
      <c r="G5" s="136"/>
      <c r="H5" s="136"/>
      <c r="I5" s="136"/>
      <c r="J5" s="136">
        <v>1</v>
      </c>
      <c r="K5"/>
    </row>
    <row r="6" spans="1:11" ht="15" x14ac:dyDescent="0.35">
      <c r="A6" s="24" t="s">
        <v>14</v>
      </c>
      <c r="B6" s="136"/>
      <c r="C6" s="136"/>
      <c r="D6" s="136"/>
      <c r="E6" s="136">
        <v>13</v>
      </c>
      <c r="F6" s="136"/>
      <c r="G6" s="136">
        <v>4</v>
      </c>
      <c r="H6" s="136"/>
      <c r="I6" s="136"/>
      <c r="J6" s="136">
        <v>17</v>
      </c>
      <c r="K6"/>
    </row>
    <row r="7" spans="1:11" ht="15" x14ac:dyDescent="0.35">
      <c r="A7" s="24" t="s">
        <v>22</v>
      </c>
      <c r="B7" s="136"/>
      <c r="C7" s="136"/>
      <c r="D7" s="136"/>
      <c r="E7" s="136">
        <v>10</v>
      </c>
      <c r="F7" s="136"/>
      <c r="G7" s="136"/>
      <c r="H7" s="136"/>
      <c r="I7" s="136"/>
      <c r="J7" s="136">
        <v>10</v>
      </c>
      <c r="K7"/>
    </row>
    <row r="8" spans="1:11" ht="15" x14ac:dyDescent="0.35">
      <c r="A8" s="24" t="s">
        <v>30</v>
      </c>
      <c r="B8" s="136"/>
      <c r="C8" s="136"/>
      <c r="D8" s="136"/>
      <c r="E8" s="136">
        <v>2</v>
      </c>
      <c r="F8" s="136"/>
      <c r="G8" s="136"/>
      <c r="H8" s="136"/>
      <c r="I8" s="136"/>
      <c r="J8" s="136">
        <v>2</v>
      </c>
      <c r="K8"/>
    </row>
    <row r="9" spans="1:11" ht="15" x14ac:dyDescent="0.35">
      <c r="A9" s="137" t="s">
        <v>39</v>
      </c>
      <c r="B9" s="136"/>
      <c r="C9" s="136"/>
      <c r="D9" s="136"/>
      <c r="E9" s="136"/>
      <c r="F9" s="136">
        <v>2</v>
      </c>
      <c r="G9" s="136"/>
      <c r="H9" s="136"/>
      <c r="I9" s="136"/>
      <c r="J9" s="136">
        <v>2</v>
      </c>
      <c r="K9"/>
    </row>
    <row r="10" spans="1:11" ht="15" x14ac:dyDescent="0.35">
      <c r="A10" s="24" t="s">
        <v>36</v>
      </c>
      <c r="B10" s="136"/>
      <c r="C10" s="136"/>
      <c r="D10" s="136"/>
      <c r="E10" s="136"/>
      <c r="F10" s="136">
        <v>2</v>
      </c>
      <c r="G10" s="136"/>
      <c r="H10" s="136"/>
      <c r="I10" s="136"/>
      <c r="J10" s="136">
        <v>2</v>
      </c>
      <c r="K10"/>
    </row>
    <row r="11" spans="1:11" ht="15" x14ac:dyDescent="0.35">
      <c r="A11" s="24" t="s">
        <v>1388</v>
      </c>
      <c r="B11" s="136"/>
      <c r="C11" s="136"/>
      <c r="D11" s="136"/>
      <c r="E11" s="136"/>
      <c r="F11" s="136">
        <v>2</v>
      </c>
      <c r="G11" s="136"/>
      <c r="H11" s="136"/>
      <c r="I11" s="136"/>
      <c r="J11" s="136">
        <v>2</v>
      </c>
      <c r="K11"/>
    </row>
    <row r="12" spans="1:11" ht="15" x14ac:dyDescent="0.35">
      <c r="A12" s="24" t="s">
        <v>1389</v>
      </c>
      <c r="B12" s="136"/>
      <c r="C12" s="136"/>
      <c r="D12" s="136"/>
      <c r="E12" s="136">
        <v>1</v>
      </c>
      <c r="F12" s="136"/>
      <c r="G12" s="136"/>
      <c r="H12" s="136"/>
      <c r="I12" s="136"/>
      <c r="J12" s="136">
        <v>1</v>
      </c>
      <c r="K12"/>
    </row>
    <row r="13" spans="1:11" ht="15" x14ac:dyDescent="0.35">
      <c r="A13" s="137" t="s">
        <v>236</v>
      </c>
      <c r="B13" s="136"/>
      <c r="C13" s="136"/>
      <c r="D13" s="136">
        <v>1</v>
      </c>
      <c r="E13" s="136"/>
      <c r="F13" s="136"/>
      <c r="G13" s="136"/>
      <c r="H13" s="136">
        <v>1</v>
      </c>
      <c r="I13" s="136"/>
      <c r="J13" s="136">
        <v>2</v>
      </c>
      <c r="K13"/>
    </row>
    <row r="14" spans="1:11" ht="15" x14ac:dyDescent="0.35">
      <c r="A14" s="137" t="s">
        <v>1390</v>
      </c>
      <c r="B14" s="136">
        <v>1</v>
      </c>
      <c r="C14" s="136"/>
      <c r="D14" s="136"/>
      <c r="E14" s="136"/>
      <c r="F14" s="136"/>
      <c r="G14" s="136"/>
      <c r="H14" s="136"/>
      <c r="I14" s="136"/>
      <c r="J14" s="136">
        <v>1</v>
      </c>
      <c r="K14"/>
    </row>
    <row r="15" spans="1:11" ht="15" x14ac:dyDescent="0.35">
      <c r="A15" s="137" t="s">
        <v>1391</v>
      </c>
      <c r="B15" s="136"/>
      <c r="C15" s="136">
        <v>3</v>
      </c>
      <c r="D15" s="136"/>
      <c r="E15" s="136"/>
      <c r="F15" s="136"/>
      <c r="G15" s="136"/>
      <c r="H15" s="136"/>
      <c r="I15" s="136"/>
      <c r="J15" s="136">
        <v>3</v>
      </c>
      <c r="K15"/>
    </row>
    <row r="16" spans="1:11" ht="15" x14ac:dyDescent="0.35">
      <c r="A16" s="24" t="s">
        <v>1392</v>
      </c>
      <c r="B16" s="136"/>
      <c r="C16" s="136">
        <v>1</v>
      </c>
      <c r="D16" s="136"/>
      <c r="E16" s="136"/>
      <c r="F16" s="136"/>
      <c r="G16" s="136"/>
      <c r="H16" s="136"/>
      <c r="I16" s="136"/>
      <c r="J16" s="136">
        <v>1</v>
      </c>
      <c r="K16"/>
    </row>
    <row r="17" spans="1:11" ht="15" x14ac:dyDescent="0.35">
      <c r="A17" s="24" t="s">
        <v>618</v>
      </c>
      <c r="B17" s="136">
        <v>4</v>
      </c>
      <c r="C17" s="136"/>
      <c r="D17" s="136"/>
      <c r="E17" s="136"/>
      <c r="F17" s="136"/>
      <c r="G17" s="136"/>
      <c r="H17" s="136"/>
      <c r="I17" s="136"/>
      <c r="J17" s="136">
        <v>4</v>
      </c>
      <c r="K17"/>
    </row>
    <row r="18" spans="1:11" ht="15" x14ac:dyDescent="0.35">
      <c r="A18" s="24" t="s">
        <v>613</v>
      </c>
      <c r="B18" s="136">
        <v>2</v>
      </c>
      <c r="C18" s="136"/>
      <c r="D18" s="136"/>
      <c r="E18" s="136"/>
      <c r="F18" s="136"/>
      <c r="G18" s="136"/>
      <c r="H18" s="136"/>
      <c r="I18" s="136"/>
      <c r="J18" s="136">
        <v>2</v>
      </c>
      <c r="K18"/>
    </row>
    <row r="19" spans="1:11" ht="15" x14ac:dyDescent="0.35">
      <c r="A19" s="24" t="s">
        <v>624</v>
      </c>
      <c r="B19" s="136">
        <v>4</v>
      </c>
      <c r="C19" s="136"/>
      <c r="D19" s="136"/>
      <c r="E19" s="136"/>
      <c r="F19" s="136"/>
      <c r="G19" s="136"/>
      <c r="H19" s="136"/>
      <c r="I19" s="136"/>
      <c r="J19" s="136">
        <v>4</v>
      </c>
      <c r="K19"/>
    </row>
    <row r="20" spans="1:11" ht="15" x14ac:dyDescent="0.35">
      <c r="A20" s="24" t="s">
        <v>635</v>
      </c>
      <c r="B20" s="136"/>
      <c r="C20" s="136">
        <v>1</v>
      </c>
      <c r="D20" s="136"/>
      <c r="E20" s="136"/>
      <c r="F20" s="136"/>
      <c r="G20" s="136"/>
      <c r="H20" s="136"/>
      <c r="I20" s="136"/>
      <c r="J20" s="136">
        <v>1</v>
      </c>
      <c r="K20"/>
    </row>
    <row r="21" spans="1:11" ht="15" x14ac:dyDescent="0.35">
      <c r="A21" s="24" t="s">
        <v>630</v>
      </c>
      <c r="B21" s="136"/>
      <c r="C21" s="136">
        <v>1</v>
      </c>
      <c r="D21" s="136"/>
      <c r="E21" s="136"/>
      <c r="F21" s="136"/>
      <c r="G21" s="136"/>
      <c r="H21" s="136"/>
      <c r="I21" s="136"/>
      <c r="J21" s="136">
        <v>1</v>
      </c>
      <c r="K21"/>
    </row>
    <row r="22" spans="1:11" ht="15" x14ac:dyDescent="0.35">
      <c r="A22" s="24" t="s">
        <v>675</v>
      </c>
      <c r="B22" s="136"/>
      <c r="C22" s="136"/>
      <c r="D22" s="136">
        <v>2</v>
      </c>
      <c r="E22" s="136"/>
      <c r="F22" s="136"/>
      <c r="G22" s="136"/>
      <c r="H22" s="136"/>
      <c r="I22" s="136"/>
      <c r="J22" s="136">
        <v>2</v>
      </c>
      <c r="K22"/>
    </row>
    <row r="23" spans="1:11" ht="15" x14ac:dyDescent="0.35">
      <c r="A23" s="24" t="s">
        <v>666</v>
      </c>
      <c r="B23" s="136"/>
      <c r="C23" s="136"/>
      <c r="D23" s="136">
        <v>2</v>
      </c>
      <c r="E23" s="136"/>
      <c r="F23" s="136"/>
      <c r="G23" s="136"/>
      <c r="H23" s="136"/>
      <c r="I23" s="136"/>
      <c r="J23" s="136">
        <v>2</v>
      </c>
      <c r="K23"/>
    </row>
    <row r="24" spans="1:11" ht="15" x14ac:dyDescent="0.35">
      <c r="A24" s="24" t="s">
        <v>669</v>
      </c>
      <c r="B24" s="136"/>
      <c r="C24" s="136"/>
      <c r="D24" s="136">
        <v>2</v>
      </c>
      <c r="E24" s="136"/>
      <c r="F24" s="136"/>
      <c r="G24" s="136"/>
      <c r="H24" s="136"/>
      <c r="I24" s="136"/>
      <c r="J24" s="136">
        <v>2</v>
      </c>
      <c r="K24"/>
    </row>
    <row r="25" spans="1:11" ht="15" x14ac:dyDescent="0.35">
      <c r="A25" s="24" t="s">
        <v>1393</v>
      </c>
      <c r="B25" s="136">
        <v>3</v>
      </c>
      <c r="C25" s="136"/>
      <c r="D25" s="136"/>
      <c r="E25" s="136"/>
      <c r="F25" s="136"/>
      <c r="G25" s="136"/>
      <c r="H25" s="136"/>
      <c r="I25" s="136"/>
      <c r="J25" s="136">
        <v>3</v>
      </c>
      <c r="K25"/>
    </row>
    <row r="26" spans="1:11" ht="15" x14ac:dyDescent="0.35">
      <c r="A26" s="24" t="s">
        <v>1394</v>
      </c>
      <c r="B26" s="136"/>
      <c r="C26" s="136">
        <v>3</v>
      </c>
      <c r="D26" s="136"/>
      <c r="E26" s="136"/>
      <c r="F26" s="136"/>
      <c r="G26" s="136"/>
      <c r="H26" s="136"/>
      <c r="I26" s="136"/>
      <c r="J26" s="136">
        <v>3</v>
      </c>
      <c r="K26"/>
    </row>
    <row r="27" spans="1:11" ht="15" x14ac:dyDescent="0.35">
      <c r="A27" s="24" t="s">
        <v>1395</v>
      </c>
      <c r="B27" s="136"/>
      <c r="C27" s="136">
        <v>3</v>
      </c>
      <c r="D27" s="136"/>
      <c r="E27" s="136"/>
      <c r="F27" s="136"/>
      <c r="G27" s="136"/>
      <c r="H27" s="136"/>
      <c r="I27" s="136"/>
      <c r="J27" s="136">
        <v>3</v>
      </c>
      <c r="K27"/>
    </row>
    <row r="28" spans="1:11" ht="15" x14ac:dyDescent="0.35">
      <c r="A28" s="24" t="s">
        <v>1396</v>
      </c>
      <c r="B28" s="136">
        <v>1</v>
      </c>
      <c r="C28" s="136"/>
      <c r="D28" s="136"/>
      <c r="E28" s="136"/>
      <c r="F28" s="136"/>
      <c r="G28" s="136"/>
      <c r="H28" s="136"/>
      <c r="I28" s="136"/>
      <c r="J28" s="136">
        <v>1</v>
      </c>
      <c r="K28"/>
    </row>
    <row r="29" spans="1:11" ht="15" x14ac:dyDescent="0.35">
      <c r="A29" s="24" t="s">
        <v>1397</v>
      </c>
      <c r="B29" s="136"/>
      <c r="C29" s="136"/>
      <c r="D29" s="136">
        <v>4</v>
      </c>
      <c r="E29" s="136"/>
      <c r="F29" s="136"/>
      <c r="G29" s="136"/>
      <c r="H29" s="136"/>
      <c r="I29" s="136"/>
      <c r="J29" s="136">
        <v>4</v>
      </c>
      <c r="K29"/>
    </row>
    <row r="30" spans="1:11" ht="15" x14ac:dyDescent="0.35">
      <c r="A30" s="24" t="s">
        <v>1398</v>
      </c>
      <c r="B30" s="136"/>
      <c r="C30" s="136"/>
      <c r="D30" s="136">
        <v>1</v>
      </c>
      <c r="E30" s="136"/>
      <c r="F30" s="136"/>
      <c r="G30" s="136"/>
      <c r="H30" s="136"/>
      <c r="I30" s="136"/>
      <c r="J30" s="136">
        <v>1</v>
      </c>
      <c r="K30"/>
    </row>
    <row r="31" spans="1:11" ht="15" x14ac:dyDescent="0.35">
      <c r="A31" s="24" t="s">
        <v>1399</v>
      </c>
      <c r="B31" s="136"/>
      <c r="C31" s="136">
        <v>3</v>
      </c>
      <c r="D31" s="136"/>
      <c r="E31" s="136"/>
      <c r="F31" s="136"/>
      <c r="G31" s="136"/>
      <c r="H31" s="136"/>
      <c r="I31" s="136"/>
      <c r="J31" s="136">
        <v>3</v>
      </c>
      <c r="K31"/>
    </row>
    <row r="32" spans="1:11" ht="15" x14ac:dyDescent="0.35">
      <c r="A32" s="24" t="s">
        <v>1305</v>
      </c>
      <c r="B32" s="136"/>
      <c r="C32" s="136"/>
      <c r="D32" s="136">
        <v>1</v>
      </c>
      <c r="E32" s="136"/>
      <c r="F32" s="136"/>
      <c r="G32" s="136"/>
      <c r="H32" s="136"/>
      <c r="I32" s="136"/>
      <c r="J32" s="136">
        <v>1</v>
      </c>
      <c r="K32"/>
    </row>
    <row r="33" spans="1:11" ht="15" x14ac:dyDescent="0.35">
      <c r="A33" s="24" t="s">
        <v>1400</v>
      </c>
      <c r="B33" s="136"/>
      <c r="C33" s="136"/>
      <c r="D33" s="136">
        <v>1</v>
      </c>
      <c r="E33" s="136"/>
      <c r="F33" s="136"/>
      <c r="G33" s="136"/>
      <c r="H33" s="136"/>
      <c r="I33" s="136"/>
      <c r="J33" s="136">
        <v>1</v>
      </c>
      <c r="K33"/>
    </row>
    <row r="34" spans="1:11" ht="15" x14ac:dyDescent="0.35">
      <c r="A34" s="24" t="s">
        <v>16</v>
      </c>
      <c r="B34" s="136"/>
      <c r="C34" s="136"/>
      <c r="D34" s="136"/>
      <c r="E34" s="136"/>
      <c r="F34" s="136"/>
      <c r="G34" s="136">
        <v>11</v>
      </c>
      <c r="H34" s="136"/>
      <c r="I34" s="136"/>
      <c r="J34" s="136">
        <v>11</v>
      </c>
      <c r="K34"/>
    </row>
    <row r="35" spans="1:11" ht="15" x14ac:dyDescent="0.35">
      <c r="A35" s="24" t="s">
        <v>25</v>
      </c>
      <c r="B35" s="136"/>
      <c r="C35" s="136"/>
      <c r="D35" s="136"/>
      <c r="E35" s="136"/>
      <c r="F35" s="136"/>
      <c r="G35" s="136">
        <v>7</v>
      </c>
      <c r="H35" s="136"/>
      <c r="I35" s="136"/>
      <c r="J35" s="136">
        <v>7</v>
      </c>
      <c r="K35"/>
    </row>
    <row r="36" spans="1:11" ht="15" x14ac:dyDescent="0.35">
      <c r="A36" s="24" t="s">
        <v>9</v>
      </c>
      <c r="B36" s="136"/>
      <c r="C36" s="136"/>
      <c r="D36" s="136"/>
      <c r="E36" s="136"/>
      <c r="F36" s="136"/>
      <c r="G36" s="136">
        <v>3</v>
      </c>
      <c r="H36" s="136"/>
      <c r="I36" s="136"/>
      <c r="J36" s="136">
        <v>3</v>
      </c>
      <c r="K36"/>
    </row>
    <row r="37" spans="1:11" ht="15" x14ac:dyDescent="0.35">
      <c r="A37" s="24" t="s">
        <v>1634</v>
      </c>
      <c r="B37" s="136"/>
      <c r="C37" s="136"/>
      <c r="D37" s="136"/>
      <c r="E37" s="136"/>
      <c r="F37" s="136"/>
      <c r="G37" s="136">
        <v>5</v>
      </c>
      <c r="H37" s="136"/>
      <c r="I37" s="136"/>
      <c r="J37" s="136">
        <v>5</v>
      </c>
      <c r="K37"/>
    </row>
    <row r="38" spans="1:11" ht="15" x14ac:dyDescent="0.35">
      <c r="A38" s="24" t="s">
        <v>782</v>
      </c>
      <c r="B38" s="136"/>
      <c r="C38" s="136"/>
      <c r="D38" s="136"/>
      <c r="E38" s="136"/>
      <c r="F38" s="136"/>
      <c r="G38" s="136">
        <v>1</v>
      </c>
      <c r="H38" s="136"/>
      <c r="I38" s="136"/>
      <c r="J38" s="136">
        <v>1</v>
      </c>
      <c r="K38"/>
    </row>
    <row r="39" spans="1:11" ht="15" x14ac:dyDescent="0.35">
      <c r="A39" s="24" t="s">
        <v>45</v>
      </c>
      <c r="B39" s="136"/>
      <c r="C39" s="136"/>
      <c r="D39" s="136"/>
      <c r="E39" s="136"/>
      <c r="F39" s="136"/>
      <c r="G39" s="136">
        <v>5</v>
      </c>
      <c r="H39" s="136"/>
      <c r="I39" s="136"/>
      <c r="J39" s="136">
        <v>5</v>
      </c>
      <c r="K39"/>
    </row>
    <row r="40" spans="1:11" ht="15" x14ac:dyDescent="0.35">
      <c r="A40" s="24" t="s">
        <v>61</v>
      </c>
      <c r="B40" s="136"/>
      <c r="C40" s="136"/>
      <c r="D40" s="136"/>
      <c r="E40" s="136"/>
      <c r="F40" s="136"/>
      <c r="G40" s="136">
        <v>2</v>
      </c>
      <c r="H40" s="136"/>
      <c r="I40" s="136"/>
      <c r="J40" s="136">
        <v>2</v>
      </c>
      <c r="K40"/>
    </row>
    <row r="41" spans="1:11" ht="15" x14ac:dyDescent="0.35">
      <c r="A41" s="24" t="s">
        <v>64</v>
      </c>
      <c r="B41" s="136"/>
      <c r="C41" s="136"/>
      <c r="D41" s="136"/>
      <c r="E41" s="136"/>
      <c r="F41" s="136"/>
      <c r="G41" s="136">
        <v>8</v>
      </c>
      <c r="H41" s="136"/>
      <c r="I41" s="136"/>
      <c r="J41" s="136">
        <v>8</v>
      </c>
      <c r="K41"/>
    </row>
    <row r="42" spans="1:11" ht="15" x14ac:dyDescent="0.35">
      <c r="A42" s="24" t="s">
        <v>73</v>
      </c>
      <c r="B42" s="136"/>
      <c r="C42" s="136"/>
      <c r="D42" s="136"/>
      <c r="E42" s="136"/>
      <c r="F42" s="136"/>
      <c r="G42" s="136">
        <v>3</v>
      </c>
      <c r="H42" s="136"/>
      <c r="I42" s="136"/>
      <c r="J42" s="136">
        <v>3</v>
      </c>
      <c r="K42"/>
    </row>
    <row r="43" spans="1:11" ht="15" x14ac:dyDescent="0.35">
      <c r="A43" s="24" t="s">
        <v>1635</v>
      </c>
      <c r="B43" s="136"/>
      <c r="C43" s="136"/>
      <c r="D43" s="136"/>
      <c r="E43" s="136"/>
      <c r="F43" s="136"/>
      <c r="G43" s="136">
        <v>10</v>
      </c>
      <c r="H43" s="136"/>
      <c r="I43" s="136"/>
      <c r="J43" s="136">
        <v>10</v>
      </c>
      <c r="K43"/>
    </row>
    <row r="44" spans="1:11" ht="15" x14ac:dyDescent="0.35">
      <c r="A44" s="24" t="s">
        <v>1636</v>
      </c>
      <c r="B44" s="136"/>
      <c r="C44" s="136"/>
      <c r="D44" s="136"/>
      <c r="E44" s="136"/>
      <c r="F44" s="136"/>
      <c r="G44" s="136"/>
      <c r="H44" s="136">
        <v>1</v>
      </c>
      <c r="I44" s="136"/>
      <c r="J44" s="136">
        <v>1</v>
      </c>
      <c r="K44"/>
    </row>
    <row r="45" spans="1:11" ht="15" x14ac:dyDescent="0.35">
      <c r="A45" s="24" t="s">
        <v>78</v>
      </c>
      <c r="B45" s="136"/>
      <c r="C45" s="136"/>
      <c r="D45" s="136"/>
      <c r="E45" s="136"/>
      <c r="F45" s="136"/>
      <c r="G45" s="136"/>
      <c r="H45" s="136">
        <v>8</v>
      </c>
      <c r="I45" s="136"/>
      <c r="J45" s="136">
        <v>8</v>
      </c>
      <c r="K45"/>
    </row>
    <row r="46" spans="1:11" ht="15" x14ac:dyDescent="0.35">
      <c r="A46" s="24" t="s">
        <v>1637</v>
      </c>
      <c r="B46" s="136"/>
      <c r="C46" s="136"/>
      <c r="D46" s="136"/>
      <c r="E46" s="136"/>
      <c r="F46" s="136"/>
      <c r="G46" s="136"/>
      <c r="H46" s="136">
        <v>1</v>
      </c>
      <c r="I46" s="136"/>
      <c r="J46" s="136">
        <v>1</v>
      </c>
      <c r="K46"/>
    </row>
    <row r="47" spans="1:11" ht="15" x14ac:dyDescent="0.35">
      <c r="A47" s="24" t="s">
        <v>1638</v>
      </c>
      <c r="B47" s="136"/>
      <c r="C47" s="136"/>
      <c r="D47" s="136"/>
      <c r="E47" s="136"/>
      <c r="F47" s="136"/>
      <c r="G47" s="136"/>
      <c r="H47" s="136">
        <v>3</v>
      </c>
      <c r="I47" s="136"/>
      <c r="J47" s="136">
        <v>3</v>
      </c>
      <c r="K47"/>
    </row>
    <row r="48" spans="1:11" ht="15" x14ac:dyDescent="0.35">
      <c r="A48" s="24" t="s">
        <v>1639</v>
      </c>
      <c r="B48" s="136"/>
      <c r="C48" s="136"/>
      <c r="D48" s="136"/>
      <c r="E48" s="136"/>
      <c r="F48" s="136"/>
      <c r="G48" s="136"/>
      <c r="H48" s="136"/>
      <c r="I48" s="136">
        <v>3</v>
      </c>
      <c r="J48" s="136">
        <v>3</v>
      </c>
      <c r="K48"/>
    </row>
    <row r="49" spans="1:11" ht="15" x14ac:dyDescent="0.35">
      <c r="A49" s="24" t="s">
        <v>1640</v>
      </c>
      <c r="B49" s="136"/>
      <c r="C49" s="136"/>
      <c r="D49" s="136"/>
      <c r="E49" s="136"/>
      <c r="F49" s="136"/>
      <c r="G49" s="136"/>
      <c r="H49" s="136"/>
      <c r="I49" s="136">
        <v>8</v>
      </c>
      <c r="J49" s="136">
        <v>8</v>
      </c>
      <c r="K49"/>
    </row>
    <row r="50" spans="1:11" ht="15" x14ac:dyDescent="0.35">
      <c r="A50" s="24" t="s">
        <v>1641</v>
      </c>
      <c r="B50" s="136"/>
      <c r="C50" s="136"/>
      <c r="D50" s="136"/>
      <c r="E50" s="136"/>
      <c r="F50" s="136"/>
      <c r="G50" s="136"/>
      <c r="H50" s="136"/>
      <c r="I50" s="136">
        <v>3</v>
      </c>
      <c r="J50" s="136">
        <v>3</v>
      </c>
      <c r="K50"/>
    </row>
    <row r="51" spans="1:11" ht="15" x14ac:dyDescent="0.35">
      <c r="A51" s="24" t="s">
        <v>1642</v>
      </c>
      <c r="B51" s="136"/>
      <c r="C51" s="136"/>
      <c r="D51" s="136"/>
      <c r="E51" s="136"/>
      <c r="F51" s="136"/>
      <c r="G51" s="136"/>
      <c r="H51" s="136"/>
      <c r="I51" s="136">
        <v>6</v>
      </c>
      <c r="J51" s="136">
        <v>6</v>
      </c>
      <c r="K51"/>
    </row>
    <row r="52" spans="1:11" ht="15" x14ac:dyDescent="0.35">
      <c r="A52" s="24" t="s">
        <v>1643</v>
      </c>
      <c r="B52" s="136"/>
      <c r="C52" s="136"/>
      <c r="D52" s="136"/>
      <c r="E52" s="136"/>
      <c r="F52" s="136"/>
      <c r="G52" s="136"/>
      <c r="H52" s="136"/>
      <c r="I52" s="136">
        <v>2</v>
      </c>
      <c r="J52" s="136">
        <v>2</v>
      </c>
      <c r="K52"/>
    </row>
    <row r="53" spans="1:11" ht="15" x14ac:dyDescent="0.35">
      <c r="A53" s="24" t="s">
        <v>1709</v>
      </c>
      <c r="B53" s="136"/>
      <c r="C53" s="136"/>
      <c r="D53" s="136">
        <v>1</v>
      </c>
      <c r="E53" s="136"/>
      <c r="F53" s="136"/>
      <c r="G53" s="136"/>
      <c r="H53" s="136"/>
      <c r="I53" s="136"/>
      <c r="J53" s="136">
        <v>1</v>
      </c>
      <c r="K53"/>
    </row>
    <row r="54" spans="1:11" ht="15" x14ac:dyDescent="0.35">
      <c r="A54" s="24" t="s">
        <v>1710</v>
      </c>
      <c r="B54" s="136"/>
      <c r="C54" s="136"/>
      <c r="D54" s="136"/>
      <c r="E54" s="136"/>
      <c r="F54" s="136"/>
      <c r="G54" s="136">
        <v>2</v>
      </c>
      <c r="H54" s="136"/>
      <c r="I54" s="136"/>
      <c r="J54" s="136">
        <v>2</v>
      </c>
      <c r="K54"/>
    </row>
    <row r="55" spans="1:11" ht="15" x14ac:dyDescent="0.35">
      <c r="A55" s="24" t="s">
        <v>1711</v>
      </c>
      <c r="B55" s="136"/>
      <c r="C55" s="136"/>
      <c r="D55" s="136"/>
      <c r="E55" s="136"/>
      <c r="F55" s="136"/>
      <c r="G55" s="136"/>
      <c r="H55" s="136">
        <v>1</v>
      </c>
      <c r="I55" s="136"/>
      <c r="J55" s="136">
        <v>1</v>
      </c>
      <c r="K55"/>
    </row>
    <row r="56" spans="1:11" ht="15" x14ac:dyDescent="0.35">
      <c r="A56" s="137" t="s">
        <v>1085</v>
      </c>
      <c r="B56" s="136">
        <v>15</v>
      </c>
      <c r="C56" s="136">
        <v>15</v>
      </c>
      <c r="D56" s="136">
        <v>15</v>
      </c>
      <c r="E56" s="136">
        <v>27</v>
      </c>
      <c r="F56" s="136">
        <v>6</v>
      </c>
      <c r="G56" s="136">
        <v>61</v>
      </c>
      <c r="H56" s="136">
        <v>15</v>
      </c>
      <c r="I56" s="136">
        <v>22</v>
      </c>
      <c r="J56" s="136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s="104" customFormat="1" x14ac:dyDescent="0.35">
      <c r="A2" s="103"/>
      <c r="B2" s="143"/>
      <c r="C2" s="143"/>
      <c r="D2" s="146"/>
      <c r="E2" s="146"/>
      <c r="F2" s="147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s="102" customFormat="1" x14ac:dyDescent="0.35">
      <c r="A3" s="92" t="s">
        <v>1384</v>
      </c>
      <c r="B3" s="143" t="s">
        <v>1714</v>
      </c>
      <c r="C3" s="143" t="s">
        <v>1715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x14ac:dyDescent="0.35">
      <c r="A4" s="101">
        <v>44396</v>
      </c>
      <c r="B4" s="144">
        <v>1</v>
      </c>
      <c r="C4" s="144"/>
      <c r="D4" s="149"/>
      <c r="E4" s="150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x14ac:dyDescent="0.35">
      <c r="A5" s="101">
        <v>44397</v>
      </c>
      <c r="B5" s="144">
        <v>2</v>
      </c>
      <c r="C5" s="144"/>
      <c r="D5" s="149"/>
      <c r="E5" s="150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x14ac:dyDescent="0.35">
      <c r="A6" s="101">
        <v>44398</v>
      </c>
      <c r="B6" s="144">
        <v>6</v>
      </c>
      <c r="C6" s="144">
        <v>1</v>
      </c>
      <c r="D6" s="149"/>
      <c r="E6" s="15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x14ac:dyDescent="0.35">
      <c r="A7" s="101">
        <v>44399</v>
      </c>
      <c r="B7" s="144">
        <v>4</v>
      </c>
      <c r="C7" s="144">
        <v>3</v>
      </c>
      <c r="D7" s="149"/>
      <c r="E7" s="150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x14ac:dyDescent="0.35">
      <c r="A8" s="101">
        <v>44400</v>
      </c>
      <c r="B8" s="144">
        <v>2</v>
      </c>
      <c r="C8" s="144">
        <v>1</v>
      </c>
      <c r="D8" s="149"/>
      <c r="E8" s="150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idden="1" x14ac:dyDescent="0.35">
      <c r="A9" s="101" t="s">
        <v>1383</v>
      </c>
      <c r="B9" s="144"/>
      <c r="C9" s="144"/>
      <c r="D9" s="149"/>
      <c r="E9" s="150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s="102" customFormat="1" x14ac:dyDescent="0.35">
      <c r="A10" s="101">
        <v>44403</v>
      </c>
      <c r="B10" s="143">
        <v>9</v>
      </c>
      <c r="C10" s="143"/>
      <c r="D10" s="148"/>
      <c r="E10" s="151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x14ac:dyDescent="0.35">
      <c r="A11" s="101">
        <v>44404</v>
      </c>
      <c r="B11" s="144">
        <v>4</v>
      </c>
      <c r="C11" s="144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x14ac:dyDescent="0.35">
      <c r="A12" s="101">
        <v>44405</v>
      </c>
      <c r="B12" s="144">
        <v>6</v>
      </c>
      <c r="C12" s="144">
        <v>2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x14ac:dyDescent="0.35">
      <c r="A13" s="92" t="s">
        <v>1085</v>
      </c>
      <c r="B13" s="143">
        <v>34</v>
      </c>
      <c r="C13" s="143">
        <v>7</v>
      </c>
    </row>
    <row r="14" spans="1:22" s="145" customFormat="1" x14ac:dyDescent="0.35">
      <c r="A14" s="152"/>
      <c r="B14" s="153"/>
      <c r="C14" s="153"/>
    </row>
    <row r="15" spans="1:22" s="145" customFormat="1" x14ac:dyDescent="0.35">
      <c r="A15" s="152"/>
      <c r="B15" s="153"/>
      <c r="C15" s="153"/>
    </row>
    <row r="16" spans="1:22" s="145" customFormat="1" x14ac:dyDescent="0.35">
      <c r="A16" s="152"/>
      <c r="B16" s="153"/>
      <c r="C16" s="153"/>
    </row>
    <row r="17" spans="1:3" s="145" customFormat="1" x14ac:dyDescent="0.35">
      <c r="A17" s="152"/>
      <c r="B17" s="153"/>
      <c r="C17" s="153"/>
    </row>
    <row r="18" spans="1:3" s="145" customFormat="1" x14ac:dyDescent="0.35">
      <c r="A18" s="152"/>
      <c r="B18" s="153"/>
      <c r="C18" s="153"/>
    </row>
    <row r="19" spans="1:3" s="145" customFormat="1" x14ac:dyDescent="0.35">
      <c r="A19" s="152"/>
      <c r="B19" s="153"/>
      <c r="C19" s="153"/>
    </row>
    <row r="20" spans="1:3" s="145" customFormat="1" x14ac:dyDescent="0.35">
      <c r="A20" s="152"/>
      <c r="B20" s="153"/>
      <c r="C20" s="153"/>
    </row>
    <row r="21" spans="1:3" s="145" customFormat="1" x14ac:dyDescent="0.35">
      <c r="A21" s="152"/>
      <c r="B21" s="153"/>
      <c r="C21" s="153"/>
    </row>
    <row r="22" spans="1:3" s="145" customFormat="1" x14ac:dyDescent="0.35">
      <c r="A22" s="152"/>
      <c r="B22" s="153"/>
      <c r="C22" s="153"/>
    </row>
    <row r="23" spans="1:3" s="145" customFormat="1" x14ac:dyDescent="0.35">
      <c r="A23" s="152"/>
      <c r="B23" s="153"/>
      <c r="C23" s="153"/>
    </row>
    <row r="24" spans="1:3" s="145" customFormat="1" x14ac:dyDescent="0.35">
      <c r="A24" s="152"/>
      <c r="B24" s="153"/>
      <c r="C24" s="153"/>
    </row>
    <row r="25" spans="1:3" s="145" customFormat="1" x14ac:dyDescent="0.35">
      <c r="A25" s="152"/>
      <c r="B25" s="153"/>
      <c r="C25" s="153"/>
    </row>
    <row r="26" spans="1:3" s="145" customFormat="1" x14ac:dyDescent="0.35">
      <c r="A26" s="152"/>
      <c r="B26" s="153"/>
      <c r="C26" s="153"/>
    </row>
    <row r="27" spans="1:3" s="145" customFormat="1" x14ac:dyDescent="0.35">
      <c r="A27" s="152"/>
      <c r="B27" s="153"/>
      <c r="C27" s="153"/>
    </row>
    <row r="28" spans="1:3" s="145" customFormat="1" x14ac:dyDescent="0.35">
      <c r="A28" s="152"/>
      <c r="B28" s="153"/>
      <c r="C28" s="153"/>
    </row>
    <row r="29" spans="1:3" s="145" customFormat="1" x14ac:dyDescent="0.35">
      <c r="A29" s="152"/>
      <c r="B29" s="153"/>
      <c r="C29" s="153"/>
    </row>
    <row r="30" spans="1:3" s="145" customFormat="1" x14ac:dyDescent="0.35">
      <c r="A30" s="152"/>
      <c r="B30" s="153"/>
      <c r="C30" s="153"/>
    </row>
    <row r="31" spans="1:3" s="145" customFormat="1" x14ac:dyDescent="0.35">
      <c r="B31" s="154"/>
      <c r="C31" s="154"/>
    </row>
    <row r="34" spans="1:25" ht="15" x14ac:dyDescent="0.35">
      <c r="A34" s="139"/>
      <c r="B34" s="140" t="s">
        <v>1387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/>
      <c r="Y34"/>
    </row>
    <row r="35" spans="1:25" ht="15" x14ac:dyDescent="0.35">
      <c r="A35" s="139"/>
      <c r="B35" s="139">
        <v>44438</v>
      </c>
      <c r="D35" s="139">
        <v>44407</v>
      </c>
      <c r="F35" s="139">
        <v>44439</v>
      </c>
      <c r="H35" s="139">
        <v>44403</v>
      </c>
      <c r="J35" s="139">
        <v>44428</v>
      </c>
      <c r="L35" s="139">
        <v>44414</v>
      </c>
      <c r="N35" s="23" t="s">
        <v>1596</v>
      </c>
      <c r="P35" s="139">
        <v>44421</v>
      </c>
      <c r="R35" s="139">
        <v>44419</v>
      </c>
      <c r="T35" s="23" t="s">
        <v>1383</v>
      </c>
      <c r="V35" s="23" t="s">
        <v>1714</v>
      </c>
      <c r="W35" s="23" t="s">
        <v>1715</v>
      </c>
      <c r="X35"/>
      <c r="Y35"/>
    </row>
    <row r="36" spans="1:25" ht="15" x14ac:dyDescent="0.35">
      <c r="A36" s="141" t="s">
        <v>1384</v>
      </c>
      <c r="B36" s="23" t="s">
        <v>1713</v>
      </c>
      <c r="C36" s="23" t="s">
        <v>1716</v>
      </c>
      <c r="D36" s="23" t="s">
        <v>1713</v>
      </c>
      <c r="E36" s="23" t="s">
        <v>1716</v>
      </c>
      <c r="F36" s="23" t="s">
        <v>1713</v>
      </c>
      <c r="G36" s="23" t="s">
        <v>1716</v>
      </c>
      <c r="H36" s="23" t="s">
        <v>1713</v>
      </c>
      <c r="I36" s="23" t="s">
        <v>1716</v>
      </c>
      <c r="J36" s="23" t="s">
        <v>1713</v>
      </c>
      <c r="K36" s="23" t="s">
        <v>1716</v>
      </c>
      <c r="L36" s="23" t="s">
        <v>1713</v>
      </c>
      <c r="M36" s="23" t="s">
        <v>1716</v>
      </c>
      <c r="N36" s="23" t="s">
        <v>1713</v>
      </c>
      <c r="O36" s="23" t="s">
        <v>1716</v>
      </c>
      <c r="P36" s="23" t="s">
        <v>1713</v>
      </c>
      <c r="Q36" s="23" t="s">
        <v>1716</v>
      </c>
      <c r="R36" s="23" t="s">
        <v>1713</v>
      </c>
      <c r="S36" s="23" t="s">
        <v>1716</v>
      </c>
      <c r="T36" s="23" t="s">
        <v>1713</v>
      </c>
      <c r="U36" s="23" t="s">
        <v>1716</v>
      </c>
      <c r="X36"/>
      <c r="Y36"/>
    </row>
    <row r="37" spans="1:25" ht="15" x14ac:dyDescent="0.35">
      <c r="A37" s="99">
        <v>44396</v>
      </c>
      <c r="B37" s="136">
        <v>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>
        <v>1</v>
      </c>
      <c r="W37" s="136"/>
      <c r="X37"/>
      <c r="Y37"/>
    </row>
    <row r="38" spans="1:25" ht="15" x14ac:dyDescent="0.35">
      <c r="A38" s="99">
        <v>44397</v>
      </c>
      <c r="B38" s="136"/>
      <c r="C38" s="136"/>
      <c r="D38" s="136">
        <v>2</v>
      </c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>
        <v>2</v>
      </c>
      <c r="W38" s="136"/>
      <c r="X38"/>
      <c r="Y38"/>
    </row>
    <row r="39" spans="1:25" ht="15" x14ac:dyDescent="0.35">
      <c r="A39" s="99">
        <v>44398</v>
      </c>
      <c r="B39" s="136"/>
      <c r="C39" s="136"/>
      <c r="D39" s="136">
        <v>1</v>
      </c>
      <c r="E39" s="136">
        <v>1</v>
      </c>
      <c r="F39" s="136">
        <v>1</v>
      </c>
      <c r="G39" s="136"/>
      <c r="H39" s="136"/>
      <c r="I39" s="136"/>
      <c r="J39" s="136"/>
      <c r="K39" s="136"/>
      <c r="L39" s="136">
        <v>4</v>
      </c>
      <c r="M39" s="136"/>
      <c r="N39" s="136"/>
      <c r="O39" s="136"/>
      <c r="P39" s="136"/>
      <c r="Q39" s="136"/>
      <c r="R39" s="136"/>
      <c r="S39" s="136"/>
      <c r="T39" s="136"/>
      <c r="U39" s="136"/>
      <c r="V39" s="136">
        <v>6</v>
      </c>
      <c r="W39" s="136">
        <v>1</v>
      </c>
      <c r="X39"/>
      <c r="Y39"/>
    </row>
    <row r="40" spans="1:25" ht="15" x14ac:dyDescent="0.35">
      <c r="A40" s="99">
        <v>44399</v>
      </c>
      <c r="B40" s="136"/>
      <c r="C40" s="136"/>
      <c r="D40" s="136">
        <v>2</v>
      </c>
      <c r="E40" s="136">
        <v>2</v>
      </c>
      <c r="F40" s="136"/>
      <c r="G40" s="136"/>
      <c r="H40" s="136">
        <v>1</v>
      </c>
      <c r="I40" s="136">
        <v>1</v>
      </c>
      <c r="J40" s="136"/>
      <c r="K40" s="136"/>
      <c r="L40" s="136"/>
      <c r="M40" s="136"/>
      <c r="N40" s="136"/>
      <c r="O40" s="136"/>
      <c r="P40" s="136">
        <v>1</v>
      </c>
      <c r="Q40" s="136"/>
      <c r="R40" s="136"/>
      <c r="S40" s="136"/>
      <c r="T40" s="136"/>
      <c r="U40" s="136"/>
      <c r="V40" s="136">
        <v>4</v>
      </c>
      <c r="W40" s="136">
        <v>3</v>
      </c>
      <c r="X40"/>
      <c r="Y40"/>
    </row>
    <row r="41" spans="1:25" ht="15" x14ac:dyDescent="0.35">
      <c r="A41" s="99">
        <v>44400</v>
      </c>
      <c r="B41" s="136"/>
      <c r="C41" s="136"/>
      <c r="D41" s="136">
        <v>1</v>
      </c>
      <c r="E41" s="136">
        <v>1</v>
      </c>
      <c r="F41" s="136"/>
      <c r="G41" s="136"/>
      <c r="H41" s="136"/>
      <c r="I41" s="136"/>
      <c r="J41" s="136">
        <v>1</v>
      </c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>
        <v>2</v>
      </c>
      <c r="W41" s="136">
        <v>1</v>
      </c>
      <c r="X41"/>
      <c r="Y41"/>
    </row>
    <row r="42" spans="1:25" ht="15" x14ac:dyDescent="0.35">
      <c r="A42" s="24" t="s">
        <v>1383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/>
      <c r="Y42"/>
    </row>
    <row r="43" spans="1:25" ht="15" x14ac:dyDescent="0.35">
      <c r="A43" s="99">
        <v>44403</v>
      </c>
      <c r="B43" s="136"/>
      <c r="C43" s="136"/>
      <c r="D43" s="136"/>
      <c r="E43" s="136"/>
      <c r="F43" s="136">
        <v>2</v>
      </c>
      <c r="G43" s="136"/>
      <c r="H43" s="136"/>
      <c r="I43" s="136"/>
      <c r="J43" s="136"/>
      <c r="K43" s="136"/>
      <c r="L43" s="136">
        <v>7</v>
      </c>
      <c r="M43" s="136"/>
      <c r="N43" s="136"/>
      <c r="O43" s="136"/>
      <c r="P43" s="136"/>
      <c r="Q43" s="136"/>
      <c r="R43" s="136"/>
      <c r="S43" s="136"/>
      <c r="T43" s="136"/>
      <c r="U43" s="136"/>
      <c r="V43" s="136">
        <v>9</v>
      </c>
      <c r="W43" s="136"/>
      <c r="X43"/>
      <c r="Y43"/>
    </row>
    <row r="44" spans="1:25" ht="15" x14ac:dyDescent="0.35">
      <c r="A44" s="99">
        <v>44404</v>
      </c>
      <c r="B44" s="136"/>
      <c r="C44" s="136"/>
      <c r="D44" s="136"/>
      <c r="E44" s="136"/>
      <c r="F44" s="136">
        <v>1</v>
      </c>
      <c r="G44" s="136"/>
      <c r="H44" s="136"/>
      <c r="I44" s="136"/>
      <c r="J44" s="136"/>
      <c r="K44" s="136"/>
      <c r="L44" s="136"/>
      <c r="M44" s="136"/>
      <c r="N44" s="136">
        <v>1</v>
      </c>
      <c r="O44" s="136"/>
      <c r="P44" s="136">
        <v>2</v>
      </c>
      <c r="Q44" s="136"/>
      <c r="R44" s="136"/>
      <c r="S44" s="136"/>
      <c r="T44" s="136"/>
      <c r="U44" s="136"/>
      <c r="V44" s="136">
        <v>4</v>
      </c>
      <c r="W44" s="136"/>
      <c r="X44"/>
      <c r="Y44"/>
    </row>
    <row r="45" spans="1:25" ht="15" x14ac:dyDescent="0.35">
      <c r="A45" s="99">
        <v>44405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>
        <v>6</v>
      </c>
      <c r="S45" s="136">
        <v>2</v>
      </c>
      <c r="T45" s="136"/>
      <c r="U45" s="136"/>
      <c r="V45" s="136">
        <v>6</v>
      </c>
      <c r="W45" s="136">
        <v>2</v>
      </c>
      <c r="X45"/>
      <c r="Y45"/>
    </row>
    <row r="46" spans="1:25" ht="15" x14ac:dyDescent="0.35">
      <c r="A46" s="142" t="s">
        <v>1085</v>
      </c>
      <c r="B46" s="136">
        <v>1</v>
      </c>
      <c r="C46" s="136"/>
      <c r="D46" s="136">
        <v>6</v>
      </c>
      <c r="E46" s="136">
        <v>4</v>
      </c>
      <c r="F46" s="136">
        <v>4</v>
      </c>
      <c r="G46" s="136"/>
      <c r="H46" s="136">
        <v>1</v>
      </c>
      <c r="I46" s="136">
        <v>1</v>
      </c>
      <c r="J46" s="136">
        <v>1</v>
      </c>
      <c r="K46" s="136"/>
      <c r="L46" s="136">
        <v>11</v>
      </c>
      <c r="M46" s="136"/>
      <c r="N46" s="136">
        <v>1</v>
      </c>
      <c r="O46" s="136"/>
      <c r="P46" s="136">
        <v>3</v>
      </c>
      <c r="Q46" s="136"/>
      <c r="R46" s="136">
        <v>6</v>
      </c>
      <c r="S46" s="136">
        <v>2</v>
      </c>
      <c r="T46" s="136"/>
      <c r="U46" s="136"/>
      <c r="V46" s="136">
        <v>34</v>
      </c>
      <c r="W46" s="136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7"/>
  <sheetViews>
    <sheetView workbookViewId="0">
      <selection activeCell="B44" sqref="B44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6" t="s">
        <v>1738</v>
      </c>
      <c r="B1" s="157" t="s">
        <v>1739</v>
      </c>
      <c r="C1" s="158"/>
      <c r="D1" s="159"/>
      <c r="E1" s="157" t="s">
        <v>1740</v>
      </c>
      <c r="F1" s="158"/>
      <c r="G1" s="159"/>
      <c r="H1" s="160" t="s">
        <v>1741</v>
      </c>
      <c r="I1" s="161"/>
      <c r="J1" s="162"/>
      <c r="K1" s="163" t="s">
        <v>1742</v>
      </c>
      <c r="L1" s="164"/>
      <c r="M1" s="164"/>
      <c r="N1" s="164"/>
      <c r="O1" s="164"/>
      <c r="P1" s="164"/>
      <c r="Q1" s="164"/>
      <c r="R1" s="164"/>
      <c r="S1" s="165"/>
      <c r="T1" s="166" t="s">
        <v>1743</v>
      </c>
      <c r="U1" s="167"/>
      <c r="V1" s="167"/>
      <c r="W1" s="168" t="s">
        <v>1744</v>
      </c>
      <c r="X1" s="168"/>
      <c r="Y1" s="168"/>
    </row>
    <row r="2" spans="1:25" x14ac:dyDescent="0.35">
      <c r="A2" s="97" t="s">
        <v>1745</v>
      </c>
      <c r="B2" s="23" t="s">
        <v>1746</v>
      </c>
      <c r="C2" s="23" t="s">
        <v>1747</v>
      </c>
      <c r="D2" s="23" t="s">
        <v>1748</v>
      </c>
      <c r="E2" s="23" t="s">
        <v>1746</v>
      </c>
      <c r="F2" s="23" t="s">
        <v>1747</v>
      </c>
      <c r="G2" s="23" t="s">
        <v>1748</v>
      </c>
      <c r="H2" s="23" t="s">
        <v>1746</v>
      </c>
      <c r="I2" s="23" t="s">
        <v>1747</v>
      </c>
      <c r="J2" s="23" t="s">
        <v>1748</v>
      </c>
      <c r="K2" s="23" t="s">
        <v>1749</v>
      </c>
      <c r="L2" s="23" t="s">
        <v>1747</v>
      </c>
      <c r="M2" s="23" t="s">
        <v>1748</v>
      </c>
      <c r="N2" s="23" t="s">
        <v>1750</v>
      </c>
      <c r="O2" s="23" t="s">
        <v>1747</v>
      </c>
      <c r="P2" s="23" t="s">
        <v>1748</v>
      </c>
      <c r="Q2" s="23" t="s">
        <v>1751</v>
      </c>
      <c r="R2" s="23" t="s">
        <v>1747</v>
      </c>
      <c r="S2" s="23" t="s">
        <v>1748</v>
      </c>
      <c r="T2" s="23" t="s">
        <v>1746</v>
      </c>
      <c r="U2" s="23" t="s">
        <v>1747</v>
      </c>
      <c r="V2" s="23" t="s">
        <v>1748</v>
      </c>
      <c r="W2" s="23" t="s">
        <v>1746</v>
      </c>
      <c r="X2" s="23" t="s">
        <v>1747</v>
      </c>
      <c r="Y2" s="23" t="s">
        <v>1748</v>
      </c>
    </row>
    <row r="3" spans="1:25" hidden="1" x14ac:dyDescent="0.35">
      <c r="A3" s="97">
        <v>44411</v>
      </c>
      <c r="B3" s="23">
        <v>32</v>
      </c>
      <c r="C3" s="23">
        <v>8</v>
      </c>
      <c r="D3" s="169">
        <f>C3/B3</f>
        <v>0.25</v>
      </c>
      <c r="E3" s="23">
        <v>2</v>
      </c>
      <c r="F3" s="23">
        <v>1</v>
      </c>
      <c r="G3" s="169">
        <f>F3/E3</f>
        <v>0.5</v>
      </c>
      <c r="H3" s="23">
        <v>79</v>
      </c>
      <c r="I3" s="23">
        <v>37</v>
      </c>
      <c r="J3" s="169">
        <f>I3/H3</f>
        <v>0.46835443037974683</v>
      </c>
      <c r="K3" s="23">
        <v>27</v>
      </c>
      <c r="L3" s="23">
        <v>1</v>
      </c>
      <c r="M3" s="169">
        <f>L3/K3</f>
        <v>3.7037037037037035E-2</v>
      </c>
      <c r="N3" s="23">
        <v>4</v>
      </c>
      <c r="O3" s="23">
        <v>0</v>
      </c>
      <c r="P3" s="169">
        <f>O3/N3</f>
        <v>0</v>
      </c>
      <c r="Q3" s="23">
        <v>2</v>
      </c>
      <c r="R3" s="23">
        <v>0</v>
      </c>
      <c r="S3" s="169">
        <f>R3/Q3</f>
        <v>0</v>
      </c>
      <c r="T3" s="23">
        <v>13</v>
      </c>
      <c r="U3" s="23">
        <v>0</v>
      </c>
      <c r="V3" s="169">
        <f>U3/T3</f>
        <v>0</v>
      </c>
      <c r="W3" s="23">
        <v>34</v>
      </c>
      <c r="X3" s="23">
        <v>7</v>
      </c>
      <c r="Y3" s="169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69">
        <f>C4/B4</f>
        <v>0.46875</v>
      </c>
      <c r="E4" s="23">
        <v>2</v>
      </c>
      <c r="F4" s="23">
        <v>2</v>
      </c>
      <c r="G4" s="169">
        <f>F4/E4</f>
        <v>1</v>
      </c>
      <c r="H4" s="23">
        <v>79</v>
      </c>
      <c r="I4" s="23">
        <v>53</v>
      </c>
      <c r="J4" s="169">
        <f>I4/H4</f>
        <v>0.67088607594936711</v>
      </c>
      <c r="K4" s="23">
        <v>27</v>
      </c>
      <c r="L4" s="23">
        <v>3</v>
      </c>
      <c r="M4" s="169">
        <f>L4/K4</f>
        <v>0.1111111111111111</v>
      </c>
      <c r="N4" s="23">
        <v>4</v>
      </c>
      <c r="O4" s="23">
        <v>1</v>
      </c>
      <c r="P4" s="169">
        <f>O4/N4</f>
        <v>0.25</v>
      </c>
      <c r="Q4" s="23">
        <v>2</v>
      </c>
      <c r="R4" s="23">
        <v>0</v>
      </c>
      <c r="S4" s="169">
        <f>R4/Q4</f>
        <v>0</v>
      </c>
      <c r="T4" s="23">
        <v>13</v>
      </c>
      <c r="U4" s="23">
        <v>0</v>
      </c>
      <c r="V4" s="169">
        <f>U4/T4</f>
        <v>0</v>
      </c>
      <c r="W4" s="23">
        <v>34</v>
      </c>
      <c r="X4" s="23">
        <v>12</v>
      </c>
      <c r="Y4" s="169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69">
        <f>C5/B5</f>
        <v>0.46875</v>
      </c>
      <c r="E5" s="23">
        <v>2</v>
      </c>
      <c r="F5" s="23">
        <v>2</v>
      </c>
      <c r="G5" s="169">
        <f>F5/E5</f>
        <v>1</v>
      </c>
      <c r="H5" s="23">
        <v>79</v>
      </c>
      <c r="I5" s="23">
        <v>53</v>
      </c>
      <c r="J5" s="169">
        <f>I5/H5</f>
        <v>0.67088607594936711</v>
      </c>
      <c r="K5" s="23">
        <v>27</v>
      </c>
      <c r="L5" s="23">
        <v>3</v>
      </c>
      <c r="M5" s="169">
        <f>L5/K5</f>
        <v>0.1111111111111111</v>
      </c>
      <c r="N5" s="23">
        <v>4</v>
      </c>
      <c r="O5" s="23">
        <v>1</v>
      </c>
      <c r="P5" s="169">
        <f>O5/N5</f>
        <v>0.25</v>
      </c>
      <c r="Q5" s="23">
        <v>2</v>
      </c>
      <c r="R5" s="23">
        <v>0</v>
      </c>
      <c r="S5" s="169">
        <f>R5/Q5</f>
        <v>0</v>
      </c>
      <c r="T5" s="23">
        <v>13</v>
      </c>
      <c r="U5" s="23">
        <v>0</v>
      </c>
      <c r="V5" s="169">
        <f>U5/T5</f>
        <v>0</v>
      </c>
      <c r="W5" s="23">
        <v>34</v>
      </c>
      <c r="X5" s="23">
        <v>13</v>
      </c>
    </row>
    <row r="6" spans="1:25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69">
        <f>F6/E6</f>
        <v>1</v>
      </c>
      <c r="H6" s="23">
        <v>79</v>
      </c>
      <c r="I6" s="23">
        <v>55</v>
      </c>
      <c r="J6" s="169">
        <f>I6/H6</f>
        <v>0.69620253164556967</v>
      </c>
      <c r="K6" s="23">
        <v>27</v>
      </c>
      <c r="L6" s="23">
        <v>3</v>
      </c>
      <c r="M6" s="169">
        <f>L6/K6</f>
        <v>0.1111111111111111</v>
      </c>
      <c r="N6" s="23">
        <v>4</v>
      </c>
      <c r="O6" s="23">
        <v>1</v>
      </c>
      <c r="P6" s="169">
        <f>O6/N6</f>
        <v>0.25</v>
      </c>
      <c r="Q6" s="23">
        <v>2</v>
      </c>
      <c r="R6" s="23">
        <v>0</v>
      </c>
      <c r="S6" s="169">
        <f>R6/Q6</f>
        <v>0</v>
      </c>
      <c r="T6" s="23">
        <v>13</v>
      </c>
      <c r="U6" s="23">
        <v>0</v>
      </c>
      <c r="V6" s="169">
        <f>U6/T6</f>
        <v>0</v>
      </c>
      <c r="W6" s="23">
        <v>34</v>
      </c>
      <c r="X6" s="23">
        <v>18</v>
      </c>
    </row>
    <row r="7" spans="1:25" x14ac:dyDescent="0.35">
      <c r="A7" s="97">
        <v>44424</v>
      </c>
      <c r="B7" s="23">
        <v>32</v>
      </c>
      <c r="C7" s="23">
        <v>17</v>
      </c>
      <c r="E7" s="23">
        <v>2</v>
      </c>
      <c r="F7" s="23">
        <v>2</v>
      </c>
      <c r="G7" s="169">
        <f>F7/E7</f>
        <v>1</v>
      </c>
      <c r="H7" s="23">
        <v>79</v>
      </c>
      <c r="I7" s="23">
        <v>55</v>
      </c>
      <c r="K7" s="23">
        <v>27</v>
      </c>
      <c r="L7" s="23">
        <v>3</v>
      </c>
      <c r="M7" s="23">
        <f>L7/K7</f>
        <v>0.1111111111111111</v>
      </c>
      <c r="N7" s="23">
        <v>4</v>
      </c>
      <c r="O7" s="23">
        <v>1</v>
      </c>
      <c r="P7" s="169">
        <f>O7/N7</f>
        <v>0.25</v>
      </c>
      <c r="Q7" s="23">
        <v>2</v>
      </c>
      <c r="R7" s="23">
        <v>0</v>
      </c>
      <c r="S7" s="169">
        <f>R7/Q7</f>
        <v>0</v>
      </c>
      <c r="T7" s="23">
        <v>13</v>
      </c>
      <c r="U7" s="23">
        <v>0</v>
      </c>
      <c r="V7" s="169">
        <f>U7/T7</f>
        <v>0</v>
      </c>
      <c r="W7" s="23">
        <v>34</v>
      </c>
      <c r="X7" s="23">
        <v>18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L8"/>
  <sheetViews>
    <sheetView workbookViewId="0">
      <selection activeCell="G14" sqref="G14"/>
    </sheetView>
  </sheetViews>
  <sheetFormatPr defaultColWidth="8.69921875" defaultRowHeight="17" x14ac:dyDescent="0.3"/>
  <cols>
    <col min="1" max="2" width="8.69921875" style="257"/>
    <col min="3" max="3" width="16.19921875" style="257" bestFit="1" customWidth="1"/>
    <col min="4" max="4" width="13.5" style="255" bestFit="1" customWidth="1"/>
    <col min="5" max="8" width="13.19921875" style="255" bestFit="1" customWidth="1"/>
    <col min="9" max="10" width="13.5" style="255" bestFit="1" customWidth="1"/>
    <col min="11" max="11" width="13.19921875" style="256" bestFit="1" customWidth="1"/>
    <col min="12" max="12" width="12.8984375" style="256" bestFit="1" customWidth="1"/>
    <col min="13" max="16384" width="8.69921875" style="257"/>
  </cols>
  <sheetData>
    <row r="1" spans="3:12" s="253" customFormat="1" x14ac:dyDescent="0.3">
      <c r="C1" s="251" t="s">
        <v>1796</v>
      </c>
      <c r="D1" s="252">
        <v>44396</v>
      </c>
      <c r="E1" s="252">
        <v>44397</v>
      </c>
      <c r="F1" s="252">
        <v>44398</v>
      </c>
      <c r="G1" s="252">
        <v>44399</v>
      </c>
      <c r="H1" s="252">
        <v>44400</v>
      </c>
      <c r="I1" s="252">
        <v>44403</v>
      </c>
      <c r="J1" s="252">
        <v>44404</v>
      </c>
      <c r="K1" s="252">
        <v>44405</v>
      </c>
      <c r="L1" s="252">
        <v>44410</v>
      </c>
    </row>
    <row r="2" spans="3:12" x14ac:dyDescent="0.3">
      <c r="C2" s="254" t="s">
        <v>1797</v>
      </c>
      <c r="D2" s="255" t="s">
        <v>1798</v>
      </c>
      <c r="E2" s="255" t="s">
        <v>1798</v>
      </c>
      <c r="F2" s="255" t="s">
        <v>1798</v>
      </c>
      <c r="G2" s="255" t="s">
        <v>1798</v>
      </c>
      <c r="H2" s="255" t="s">
        <v>1798</v>
      </c>
      <c r="I2" s="255" t="s">
        <v>1798</v>
      </c>
      <c r="J2" s="255" t="s">
        <v>1798</v>
      </c>
      <c r="K2" s="255" t="s">
        <v>1798</v>
      </c>
    </row>
    <row r="3" spans="3:12" x14ac:dyDescent="0.3">
      <c r="D3" s="255" t="s">
        <v>1799</v>
      </c>
      <c r="E3" s="255" t="s">
        <v>1800</v>
      </c>
      <c r="F3" s="255" t="s">
        <v>1800</v>
      </c>
      <c r="G3" s="255" t="s">
        <v>1800</v>
      </c>
      <c r="H3" s="255" t="s">
        <v>1800</v>
      </c>
      <c r="I3" s="255" t="s">
        <v>1800</v>
      </c>
      <c r="J3" s="255" t="s">
        <v>1800</v>
      </c>
      <c r="K3" s="255" t="s">
        <v>1800</v>
      </c>
    </row>
    <row r="4" spans="3:12" x14ac:dyDescent="0.3">
      <c r="D4" s="255" t="s">
        <v>1793</v>
      </c>
      <c r="E4" s="255" t="s">
        <v>1799</v>
      </c>
      <c r="F4" s="255" t="s">
        <v>1799</v>
      </c>
      <c r="G4" s="255" t="s">
        <v>1799</v>
      </c>
      <c r="H4" s="255" t="s">
        <v>1799</v>
      </c>
      <c r="I4" s="255" t="s">
        <v>1799</v>
      </c>
      <c r="J4" s="255" t="s">
        <v>1799</v>
      </c>
      <c r="K4" s="255" t="s">
        <v>1799</v>
      </c>
    </row>
    <row r="5" spans="3:12" x14ac:dyDescent="0.3">
      <c r="D5" s="255" t="s">
        <v>1794</v>
      </c>
      <c r="E5" s="255" t="s">
        <v>1801</v>
      </c>
      <c r="F5" s="255" t="s">
        <v>1801</v>
      </c>
      <c r="G5" s="255" t="s">
        <v>1801</v>
      </c>
      <c r="H5" s="255" t="s">
        <v>1801</v>
      </c>
      <c r="I5" s="255" t="s">
        <v>1801</v>
      </c>
      <c r="J5" s="255" t="s">
        <v>1801</v>
      </c>
      <c r="K5" s="255" t="s">
        <v>1801</v>
      </c>
    </row>
    <row r="6" spans="3:12" x14ac:dyDescent="0.3">
      <c r="D6" s="255" t="s">
        <v>1795</v>
      </c>
      <c r="E6" s="255" t="s">
        <v>1793</v>
      </c>
      <c r="F6" s="255" t="s">
        <v>1793</v>
      </c>
      <c r="H6" s="255" t="s">
        <v>1794</v>
      </c>
      <c r="I6" s="255" t="s">
        <v>1793</v>
      </c>
      <c r="J6" s="255" t="s">
        <v>1793</v>
      </c>
      <c r="K6" s="255" t="s">
        <v>1794</v>
      </c>
    </row>
    <row r="7" spans="3:12" x14ac:dyDescent="0.3">
      <c r="E7" s="255" t="s">
        <v>1794</v>
      </c>
      <c r="F7" s="255" t="s">
        <v>1794</v>
      </c>
      <c r="H7" s="255" t="s">
        <v>1795</v>
      </c>
      <c r="I7" s="255" t="s">
        <v>1794</v>
      </c>
      <c r="J7" s="255" t="s">
        <v>1794</v>
      </c>
      <c r="K7" s="255"/>
    </row>
    <row r="8" spans="3:12" x14ac:dyDescent="0.3">
      <c r="E8" s="255" t="s">
        <v>1795</v>
      </c>
      <c r="I8" s="255" t="s">
        <v>1795</v>
      </c>
      <c r="J8" s="255" t="s">
        <v>1795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200" bestFit="1" customWidth="1"/>
    <col min="2" max="2" width="10.09765625" style="200" bestFit="1" customWidth="1"/>
    <col min="3" max="3" width="17" style="201" bestFit="1" customWidth="1"/>
    <col min="4" max="4" width="9.59765625" style="208" bestFit="1" customWidth="1"/>
    <col min="5" max="5" width="9.69921875" style="208" bestFit="1" customWidth="1"/>
    <col min="6" max="6" width="9.3984375" style="208" bestFit="1" customWidth="1"/>
    <col min="7" max="7" width="9.59765625" style="208" bestFit="1" customWidth="1"/>
    <col min="8" max="9" width="9.69921875" style="208" bestFit="1" customWidth="1"/>
    <col min="10" max="10" width="9.59765625" style="208" bestFit="1" customWidth="1"/>
    <col min="11" max="11" width="9.69921875" style="208" bestFit="1" customWidth="1"/>
    <col min="12" max="12" width="11.3984375" style="208" bestFit="1" customWidth="1"/>
    <col min="13" max="13" width="8.69921875" style="208" bestFit="1" customWidth="1"/>
    <col min="14" max="16384" width="8.69921875" style="200"/>
  </cols>
  <sheetData>
    <row r="1" spans="1:13" s="199" customFormat="1" x14ac:dyDescent="0.35">
      <c r="A1" s="199" t="s">
        <v>1833</v>
      </c>
      <c r="C1" s="249" t="s">
        <v>1763</v>
      </c>
      <c r="D1" s="207">
        <v>44396</v>
      </c>
      <c r="E1" s="207">
        <v>44397</v>
      </c>
      <c r="F1" s="207">
        <v>44398</v>
      </c>
      <c r="G1" s="207">
        <v>44399</v>
      </c>
      <c r="H1" s="207">
        <v>44400</v>
      </c>
      <c r="I1" s="207">
        <v>44403</v>
      </c>
      <c r="J1" s="207">
        <v>44404</v>
      </c>
      <c r="K1" s="207">
        <v>44405</v>
      </c>
      <c r="L1" s="207" t="s">
        <v>1764</v>
      </c>
      <c r="M1" s="207">
        <v>44410</v>
      </c>
    </row>
    <row r="2" spans="1:13" x14ac:dyDescent="0.35">
      <c r="A2" s="200" t="s">
        <v>1834</v>
      </c>
      <c r="C2" s="201" t="s">
        <v>1835</v>
      </c>
      <c r="D2" s="208">
        <v>2</v>
      </c>
      <c r="E2" s="208">
        <v>2</v>
      </c>
      <c r="F2" s="208">
        <v>2</v>
      </c>
      <c r="G2" s="208">
        <v>2</v>
      </c>
      <c r="H2" s="208">
        <v>2</v>
      </c>
      <c r="I2" s="208">
        <v>2</v>
      </c>
      <c r="J2" s="208">
        <v>2</v>
      </c>
      <c r="K2" s="208">
        <v>2</v>
      </c>
      <c r="L2" s="208">
        <v>2</v>
      </c>
      <c r="M2" s="208">
        <v>2</v>
      </c>
    </row>
    <row r="3" spans="1:13" x14ac:dyDescent="0.35">
      <c r="A3" s="200" t="s">
        <v>1834</v>
      </c>
      <c r="C3" s="210" t="s">
        <v>1836</v>
      </c>
      <c r="D3" s="209">
        <v>3</v>
      </c>
      <c r="E3" s="209">
        <v>3</v>
      </c>
      <c r="F3" s="209">
        <v>3</v>
      </c>
      <c r="G3" s="209">
        <v>3</v>
      </c>
      <c r="H3" s="209">
        <v>3</v>
      </c>
      <c r="I3" s="209">
        <v>3</v>
      </c>
      <c r="J3" s="208">
        <v>1</v>
      </c>
      <c r="K3" s="208">
        <v>1</v>
      </c>
      <c r="L3" s="208">
        <v>1</v>
      </c>
      <c r="M3" s="208">
        <v>2</v>
      </c>
    </row>
    <row r="4" spans="1:13" x14ac:dyDescent="0.35">
      <c r="A4" s="200" t="s">
        <v>1834</v>
      </c>
      <c r="C4" s="210" t="s">
        <v>1837</v>
      </c>
      <c r="D4" s="209">
        <v>3</v>
      </c>
      <c r="E4" s="209">
        <v>3</v>
      </c>
      <c r="F4" s="209">
        <v>3</v>
      </c>
      <c r="G4" s="209">
        <v>3</v>
      </c>
      <c r="H4" s="209">
        <v>3</v>
      </c>
      <c r="I4" s="209">
        <v>3</v>
      </c>
      <c r="J4" s="209">
        <v>3</v>
      </c>
      <c r="K4" s="209">
        <v>3</v>
      </c>
      <c r="L4" s="209">
        <v>2</v>
      </c>
      <c r="M4" s="208">
        <v>2</v>
      </c>
    </row>
    <row r="5" spans="1:13" x14ac:dyDescent="0.35">
      <c r="A5" s="200" t="s">
        <v>1838</v>
      </c>
      <c r="C5" s="201" t="s">
        <v>1839</v>
      </c>
      <c r="D5" s="209">
        <v>3</v>
      </c>
      <c r="E5" s="209" t="s">
        <v>1773</v>
      </c>
      <c r="F5" s="209">
        <v>3</v>
      </c>
      <c r="G5" s="209">
        <v>3</v>
      </c>
      <c r="H5" s="209">
        <v>3</v>
      </c>
      <c r="I5" s="209">
        <v>3</v>
      </c>
      <c r="J5" s="208">
        <v>2</v>
      </c>
      <c r="K5" s="208">
        <v>2</v>
      </c>
      <c r="L5" s="208">
        <v>2</v>
      </c>
      <c r="M5" s="208">
        <v>2</v>
      </c>
    </row>
    <row r="6" spans="1:13" x14ac:dyDescent="0.35">
      <c r="A6" s="200" t="s">
        <v>1838</v>
      </c>
      <c r="B6" s="200" t="s">
        <v>997</v>
      </c>
      <c r="C6" s="210" t="s">
        <v>1840</v>
      </c>
      <c r="D6" s="208">
        <v>2</v>
      </c>
      <c r="E6" s="208">
        <v>2</v>
      </c>
      <c r="F6" s="208">
        <v>2</v>
      </c>
      <c r="G6" s="208">
        <v>2</v>
      </c>
      <c r="H6" s="208">
        <v>2</v>
      </c>
      <c r="I6" s="208">
        <v>2</v>
      </c>
      <c r="J6" s="208">
        <v>2</v>
      </c>
      <c r="K6" s="208">
        <v>2</v>
      </c>
      <c r="L6" s="208">
        <v>2</v>
      </c>
      <c r="M6" s="208">
        <v>2</v>
      </c>
    </row>
    <row r="7" spans="1:13" x14ac:dyDescent="0.35">
      <c r="A7" s="200" t="s">
        <v>1838</v>
      </c>
      <c r="B7" s="200" t="s">
        <v>997</v>
      </c>
      <c r="C7" s="210" t="s">
        <v>1841</v>
      </c>
      <c r="D7" s="209">
        <v>4</v>
      </c>
      <c r="E7" s="208">
        <v>2</v>
      </c>
      <c r="F7" s="208">
        <v>2</v>
      </c>
      <c r="G7" s="208">
        <v>2</v>
      </c>
      <c r="H7" s="208">
        <v>2</v>
      </c>
      <c r="I7" s="208">
        <v>2</v>
      </c>
      <c r="J7" s="208" t="s">
        <v>1774</v>
      </c>
      <c r="K7" s="208">
        <v>2</v>
      </c>
      <c r="L7" s="208">
        <v>2</v>
      </c>
      <c r="M7" s="208">
        <v>2</v>
      </c>
    </row>
    <row r="8" spans="1:13" x14ac:dyDescent="0.35">
      <c r="A8" s="200" t="s">
        <v>1838</v>
      </c>
      <c r="B8" s="200" t="s">
        <v>997</v>
      </c>
      <c r="C8" s="210" t="s">
        <v>1842</v>
      </c>
      <c r="D8" s="208">
        <v>2</v>
      </c>
      <c r="E8" s="208">
        <v>2</v>
      </c>
      <c r="F8" s="208">
        <v>2</v>
      </c>
      <c r="G8" s="208">
        <v>2</v>
      </c>
      <c r="H8" s="208">
        <v>2</v>
      </c>
      <c r="I8" s="208">
        <v>2</v>
      </c>
      <c r="J8" s="208">
        <v>2</v>
      </c>
      <c r="K8" s="208">
        <v>2</v>
      </c>
      <c r="L8" s="208">
        <v>2</v>
      </c>
      <c r="M8" s="208">
        <v>2</v>
      </c>
    </row>
    <row r="9" spans="1:13" x14ac:dyDescent="0.35">
      <c r="A9" s="200" t="s">
        <v>1838</v>
      </c>
      <c r="B9" s="200" t="s">
        <v>997</v>
      </c>
      <c r="C9" s="210" t="s">
        <v>1843</v>
      </c>
      <c r="D9" s="209" t="s">
        <v>1778</v>
      </c>
      <c r="E9" s="208" t="s">
        <v>1774</v>
      </c>
      <c r="F9" s="208" t="s">
        <v>1774</v>
      </c>
      <c r="G9" s="208">
        <v>2</v>
      </c>
      <c r="H9" s="208" t="s">
        <v>1774</v>
      </c>
      <c r="I9" s="208">
        <v>2</v>
      </c>
      <c r="J9" s="208" t="s">
        <v>1774</v>
      </c>
      <c r="K9" s="208" t="s">
        <v>1774</v>
      </c>
      <c r="L9" s="208">
        <v>2</v>
      </c>
      <c r="M9" s="208">
        <v>2</v>
      </c>
    </row>
    <row r="10" spans="1:13" x14ac:dyDescent="0.35">
      <c r="A10" s="200" t="s">
        <v>1838</v>
      </c>
      <c r="B10" s="200" t="s">
        <v>997</v>
      </c>
      <c r="C10" s="210" t="s">
        <v>1844</v>
      </c>
      <c r="D10" s="208">
        <v>3</v>
      </c>
      <c r="E10" s="208">
        <v>3</v>
      </c>
      <c r="F10" s="208">
        <v>3</v>
      </c>
      <c r="G10" s="209" t="s">
        <v>1778</v>
      </c>
      <c r="H10" s="208" t="s">
        <v>1773</v>
      </c>
      <c r="I10" s="209" t="s">
        <v>1778</v>
      </c>
      <c r="J10" s="208" t="s">
        <v>1773</v>
      </c>
      <c r="K10" s="208" t="s">
        <v>1773</v>
      </c>
      <c r="L10" s="208">
        <v>2</v>
      </c>
      <c r="M10" s="208">
        <v>2</v>
      </c>
    </row>
    <row r="11" spans="1:13" x14ac:dyDescent="0.35">
      <c r="A11" s="200" t="str">
        <f>VLOOKUP(C11,[2]SKL放款!A:G,3,FALSE)</f>
        <v>放款服務課</v>
      </c>
      <c r="B11" s="200" t="s">
        <v>1765</v>
      </c>
      <c r="C11" s="210" t="s">
        <v>1845</v>
      </c>
      <c r="D11" s="208">
        <v>2</v>
      </c>
      <c r="E11" s="208" t="s">
        <v>1774</v>
      </c>
      <c r="F11" s="208">
        <v>2</v>
      </c>
      <c r="G11" s="209" t="s">
        <v>1778</v>
      </c>
      <c r="H11" s="209" t="s">
        <v>1775</v>
      </c>
      <c r="I11" s="208">
        <v>2</v>
      </c>
      <c r="J11" s="208" t="s">
        <v>1774</v>
      </c>
      <c r="K11" s="209">
        <v>4</v>
      </c>
      <c r="M11" s="208">
        <v>2</v>
      </c>
    </row>
    <row r="12" spans="1:13" x14ac:dyDescent="0.35">
      <c r="A12" s="200" t="str">
        <f>VLOOKUP(C12,[2]SKL放款!A:G,3,FALSE)</f>
        <v>放款服務課</v>
      </c>
      <c r="B12" s="200" t="s">
        <v>1765</v>
      </c>
      <c r="C12" s="210" t="s">
        <v>1846</v>
      </c>
      <c r="D12" s="208">
        <v>1</v>
      </c>
      <c r="E12" s="208">
        <v>1</v>
      </c>
      <c r="F12" s="208">
        <v>1</v>
      </c>
      <c r="G12" s="209" t="s">
        <v>1778</v>
      </c>
      <c r="H12" s="208" t="s">
        <v>1776</v>
      </c>
      <c r="I12" s="211" t="s">
        <v>1774</v>
      </c>
      <c r="J12" s="211">
        <v>2</v>
      </c>
      <c r="K12" s="208">
        <v>1</v>
      </c>
      <c r="L12" s="211">
        <v>2</v>
      </c>
      <c r="M12" s="211">
        <v>2</v>
      </c>
    </row>
    <row r="13" spans="1:13" x14ac:dyDescent="0.35">
      <c r="A13" s="200" t="str">
        <f>VLOOKUP(C13,[2]SKL放款!A:G,3,FALSE)</f>
        <v>放款服務課</v>
      </c>
      <c r="B13" s="200" t="s">
        <v>1765</v>
      </c>
      <c r="C13" s="201" t="s">
        <v>1847</v>
      </c>
      <c r="D13" s="208">
        <v>1</v>
      </c>
      <c r="E13" s="208">
        <v>1</v>
      </c>
      <c r="K13" s="208">
        <v>1</v>
      </c>
      <c r="M13" s="208">
        <v>1</v>
      </c>
    </row>
    <row r="14" spans="1:13" x14ac:dyDescent="0.35">
      <c r="A14" s="200" t="str">
        <f>VLOOKUP(C14,[2]SKL放款!A:G,3,FALSE)</f>
        <v>放款推展課</v>
      </c>
      <c r="B14" s="200" t="s">
        <v>1765</v>
      </c>
      <c r="C14" s="210" t="s">
        <v>1848</v>
      </c>
      <c r="D14" s="211" t="s">
        <v>1777</v>
      </c>
      <c r="E14" s="211" t="s">
        <v>1777</v>
      </c>
      <c r="F14" s="212" t="s">
        <v>1775</v>
      </c>
    </row>
    <row r="15" spans="1:13" x14ac:dyDescent="0.35">
      <c r="A15" s="200" t="str">
        <f>VLOOKUP(C15,[2]SKL放款!A:G,3,FALSE)</f>
        <v>放款推展課</v>
      </c>
      <c r="B15" s="200" t="s">
        <v>1765</v>
      </c>
      <c r="C15" s="210" t="s">
        <v>1849</v>
      </c>
      <c r="D15" s="211">
        <v>2</v>
      </c>
      <c r="E15" s="211" t="s">
        <v>1774</v>
      </c>
      <c r="F15" s="212" t="s">
        <v>1778</v>
      </c>
      <c r="G15" s="212" t="s">
        <v>1778</v>
      </c>
      <c r="H15" s="211">
        <v>2</v>
      </c>
      <c r="I15" s="211" t="s">
        <v>1774</v>
      </c>
      <c r="J15" s="211" t="s">
        <v>1774</v>
      </c>
      <c r="K15" s="212" t="s">
        <v>1778</v>
      </c>
      <c r="L15" s="211">
        <v>2</v>
      </c>
      <c r="M15" s="211">
        <v>2</v>
      </c>
    </row>
    <row r="16" spans="1:13" x14ac:dyDescent="0.35">
      <c r="A16" s="200" t="str">
        <f>VLOOKUP(C16,[2]SKL放款!A:G,3,FALSE)</f>
        <v>放款推展課</v>
      </c>
      <c r="B16" s="200" t="s">
        <v>1850</v>
      </c>
      <c r="C16" s="210" t="s">
        <v>1851</v>
      </c>
      <c r="I16" s="211">
        <v>2</v>
      </c>
      <c r="J16" s="208">
        <v>1</v>
      </c>
      <c r="K16" s="211" t="s">
        <v>1774</v>
      </c>
      <c r="L16" s="211"/>
      <c r="M16" s="211">
        <v>2</v>
      </c>
    </row>
    <row r="17" spans="1:13" x14ac:dyDescent="0.35">
      <c r="A17" s="200" t="str">
        <f>VLOOKUP(C17,[2]SKL放款!A:G,3,FALSE)</f>
        <v>放款推展課</v>
      </c>
      <c r="B17" s="200" t="s">
        <v>1850</v>
      </c>
      <c r="C17" s="210" t="s">
        <v>1852</v>
      </c>
      <c r="G17" s="208">
        <v>1</v>
      </c>
      <c r="I17" s="212" t="s">
        <v>1775</v>
      </c>
      <c r="J17" s="212">
        <v>4</v>
      </c>
      <c r="K17" s="211" t="s">
        <v>1774</v>
      </c>
      <c r="L17" s="211"/>
      <c r="M17" s="211">
        <v>2</v>
      </c>
    </row>
    <row r="18" spans="1:13" x14ac:dyDescent="0.35">
      <c r="A18" s="200" t="str">
        <f>VLOOKUP(C18,[2]SKL放款!A:G,3,FALSE)</f>
        <v>放款推展課</v>
      </c>
      <c r="B18" s="200" t="s">
        <v>1850</v>
      </c>
      <c r="C18" s="210" t="s">
        <v>1853</v>
      </c>
      <c r="I18" s="211" t="s">
        <v>1777</v>
      </c>
      <c r="J18" s="211">
        <v>2</v>
      </c>
      <c r="K18" s="208" t="s">
        <v>1776</v>
      </c>
      <c r="M18" s="211">
        <v>2</v>
      </c>
    </row>
    <row r="19" spans="1:13" x14ac:dyDescent="0.35">
      <c r="A19" s="200" t="str">
        <f>VLOOKUP(C19,[2]SKL放款!A:G,3,FALSE)</f>
        <v>放款管理課</v>
      </c>
      <c r="B19" s="200" t="s">
        <v>1765</v>
      </c>
      <c r="C19" s="210" t="s">
        <v>1854</v>
      </c>
      <c r="D19" s="209">
        <v>1</v>
      </c>
      <c r="E19" s="209">
        <v>1</v>
      </c>
      <c r="F19" s="209">
        <v>1</v>
      </c>
      <c r="G19" s="212">
        <v>3</v>
      </c>
      <c r="M19" s="211">
        <v>2</v>
      </c>
    </row>
    <row r="20" spans="1:13" x14ac:dyDescent="0.35">
      <c r="A20" s="200" t="str">
        <f>VLOOKUP(C20,[2]SKL放款!A:G,3,FALSE)</f>
        <v>放款管理課</v>
      </c>
      <c r="B20" s="200" t="s">
        <v>1765</v>
      </c>
      <c r="C20" s="201" t="s">
        <v>1855</v>
      </c>
      <c r="M20" s="211">
        <v>2</v>
      </c>
    </row>
    <row r="21" spans="1:13" x14ac:dyDescent="0.35">
      <c r="A21" s="200" t="str">
        <f>VLOOKUP(C21,[2]SKL放款!A:G,3,FALSE)</f>
        <v>放款管理課</v>
      </c>
      <c r="B21" s="200" t="s">
        <v>1765</v>
      </c>
      <c r="C21" s="201" t="s">
        <v>1856</v>
      </c>
      <c r="M21" s="211">
        <v>2</v>
      </c>
    </row>
    <row r="22" spans="1:13" x14ac:dyDescent="0.35">
      <c r="A22" s="200" t="str">
        <f>VLOOKUP(C22,[2]SKL放款!A:G,3,FALSE)</f>
        <v>放款審查課</v>
      </c>
      <c r="B22" s="200" t="s">
        <v>1765</v>
      </c>
      <c r="C22" s="210" t="s">
        <v>1857</v>
      </c>
      <c r="H22" s="208">
        <v>1</v>
      </c>
      <c r="J22" s="208" t="s">
        <v>1781</v>
      </c>
      <c r="K22" s="212" t="s">
        <v>1778</v>
      </c>
      <c r="M22" s="211">
        <v>2</v>
      </c>
    </row>
    <row r="23" spans="1:13" x14ac:dyDescent="0.35">
      <c r="A23" s="200" t="str">
        <f>VLOOKUP(C23,[2]SKL放款!A:G,3,FALSE)</f>
        <v>放款審查課</v>
      </c>
      <c r="B23" s="200" t="s">
        <v>1765</v>
      </c>
      <c r="C23" s="210" t="s">
        <v>1858</v>
      </c>
      <c r="H23" s="208">
        <v>1</v>
      </c>
      <c r="J23" s="208">
        <v>1</v>
      </c>
      <c r="K23" s="209" t="s">
        <v>1781</v>
      </c>
      <c r="M23" s="211">
        <v>2</v>
      </c>
    </row>
    <row r="24" spans="1:13" x14ac:dyDescent="0.35">
      <c r="A24" s="200" t="str">
        <f>VLOOKUP(C24,[2]SKL放款!A:G,3,FALSE)</f>
        <v>放款審查課</v>
      </c>
      <c r="B24" s="200" t="s">
        <v>1765</v>
      </c>
      <c r="C24" s="201" t="s">
        <v>1766</v>
      </c>
      <c r="M24" s="211">
        <v>2</v>
      </c>
    </row>
    <row r="25" spans="1:13" x14ac:dyDescent="0.35">
      <c r="A25" s="200" t="str">
        <f>VLOOKUP(C25,[2]SKL放款!A:G,3,FALSE)</f>
        <v>放款審查課</v>
      </c>
      <c r="B25" s="200" t="s">
        <v>1765</v>
      </c>
      <c r="C25" s="201" t="s">
        <v>1767</v>
      </c>
      <c r="M25" s="208">
        <v>1</v>
      </c>
    </row>
    <row r="26" spans="1:13" x14ac:dyDescent="0.35">
      <c r="A26" s="200" t="str">
        <f>VLOOKUP(C26,[2]SKL放款!A:G,3,FALSE)</f>
        <v>放款審查課</v>
      </c>
      <c r="B26" s="200" t="s">
        <v>1765</v>
      </c>
      <c r="C26" s="201" t="s">
        <v>1768</v>
      </c>
      <c r="M26" s="211">
        <v>2</v>
      </c>
    </row>
    <row r="29" spans="1:13" hidden="1" x14ac:dyDescent="0.35">
      <c r="A29" s="200" t="s">
        <v>1859</v>
      </c>
      <c r="C29" s="201" t="s">
        <v>1860</v>
      </c>
      <c r="D29" s="208">
        <v>2</v>
      </c>
      <c r="E29" s="208">
        <v>2</v>
      </c>
      <c r="F29" s="208">
        <v>2</v>
      </c>
      <c r="G29" s="208">
        <v>2</v>
      </c>
      <c r="H29" s="208">
        <v>2</v>
      </c>
      <c r="I29" s="208">
        <v>2</v>
      </c>
      <c r="J29" s="208">
        <v>2</v>
      </c>
      <c r="K29" s="208">
        <v>2</v>
      </c>
      <c r="M29" s="208">
        <v>2</v>
      </c>
    </row>
    <row r="30" spans="1:13" hidden="1" x14ac:dyDescent="0.35">
      <c r="A30" s="200" t="s">
        <v>1859</v>
      </c>
      <c r="C30" s="201" t="s">
        <v>1861</v>
      </c>
      <c r="D30" s="208">
        <v>2</v>
      </c>
      <c r="E30" s="208">
        <v>2</v>
      </c>
      <c r="F30" s="208">
        <v>2</v>
      </c>
      <c r="G30" s="208">
        <v>2</v>
      </c>
      <c r="H30" s="208">
        <v>2</v>
      </c>
      <c r="I30" s="208">
        <v>2</v>
      </c>
      <c r="J30" s="208">
        <v>2</v>
      </c>
      <c r="K30" s="208">
        <v>2</v>
      </c>
      <c r="M30" s="208">
        <v>2</v>
      </c>
    </row>
    <row r="31" spans="1:13" hidden="1" x14ac:dyDescent="0.35">
      <c r="A31" s="200" t="s">
        <v>1859</v>
      </c>
      <c r="C31" s="201" t="s">
        <v>1862</v>
      </c>
      <c r="D31" s="208">
        <v>2</v>
      </c>
      <c r="E31" s="208">
        <v>2</v>
      </c>
      <c r="F31" s="208">
        <v>2</v>
      </c>
      <c r="G31" s="208">
        <v>2</v>
      </c>
      <c r="H31" s="208">
        <v>2</v>
      </c>
      <c r="I31" s="208">
        <v>2</v>
      </c>
      <c r="J31" s="208">
        <v>2</v>
      </c>
      <c r="K31" s="208">
        <v>2</v>
      </c>
      <c r="M31" s="208">
        <v>2</v>
      </c>
    </row>
    <row r="32" spans="1:13" hidden="1" x14ac:dyDescent="0.35">
      <c r="A32" s="200" t="s">
        <v>1859</v>
      </c>
      <c r="C32" s="201" t="s">
        <v>1863</v>
      </c>
      <c r="D32" s="208">
        <v>2</v>
      </c>
      <c r="E32" s="208">
        <v>2</v>
      </c>
      <c r="F32" s="208">
        <v>2</v>
      </c>
      <c r="G32" s="208">
        <v>2</v>
      </c>
      <c r="H32" s="208">
        <v>2</v>
      </c>
    </row>
    <row r="33" spans="1:13" hidden="1" x14ac:dyDescent="0.35">
      <c r="A33" s="200" t="s">
        <v>1859</v>
      </c>
      <c r="C33" s="201" t="s">
        <v>1864</v>
      </c>
      <c r="D33" s="208">
        <v>2</v>
      </c>
      <c r="E33" s="208">
        <v>2</v>
      </c>
      <c r="F33" s="208">
        <v>2</v>
      </c>
      <c r="G33" s="208">
        <v>2</v>
      </c>
      <c r="H33" s="208">
        <v>2</v>
      </c>
    </row>
    <row r="34" spans="1:13" hidden="1" x14ac:dyDescent="0.35">
      <c r="A34" s="200" t="s">
        <v>1859</v>
      </c>
      <c r="C34" s="201" t="s">
        <v>1865</v>
      </c>
      <c r="I34" s="208">
        <v>2</v>
      </c>
      <c r="J34" s="208">
        <v>2</v>
      </c>
      <c r="K34" s="208">
        <v>2</v>
      </c>
      <c r="M34" s="208">
        <v>1</v>
      </c>
    </row>
    <row r="35" spans="1:13" hidden="1" x14ac:dyDescent="0.35">
      <c r="A35" s="200" t="s">
        <v>1859</v>
      </c>
      <c r="C35" s="201" t="s">
        <v>1866</v>
      </c>
      <c r="I35" s="208">
        <v>2</v>
      </c>
      <c r="J35" s="208">
        <v>2</v>
      </c>
      <c r="K35" s="208">
        <v>2</v>
      </c>
      <c r="M35" s="208">
        <v>2</v>
      </c>
    </row>
    <row r="37" spans="1:13" x14ac:dyDescent="0.35">
      <c r="B37" s="200">
        <v>1</v>
      </c>
      <c r="C37" s="200" t="s">
        <v>1867</v>
      </c>
    </row>
    <row r="38" spans="1:13" x14ac:dyDescent="0.35">
      <c r="B38" s="200">
        <v>2</v>
      </c>
      <c r="C38" s="200" t="s">
        <v>1868</v>
      </c>
    </row>
    <row r="39" spans="1:13" x14ac:dyDescent="0.35">
      <c r="B39" s="200">
        <v>3</v>
      </c>
      <c r="C39" s="200" t="s">
        <v>1869</v>
      </c>
    </row>
    <row r="40" spans="1:13" x14ac:dyDescent="0.35">
      <c r="B40" s="200">
        <v>4</v>
      </c>
      <c r="C40" s="250" t="s">
        <v>1789</v>
      </c>
    </row>
    <row r="41" spans="1:13" x14ac:dyDescent="0.35">
      <c r="B41" s="202"/>
      <c r="C41" s="200" t="s">
        <v>1779</v>
      </c>
    </row>
    <row r="42" spans="1:13" ht="15" x14ac:dyDescent="0.35">
      <c r="B42" s="200" t="s">
        <v>1780</v>
      </c>
      <c r="C42" s="225" t="s">
        <v>1790</v>
      </c>
    </row>
    <row r="43" spans="1:13" ht="15" x14ac:dyDescent="0.35">
      <c r="B43" s="200" t="s">
        <v>1072</v>
      </c>
      <c r="C43" s="225" t="s">
        <v>1791</v>
      </c>
    </row>
    <row r="45" spans="1:13" ht="15" x14ac:dyDescent="0.35">
      <c r="C45" s="226" t="s">
        <v>1792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abSelected="1" topLeftCell="A73" zoomScaleNormal="100" workbookViewId="0">
      <selection activeCell="K54" sqref="K54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4.3984375" style="14" hidden="1" customWidth="1"/>
    <col min="11" max="11" width="11.5" style="14" customWidth="1"/>
    <col min="12" max="12" width="8.69921875" style="14" hidden="1" customWidth="1"/>
    <col min="13" max="13" width="14.3984375" style="8" bestFit="1" customWidth="1"/>
    <col min="14" max="14" width="11" style="8" customWidth="1"/>
    <col min="15" max="15" width="14.3984375" style="8" bestFit="1" customWidth="1"/>
    <col min="16" max="16" width="11.5" style="8" customWidth="1"/>
    <col min="17" max="17" width="8.69921875" style="14"/>
    <col min="18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1059</v>
      </c>
      <c r="B1" s="5" t="s">
        <v>0</v>
      </c>
      <c r="C1" s="5" t="s">
        <v>998</v>
      </c>
      <c r="D1" s="5" t="s">
        <v>1690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1077</v>
      </c>
      <c r="K1" s="1" t="s">
        <v>1600</v>
      </c>
      <c r="L1" s="1" t="s">
        <v>1811</v>
      </c>
      <c r="M1" s="1" t="s">
        <v>1076</v>
      </c>
      <c r="N1" s="1" t="s">
        <v>1809</v>
      </c>
      <c r="O1" s="1" t="s">
        <v>1810</v>
      </c>
      <c r="P1" s="7" t="s">
        <v>997</v>
      </c>
      <c r="Q1" s="7" t="s">
        <v>1512</v>
      </c>
      <c r="R1" s="29" t="s">
        <v>1511</v>
      </c>
      <c r="S1" s="7" t="s">
        <v>1062</v>
      </c>
      <c r="T1" s="7" t="s">
        <v>1063</v>
      </c>
      <c r="U1" s="7" t="s">
        <v>1065</v>
      </c>
      <c r="V1" s="7" t="s">
        <v>1066</v>
      </c>
      <c r="W1" s="7" t="s">
        <v>1067</v>
      </c>
      <c r="X1" s="7" t="s">
        <v>1069</v>
      </c>
      <c r="Y1" s="7" t="s">
        <v>1070</v>
      </c>
      <c r="Z1" s="29" t="s">
        <v>1068</v>
      </c>
      <c r="AA1" s="7" t="s">
        <v>1438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1004</v>
      </c>
      <c r="D2" s="38"/>
      <c r="E2" s="21" t="s">
        <v>728</v>
      </c>
      <c r="F2" s="40" t="s">
        <v>1023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/>
      <c r="M2" s="41">
        <v>44396</v>
      </c>
      <c r="N2" s="41"/>
      <c r="O2" s="41"/>
      <c r="P2" s="39" t="s">
        <v>970</v>
      </c>
      <c r="Q2" s="39" t="s">
        <v>978</v>
      </c>
      <c r="R2" s="9"/>
      <c r="S2" s="11">
        <v>1</v>
      </c>
      <c r="T2" s="11" t="s">
        <v>1072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1004</v>
      </c>
      <c r="D3" s="38"/>
      <c r="E3" s="21" t="s">
        <v>730</v>
      </c>
      <c r="F3" s="40" t="s">
        <v>1026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/>
      <c r="M3" s="41">
        <v>44396</v>
      </c>
      <c r="N3" s="41"/>
      <c r="O3" s="41"/>
      <c r="P3" s="39" t="s">
        <v>970</v>
      </c>
      <c r="Q3" s="39" t="s">
        <v>978</v>
      </c>
      <c r="R3" s="9"/>
      <c r="S3" s="11">
        <v>1</v>
      </c>
      <c r="T3" s="11" t="s">
        <v>1064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1003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970</v>
      </c>
      <c r="Q4" s="39" t="s">
        <v>978</v>
      </c>
      <c r="R4" s="9"/>
      <c r="S4" s="11">
        <v>1</v>
      </c>
      <c r="T4" s="11" t="s">
        <v>1064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1003</v>
      </c>
      <c r="D5" s="38"/>
      <c r="E5" s="21" t="s">
        <v>616</v>
      </c>
      <c r="F5" s="42" t="s">
        <v>1024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970</v>
      </c>
      <c r="Q5" s="39" t="s">
        <v>978</v>
      </c>
      <c r="R5" s="9"/>
      <c r="S5" s="11">
        <v>1</v>
      </c>
      <c r="T5" s="11" t="s">
        <v>1073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1003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970</v>
      </c>
      <c r="Q6" s="39" t="s">
        <v>978</v>
      </c>
      <c r="R6" s="9"/>
      <c r="S6" s="11">
        <v>1</v>
      </c>
      <c r="T6" s="11" t="s">
        <v>1064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1003</v>
      </c>
      <c r="D7" s="38"/>
      <c r="E7" s="21" t="s">
        <v>633</v>
      </c>
      <c r="F7" s="42" t="s">
        <v>1025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970</v>
      </c>
      <c r="Q7" s="39" t="s">
        <v>969</v>
      </c>
      <c r="R7" s="9"/>
      <c r="S7" s="11">
        <v>1</v>
      </c>
      <c r="T7" s="11" t="s">
        <v>1073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1003</v>
      </c>
      <c r="D8" s="38"/>
      <c r="E8" s="21" t="s">
        <v>635</v>
      </c>
      <c r="F8" s="42" t="s">
        <v>1025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970</v>
      </c>
      <c r="Q8" s="39" t="s">
        <v>969</v>
      </c>
      <c r="R8" s="9"/>
      <c r="S8" s="11">
        <v>1</v>
      </c>
      <c r="T8" s="11" t="s">
        <v>1075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1003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970</v>
      </c>
      <c r="Q9" s="39" t="s">
        <v>978</v>
      </c>
      <c r="R9" s="9"/>
      <c r="S9" s="11">
        <v>1</v>
      </c>
      <c r="T9" s="11" t="s">
        <v>1073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1003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970</v>
      </c>
      <c r="Q10" s="39" t="s">
        <v>978</v>
      </c>
      <c r="R10" s="9"/>
      <c r="S10" s="11">
        <v>1</v>
      </c>
      <c r="T10" s="11" t="s">
        <v>1074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1003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970</v>
      </c>
      <c r="Q11" s="39" t="s">
        <v>978</v>
      </c>
      <c r="R11" s="9"/>
      <c r="S11" s="11">
        <v>1</v>
      </c>
      <c r="T11" s="11" t="s">
        <v>1073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1003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970</v>
      </c>
      <c r="Q12" s="39" t="s">
        <v>978</v>
      </c>
      <c r="R12" s="9"/>
      <c r="S12" s="11">
        <v>1</v>
      </c>
      <c r="T12" s="11" t="s">
        <v>1064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1004</v>
      </c>
      <c r="D13" s="38"/>
      <c r="E13" s="39" t="s">
        <v>1129</v>
      </c>
      <c r="F13" s="42" t="s">
        <v>1027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41"/>
      <c r="N13" s="41"/>
      <c r="O13" s="41"/>
      <c r="P13" s="39" t="s">
        <v>970</v>
      </c>
      <c r="Q13" s="39" t="s">
        <v>978</v>
      </c>
      <c r="R13" s="9"/>
      <c r="S13" s="11">
        <v>1</v>
      </c>
      <c r="T13" s="11" t="s">
        <v>1072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1004</v>
      </c>
      <c r="D14" s="38"/>
      <c r="E14" s="39" t="s">
        <v>1130</v>
      </c>
      <c r="F14" s="42" t="s">
        <v>1027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41"/>
      <c r="N14" s="41"/>
      <c r="O14" s="41"/>
      <c r="P14" s="39" t="s">
        <v>970</v>
      </c>
      <c r="Q14" s="39" t="s">
        <v>978</v>
      </c>
      <c r="R14" s="9"/>
      <c r="S14" s="11">
        <v>1</v>
      </c>
      <c r="T14" s="11" t="s">
        <v>1064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1004</v>
      </c>
      <c r="D15" s="31"/>
      <c r="E15" s="56" t="s">
        <v>733</v>
      </c>
      <c r="F15" s="33" t="s">
        <v>1028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/>
      <c r="M15" s="34">
        <v>44398</v>
      </c>
      <c r="N15" s="34"/>
      <c r="O15" s="34"/>
      <c r="P15" s="32" t="s">
        <v>970</v>
      </c>
      <c r="Q15" s="32" t="s">
        <v>978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1004</v>
      </c>
      <c r="D16" s="31"/>
      <c r="E16" s="56" t="s">
        <v>803</v>
      </c>
      <c r="F16" s="33" t="s">
        <v>1029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970</v>
      </c>
      <c r="Q16" s="32" t="s">
        <v>978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1004</v>
      </c>
      <c r="D17" s="31"/>
      <c r="E17" s="56" t="s">
        <v>1160</v>
      </c>
      <c r="F17" s="33" t="s">
        <v>1030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/>
      <c r="M17" s="34">
        <v>44398</v>
      </c>
      <c r="N17" s="34"/>
      <c r="O17" s="34"/>
      <c r="P17" s="32" t="s">
        <v>970</v>
      </c>
      <c r="Q17" s="32" t="s">
        <v>968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1004</v>
      </c>
      <c r="D18" s="31"/>
      <c r="E18" s="56" t="s">
        <v>804</v>
      </c>
      <c r="F18" s="33" t="s">
        <v>1031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970</v>
      </c>
      <c r="Q18" s="32" t="s">
        <v>978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1004</v>
      </c>
      <c r="D19" s="31"/>
      <c r="E19" s="21" t="s">
        <v>787</v>
      </c>
      <c r="F19" s="33" t="s">
        <v>1032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/>
      <c r="M19" s="34">
        <v>44397</v>
      </c>
      <c r="N19" s="34"/>
      <c r="O19" s="34"/>
      <c r="P19" s="32" t="s">
        <v>966</v>
      </c>
      <c r="Q19" s="32" t="s">
        <v>978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1004</v>
      </c>
      <c r="D20" s="31"/>
      <c r="E20" s="21" t="s">
        <v>789</v>
      </c>
      <c r="F20" s="33" t="s">
        <v>1033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/>
      <c r="M20" s="34">
        <v>44397</v>
      </c>
      <c r="N20" s="34"/>
      <c r="O20" s="34"/>
      <c r="P20" s="32" t="s">
        <v>966</v>
      </c>
      <c r="Q20" s="32" t="s">
        <v>978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1004</v>
      </c>
      <c r="D21" s="31"/>
      <c r="E21" s="21" t="s">
        <v>799</v>
      </c>
      <c r="F21" s="33" t="s">
        <v>1034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970</v>
      </c>
      <c r="Q21" s="32" t="s">
        <v>978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1004</v>
      </c>
      <c r="D22" s="31"/>
      <c r="E22" s="21" t="s">
        <v>801</v>
      </c>
      <c r="F22" s="33" t="s">
        <v>1035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970</v>
      </c>
      <c r="Q22" s="32" t="s">
        <v>978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1004</v>
      </c>
      <c r="D23" s="31"/>
      <c r="E23" s="21" t="s">
        <v>835</v>
      </c>
      <c r="F23" s="33" t="s">
        <v>1036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/>
      <c r="M23" s="34">
        <v>44397</v>
      </c>
      <c r="N23" s="34"/>
      <c r="O23" s="34"/>
      <c r="P23" s="32" t="s">
        <v>970</v>
      </c>
      <c r="Q23" s="32" t="s">
        <v>968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1004</v>
      </c>
      <c r="D24" s="31"/>
      <c r="E24" s="21" t="s">
        <v>985</v>
      </c>
      <c r="F24" s="33" t="s">
        <v>1037</v>
      </c>
      <c r="G24" s="45" t="s">
        <v>991</v>
      </c>
      <c r="H24" s="32" t="s">
        <v>961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970</v>
      </c>
      <c r="Q24" s="32" t="s">
        <v>978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1003</v>
      </c>
      <c r="D25" s="31"/>
      <c r="E25" s="56" t="s">
        <v>675</v>
      </c>
      <c r="F25" s="33" t="s">
        <v>1038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/>
      <c r="M25" s="34">
        <v>44398</v>
      </c>
      <c r="N25" s="34"/>
      <c r="O25" s="34"/>
      <c r="P25" s="32" t="s">
        <v>970</v>
      </c>
      <c r="Q25" s="32" t="s">
        <v>978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1003</v>
      </c>
      <c r="D26" s="31"/>
      <c r="E26" s="32" t="s">
        <v>666</v>
      </c>
      <c r="F26" s="33" t="s">
        <v>1039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4"/>
      <c r="N26" s="34"/>
      <c r="O26" s="34"/>
      <c r="P26" s="32" t="s">
        <v>970</v>
      </c>
      <c r="Q26" s="32" t="s">
        <v>969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1003</v>
      </c>
      <c r="D27" s="31"/>
      <c r="E27" s="32" t="s">
        <v>650</v>
      </c>
      <c r="F27" s="33" t="s">
        <v>1040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4"/>
      <c r="N27" s="34"/>
      <c r="O27" s="34"/>
      <c r="P27" s="32" t="s">
        <v>970</v>
      </c>
      <c r="Q27" s="32" t="s">
        <v>969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1003</v>
      </c>
      <c r="D28" s="31"/>
      <c r="E28" s="32" t="s">
        <v>652</v>
      </c>
      <c r="F28" s="33" t="s">
        <v>1041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4"/>
      <c r="N28" s="34"/>
      <c r="O28" s="34"/>
      <c r="P28" s="32" t="s">
        <v>970</v>
      </c>
      <c r="Q28" s="32" t="s">
        <v>969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1003</v>
      </c>
      <c r="D29" s="31"/>
      <c r="E29" s="32" t="s">
        <v>669</v>
      </c>
      <c r="F29" s="35" t="s">
        <v>1053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4"/>
      <c r="N29" s="34"/>
      <c r="O29" s="34"/>
      <c r="P29" s="32" t="s">
        <v>970</v>
      </c>
      <c r="Q29" s="32" t="s">
        <v>969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1003</v>
      </c>
      <c r="D30" s="31"/>
      <c r="E30" s="32" t="s">
        <v>654</v>
      </c>
      <c r="F30" s="35" t="s">
        <v>1042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4"/>
      <c r="N30" s="34"/>
      <c r="O30" s="34"/>
      <c r="P30" s="32" t="s">
        <v>970</v>
      </c>
      <c r="Q30" s="32" t="s">
        <v>969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1003</v>
      </c>
      <c r="D31" s="31"/>
      <c r="E31" s="32" t="s">
        <v>656</v>
      </c>
      <c r="F31" s="35" t="s">
        <v>1043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4"/>
      <c r="N31" s="34"/>
      <c r="O31" s="34"/>
      <c r="P31" s="32" t="s">
        <v>970</v>
      </c>
      <c r="Q31" s="32" t="s">
        <v>969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1003</v>
      </c>
      <c r="D32" s="38"/>
      <c r="E32" s="39" t="s">
        <v>1128</v>
      </c>
      <c r="F32" s="42" t="s">
        <v>1044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41"/>
      <c r="N32" s="41"/>
      <c r="O32" s="41"/>
      <c r="P32" s="39" t="s">
        <v>970</v>
      </c>
      <c r="Q32" s="39" t="s">
        <v>978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1003</v>
      </c>
      <c r="D33" s="38"/>
      <c r="E33" s="39" t="s">
        <v>1021</v>
      </c>
      <c r="F33" s="42" t="s">
        <v>1045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41"/>
      <c r="N33" s="41"/>
      <c r="O33" s="41"/>
      <c r="P33" s="39" t="s">
        <v>970</v>
      </c>
      <c r="Q33" s="39" t="s">
        <v>979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1003</v>
      </c>
      <c r="D34" s="38"/>
      <c r="E34" s="39" t="s">
        <v>658</v>
      </c>
      <c r="F34" s="42" t="s">
        <v>1046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41"/>
      <c r="N34" s="41"/>
      <c r="O34" s="41"/>
      <c r="P34" s="39" t="s">
        <v>970</v>
      </c>
      <c r="Q34" s="39" t="s">
        <v>979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1003</v>
      </c>
      <c r="D35" s="38"/>
      <c r="E35" s="39" t="s">
        <v>660</v>
      </c>
      <c r="F35" s="42" t="s">
        <v>1047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41"/>
      <c r="N35" s="41"/>
      <c r="O35" s="41"/>
      <c r="P35" s="39" t="s">
        <v>970</v>
      </c>
      <c r="Q35" s="39" t="s">
        <v>979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1003</v>
      </c>
      <c r="D36" s="38"/>
      <c r="E36" s="39" t="s">
        <v>1022</v>
      </c>
      <c r="F36" s="42" t="s">
        <v>1048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41"/>
      <c r="N36" s="41"/>
      <c r="O36" s="41"/>
      <c r="P36" s="39" t="s">
        <v>970</v>
      </c>
      <c r="Q36" s="39" t="s">
        <v>978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1003</v>
      </c>
      <c r="D37" s="38"/>
      <c r="E37" s="39" t="s">
        <v>662</v>
      </c>
      <c r="F37" s="42" t="s">
        <v>1049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41"/>
      <c r="N37" s="41"/>
      <c r="O37" s="41"/>
      <c r="P37" s="39" t="s">
        <v>970</v>
      </c>
      <c r="Q37" s="39" t="s">
        <v>978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1003</v>
      </c>
      <c r="D38" s="38"/>
      <c r="E38" s="39" t="s">
        <v>664</v>
      </c>
      <c r="F38" s="42" t="s">
        <v>1050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41"/>
      <c r="N38" s="41"/>
      <c r="O38" s="41"/>
      <c r="P38" s="39" t="s">
        <v>970</v>
      </c>
      <c r="Q38" s="39" t="s">
        <v>978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1003</v>
      </c>
      <c r="D39" s="38"/>
      <c r="E39" s="39" t="s">
        <v>671</v>
      </c>
      <c r="F39" s="42" t="s">
        <v>1051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41"/>
      <c r="N39" s="41"/>
      <c r="O39" s="41"/>
      <c r="P39" s="39" t="s">
        <v>970</v>
      </c>
      <c r="Q39" s="39" t="s">
        <v>979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1003</v>
      </c>
      <c r="D40" s="38"/>
      <c r="E40" s="39" t="s">
        <v>673</v>
      </c>
      <c r="F40" s="42" t="s">
        <v>1058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41"/>
      <c r="N40" s="41"/>
      <c r="O40" s="41"/>
      <c r="P40" s="39" t="s">
        <v>970</v>
      </c>
      <c r="Q40" s="39" t="s">
        <v>978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1003</v>
      </c>
      <c r="D41" s="38"/>
      <c r="E41" s="39" t="s">
        <v>637</v>
      </c>
      <c r="F41" s="42" t="s">
        <v>1052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970</v>
      </c>
      <c r="Q41" s="39" t="s">
        <v>978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1003</v>
      </c>
      <c r="D42" s="38"/>
      <c r="E42" s="39" t="s">
        <v>639</v>
      </c>
      <c r="F42" s="42" t="s">
        <v>1054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970</v>
      </c>
      <c r="Q42" s="39" t="s">
        <v>978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1003</v>
      </c>
      <c r="D43" s="38"/>
      <c r="E43" s="39" t="s">
        <v>641</v>
      </c>
      <c r="F43" s="42" t="s">
        <v>1055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970</v>
      </c>
      <c r="Q43" s="39" t="s">
        <v>978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1003</v>
      </c>
      <c r="D44" s="38"/>
      <c r="E44" s="39" t="s">
        <v>643</v>
      </c>
      <c r="F44" s="42" t="s">
        <v>1056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970</v>
      </c>
      <c r="Q44" s="39" t="s">
        <v>978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1003</v>
      </c>
      <c r="D45" s="38"/>
      <c r="E45" s="39" t="s">
        <v>645</v>
      </c>
      <c r="F45" s="42" t="s">
        <v>1057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970</v>
      </c>
      <c r="Q45" s="39" t="s">
        <v>978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999</v>
      </c>
      <c r="D46" s="18" t="s">
        <v>1671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965</v>
      </c>
      <c r="Q46" s="58" t="s">
        <v>969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999</v>
      </c>
      <c r="D47" s="18" t="s">
        <v>1671</v>
      </c>
      <c r="E47" s="21" t="s">
        <v>14</v>
      </c>
      <c r="F47" s="95" t="s">
        <v>15</v>
      </c>
      <c r="G47" s="18" t="s">
        <v>1371</v>
      </c>
      <c r="H47" s="58" t="s">
        <v>961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965</v>
      </c>
      <c r="Q47" s="58" t="s">
        <v>969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999</v>
      </c>
      <c r="D48" s="9" t="s">
        <v>1671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965</v>
      </c>
      <c r="Q48" s="11" t="s">
        <v>967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999</v>
      </c>
      <c r="D49" s="18" t="s">
        <v>1671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965</v>
      </c>
      <c r="Q49" s="58" t="s">
        <v>969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999</v>
      </c>
      <c r="D50" s="9" t="s">
        <v>1671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965</v>
      </c>
      <c r="Q50" s="11" t="s">
        <v>967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999</v>
      </c>
      <c r="D51" s="57" t="s">
        <v>1671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965</v>
      </c>
      <c r="Q51" s="58" t="s">
        <v>969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999</v>
      </c>
      <c r="D52" s="18" t="s">
        <v>1671</v>
      </c>
      <c r="E52" s="21" t="s">
        <v>28</v>
      </c>
      <c r="F52" s="95" t="s">
        <v>29</v>
      </c>
      <c r="G52" s="18" t="s">
        <v>1314</v>
      </c>
      <c r="H52" s="58" t="s">
        <v>961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965</v>
      </c>
      <c r="Q52" s="58" t="s">
        <v>967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999</v>
      </c>
      <c r="D53" s="18" t="s">
        <v>1671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965</v>
      </c>
      <c r="Q53" s="58" t="s">
        <v>967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999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965</v>
      </c>
      <c r="Q54" s="58" t="s">
        <v>964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999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970</v>
      </c>
      <c r="Q55" s="58" t="s">
        <v>968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999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970</v>
      </c>
      <c r="Q56" s="58" t="s">
        <v>968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1060</v>
      </c>
      <c r="D57" s="9" t="s">
        <v>1671</v>
      </c>
      <c r="E57" s="11" t="s">
        <v>4</v>
      </c>
      <c r="F57" s="10" t="s">
        <v>5</v>
      </c>
      <c r="G57" s="9" t="s">
        <v>1434</v>
      </c>
      <c r="H57" s="11" t="s">
        <v>961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965</v>
      </c>
      <c r="Q57" s="11" t="s">
        <v>1766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999</v>
      </c>
      <c r="D58" s="9" t="s">
        <v>1671</v>
      </c>
      <c r="E58" s="11" t="s">
        <v>963</v>
      </c>
      <c r="F58" s="10" t="s">
        <v>5</v>
      </c>
      <c r="G58" s="9" t="s">
        <v>1435</v>
      </c>
      <c r="H58" s="11" t="s">
        <v>961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965</v>
      </c>
      <c r="Q58" s="11" t="s">
        <v>1766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999</v>
      </c>
      <c r="D59" s="57" t="s">
        <v>1672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965</v>
      </c>
      <c r="Q59" s="206" t="s">
        <v>1769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999</v>
      </c>
      <c r="D60" s="57" t="s">
        <v>1672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965</v>
      </c>
      <c r="Q60" s="206" t="s">
        <v>1769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1061</v>
      </c>
      <c r="D61" s="29" t="s">
        <v>1673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965</v>
      </c>
      <c r="Q61" s="11" t="s">
        <v>964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1000</v>
      </c>
      <c r="D62" s="29" t="s">
        <v>1673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965</v>
      </c>
      <c r="Q62" s="11" t="s">
        <v>964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1000</v>
      </c>
      <c r="D63" s="29" t="s">
        <v>1674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965</v>
      </c>
      <c r="Q63" s="11" t="s">
        <v>969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1000</v>
      </c>
      <c r="D64" s="29" t="s">
        <v>1674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965</v>
      </c>
      <c r="Q64" s="11" t="s">
        <v>969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1000</v>
      </c>
      <c r="D65" s="29" t="s">
        <v>1675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965</v>
      </c>
      <c r="Q65" s="11" t="s">
        <v>969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1000</v>
      </c>
      <c r="D66" s="29" t="s">
        <v>1676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965</v>
      </c>
      <c r="Q66" s="11" t="s">
        <v>969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1000</v>
      </c>
      <c r="D67" s="29" t="s">
        <v>1676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965</v>
      </c>
      <c r="Q67" s="11" t="s">
        <v>969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1000</v>
      </c>
      <c r="D68" s="29"/>
      <c r="E68" s="7" t="s">
        <v>1370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965</v>
      </c>
      <c r="Q68" s="11" t="s">
        <v>969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1000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965</v>
      </c>
      <c r="Q69" s="11" t="s">
        <v>969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1000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965</v>
      </c>
      <c r="Q70" s="11" t="s">
        <v>969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39" customFormat="1" ht="13.5" x14ac:dyDescent="0.3">
      <c r="A71" s="233">
        <v>70</v>
      </c>
      <c r="B71" s="205" t="str">
        <f>LEFT(功能_33[[#This Row],[功能代號]],2)</f>
        <v>L6</v>
      </c>
      <c r="C71" s="205" t="s">
        <v>1000</v>
      </c>
      <c r="D71" s="234"/>
      <c r="E71" s="235" t="s">
        <v>1630</v>
      </c>
      <c r="F71" s="236" t="s">
        <v>51</v>
      </c>
      <c r="G71" s="234" t="s">
        <v>1631</v>
      </c>
      <c r="H71" s="237" t="s">
        <v>961</v>
      </c>
      <c r="I71" s="238" t="s">
        <v>710</v>
      </c>
      <c r="J71" s="232">
        <v>44404</v>
      </c>
      <c r="K71" s="232"/>
      <c r="L71" s="232"/>
      <c r="M71" s="232">
        <v>44404</v>
      </c>
      <c r="N71" s="232"/>
      <c r="O71" s="232"/>
      <c r="P71" s="237" t="s">
        <v>970</v>
      </c>
      <c r="Q71" s="237" t="s">
        <v>1513</v>
      </c>
      <c r="R71" s="205" t="s">
        <v>1514</v>
      </c>
      <c r="S71" s="237"/>
      <c r="T71" s="237"/>
      <c r="U71" s="237"/>
      <c r="V71" s="237"/>
      <c r="W71" s="237"/>
      <c r="X71" s="237"/>
      <c r="Y71" s="237"/>
      <c r="Z71" s="205" t="str">
        <f>VLOOKUP(功能_33[[#This Row],[User]],SKL放款!A:G,7,FALSE)</f>
        <v>放款審查課</v>
      </c>
      <c r="AA71" s="205"/>
    </row>
    <row r="72" spans="1:27" s="239" customFormat="1" ht="13.5" x14ac:dyDescent="0.3">
      <c r="A72" s="233">
        <v>70</v>
      </c>
      <c r="B72" s="205" t="str">
        <f>LEFT(功能_33[[#This Row],[功能代號]],2)</f>
        <v>L6</v>
      </c>
      <c r="C72" s="205" t="s">
        <v>1000</v>
      </c>
      <c r="D72" s="234"/>
      <c r="E72" s="235" t="s">
        <v>1548</v>
      </c>
      <c r="F72" s="236" t="s">
        <v>51</v>
      </c>
      <c r="G72" s="234" t="s">
        <v>1549</v>
      </c>
      <c r="H72" s="237" t="s">
        <v>961</v>
      </c>
      <c r="I72" s="238" t="s">
        <v>710</v>
      </c>
      <c r="J72" s="232">
        <v>44404</v>
      </c>
      <c r="K72" s="232"/>
      <c r="L72" s="232"/>
      <c r="M72" s="232">
        <v>44404</v>
      </c>
      <c r="N72" s="232"/>
      <c r="O72" s="232"/>
      <c r="P72" s="237" t="s">
        <v>970</v>
      </c>
      <c r="Q72" s="237" t="s">
        <v>1513</v>
      </c>
      <c r="R72" s="205" t="s">
        <v>1514</v>
      </c>
      <c r="S72" s="237"/>
      <c r="T72" s="237"/>
      <c r="U72" s="237"/>
      <c r="V72" s="237"/>
      <c r="W72" s="237"/>
      <c r="X72" s="237"/>
      <c r="Y72" s="237"/>
      <c r="Z72" s="205" t="str">
        <f>VLOOKUP(功能_33[[#This Row],[User]],SKL放款!A:G,7,FALSE)</f>
        <v>放款審查課</v>
      </c>
      <c r="AA72" s="205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1000</v>
      </c>
      <c r="D73" s="29"/>
      <c r="E73" s="7" t="s">
        <v>50</v>
      </c>
      <c r="F73" s="105" t="s">
        <v>51</v>
      </c>
      <c r="G73" s="29" t="s">
        <v>1761</v>
      </c>
      <c r="H73" s="11" t="s">
        <v>961</v>
      </c>
      <c r="I73" s="14" t="s">
        <v>710</v>
      </c>
      <c r="J73" s="2">
        <v>44404</v>
      </c>
      <c r="K73" s="2"/>
      <c r="L73" s="2"/>
      <c r="M73" s="2">
        <v>44405</v>
      </c>
      <c r="N73" s="2"/>
      <c r="O73" s="2"/>
      <c r="P73" s="11" t="s">
        <v>970</v>
      </c>
      <c r="Q73" s="11" t="s">
        <v>1513</v>
      </c>
      <c r="R73" s="9" t="s">
        <v>1514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1000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/>
      <c r="M74" s="2">
        <v>44405</v>
      </c>
      <c r="N74" s="2"/>
      <c r="O74" s="2"/>
      <c r="P74" s="11" t="s">
        <v>970</v>
      </c>
      <c r="Q74" s="11" t="s">
        <v>1513</v>
      </c>
      <c r="R74" s="9" t="s">
        <v>1514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1000</v>
      </c>
      <c r="D75" s="29" t="s">
        <v>1677</v>
      </c>
      <c r="E75" s="7" t="s">
        <v>1403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/>
      <c r="M75" s="2">
        <v>44405</v>
      </c>
      <c r="N75" s="2"/>
      <c r="O75" s="2"/>
      <c r="P75" s="11" t="s">
        <v>965</v>
      </c>
      <c r="Q75" s="11" t="s">
        <v>969</v>
      </c>
      <c r="R75" s="9" t="s">
        <v>1515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1000</v>
      </c>
      <c r="D76" s="29" t="s">
        <v>1677</v>
      </c>
      <c r="E76" s="7" t="s">
        <v>1404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/>
      <c r="M76" s="2">
        <v>44405</v>
      </c>
      <c r="N76" s="2"/>
      <c r="O76" s="2"/>
      <c r="P76" s="11" t="s">
        <v>965</v>
      </c>
      <c r="Q76" s="11" t="s">
        <v>969</v>
      </c>
      <c r="R76" s="9" t="s">
        <v>1515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1000</v>
      </c>
      <c r="D77" s="29" t="s">
        <v>1677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/>
      <c r="M77" s="2">
        <v>44405</v>
      </c>
      <c r="N77" s="2"/>
      <c r="O77" s="2"/>
      <c r="P77" s="11" t="s">
        <v>965</v>
      </c>
      <c r="Q77" s="11" t="s">
        <v>968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1000</v>
      </c>
      <c r="D78" s="29" t="s">
        <v>1678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2"/>
      <c r="M78" s="3">
        <v>44410</v>
      </c>
      <c r="N78" s="3"/>
      <c r="O78" s="3"/>
      <c r="P78" s="11" t="s">
        <v>970</v>
      </c>
      <c r="Q78" s="205" t="s">
        <v>1818</v>
      </c>
      <c r="R78" s="9"/>
      <c r="S78" s="11"/>
      <c r="T78" s="11"/>
      <c r="U78" s="11"/>
      <c r="V78" s="11"/>
      <c r="W78" s="11"/>
      <c r="X78" s="11"/>
      <c r="Y78" s="11"/>
      <c r="Z78" s="9" t="e">
        <f>VLOOKUP(功能_33[[#This Row],[User]],SKL放款!A:G,7,FALSE)</f>
        <v>#N/A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1000</v>
      </c>
      <c r="D79" s="29" t="s">
        <v>1678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2"/>
      <c r="M79" s="3">
        <v>44410</v>
      </c>
      <c r="N79" s="3"/>
      <c r="O79" s="3"/>
      <c r="P79" s="11" t="s">
        <v>970</v>
      </c>
      <c r="Q79" s="205" t="s">
        <v>1818</v>
      </c>
      <c r="R79" s="9"/>
      <c r="S79" s="11"/>
      <c r="T79" s="11"/>
      <c r="U79" s="11"/>
      <c r="V79" s="11"/>
      <c r="W79" s="11"/>
      <c r="X79" s="11"/>
      <c r="Y79" s="11"/>
      <c r="Z79" s="9" t="e">
        <f>VLOOKUP(功能_33[[#This Row],[User]],SKL放款!A:G,7,FALSE)</f>
        <v>#N/A</v>
      </c>
      <c r="AA79" s="9"/>
    </row>
    <row r="80" spans="1:27" s="239" customFormat="1" ht="13.5" x14ac:dyDescent="0.3">
      <c r="A80" s="233"/>
      <c r="B80" s="240" t="str">
        <f>LEFT(功能_33[[#This Row],[功能代號]],2)</f>
        <v>L2</v>
      </c>
      <c r="C80" s="205" t="s">
        <v>1079</v>
      </c>
      <c r="D80" s="241"/>
      <c r="E80" s="235" t="s">
        <v>1814</v>
      </c>
      <c r="F80" s="236"/>
      <c r="G80" s="234" t="s">
        <v>1815</v>
      </c>
      <c r="H80" s="237" t="s">
        <v>961</v>
      </c>
      <c r="I80" s="13" t="s">
        <v>57</v>
      </c>
      <c r="J80" s="232">
        <v>44431</v>
      </c>
      <c r="K80" s="2">
        <v>44431</v>
      </c>
      <c r="L80" s="2" t="s">
        <v>1812</v>
      </c>
      <c r="M80" s="232"/>
      <c r="N80" s="232"/>
      <c r="O80" s="232"/>
      <c r="P80" s="242"/>
      <c r="Q80" s="242"/>
      <c r="R80" s="205"/>
      <c r="S80" s="237"/>
      <c r="T80" s="237"/>
      <c r="U80" s="237"/>
      <c r="V80" s="237"/>
      <c r="W80" s="237"/>
      <c r="X80" s="237"/>
      <c r="Y80" s="237"/>
      <c r="Z80" s="240" t="e">
        <f>VLOOKUP(功能_33[[#This Row],[User]],SKL放款!A:G,7,FALSE)</f>
        <v>#N/A</v>
      </c>
      <c r="AA80" s="205"/>
    </row>
    <row r="81" spans="1:27" s="239" customFormat="1" ht="13.5" x14ac:dyDescent="0.3">
      <c r="A81" s="233"/>
      <c r="B81" s="240" t="str">
        <f>LEFT(功能_33[[#This Row],[功能代號]],2)</f>
        <v>L2</v>
      </c>
      <c r="C81" s="205" t="s">
        <v>1079</v>
      </c>
      <c r="D81" s="241"/>
      <c r="E81" s="235" t="s">
        <v>1807</v>
      </c>
      <c r="F81" s="236"/>
      <c r="G81" s="234" t="s">
        <v>1808</v>
      </c>
      <c r="H81" s="237" t="s">
        <v>961</v>
      </c>
      <c r="I81" s="13" t="s">
        <v>57</v>
      </c>
      <c r="J81" s="232">
        <v>44431</v>
      </c>
      <c r="K81" s="2">
        <v>44431</v>
      </c>
      <c r="L81" s="2" t="s">
        <v>1812</v>
      </c>
      <c r="M81" s="232"/>
      <c r="N81" s="232"/>
      <c r="O81" s="232"/>
      <c r="P81" s="242"/>
      <c r="Q81" s="242"/>
      <c r="R81" s="205"/>
      <c r="S81" s="237"/>
      <c r="T81" s="237"/>
      <c r="U81" s="237"/>
      <c r="V81" s="237"/>
      <c r="W81" s="237"/>
      <c r="X81" s="237"/>
      <c r="Y81" s="237"/>
      <c r="Z81" s="240" t="e">
        <f>VLOOKUP(功能_33[[#This Row],[User]],SKL放款!A:G,7,FALSE)</f>
        <v>#N/A</v>
      </c>
      <c r="AA81" s="205"/>
    </row>
    <row r="82" spans="1:27" s="239" customFormat="1" ht="13.5" x14ac:dyDescent="0.3">
      <c r="A82" s="233"/>
      <c r="B82" s="240" t="str">
        <f>LEFT(功能_33[[#This Row],[功能代號]],2)</f>
        <v>L2</v>
      </c>
      <c r="C82" s="205" t="s">
        <v>1079</v>
      </c>
      <c r="D82" s="241"/>
      <c r="E82" s="235" t="s">
        <v>1827</v>
      </c>
      <c r="F82" s="236"/>
      <c r="G82" s="234" t="s">
        <v>1828</v>
      </c>
      <c r="H82" s="237" t="s">
        <v>961</v>
      </c>
      <c r="I82" s="13" t="s">
        <v>57</v>
      </c>
      <c r="J82" s="232">
        <v>44431</v>
      </c>
      <c r="K82" s="2">
        <v>44431</v>
      </c>
      <c r="L82" s="2" t="s">
        <v>1812</v>
      </c>
      <c r="M82" s="232"/>
      <c r="N82" s="232"/>
      <c r="O82" s="232"/>
      <c r="P82" s="242"/>
      <c r="Q82" s="242"/>
      <c r="R82" s="205"/>
      <c r="S82" s="237"/>
      <c r="T82" s="237"/>
      <c r="U82" s="237"/>
      <c r="V82" s="237"/>
      <c r="W82" s="237"/>
      <c r="X82" s="237"/>
      <c r="Y82" s="237"/>
      <c r="Z82" s="240" t="e">
        <f>VLOOKUP(功能_33[[#This Row],[User]],SKL放款!A:G,7,FALSE)</f>
        <v>#N/A</v>
      </c>
      <c r="AA82" s="205"/>
    </row>
    <row r="83" spans="1:27" s="239" customFormat="1" ht="13.5" x14ac:dyDescent="0.3">
      <c r="A83" s="233"/>
      <c r="B83" s="240" t="str">
        <f>LEFT(功能_33[[#This Row],[功能代號]],2)</f>
        <v>L2</v>
      </c>
      <c r="C83" s="205" t="s">
        <v>1079</v>
      </c>
      <c r="D83" s="241"/>
      <c r="E83" s="235" t="s">
        <v>1816</v>
      </c>
      <c r="F83" s="236"/>
      <c r="G83" s="234" t="s">
        <v>1817</v>
      </c>
      <c r="H83" s="237" t="s">
        <v>961</v>
      </c>
      <c r="I83" s="13" t="s">
        <v>57</v>
      </c>
      <c r="J83" s="232">
        <v>44431</v>
      </c>
      <c r="K83" s="2">
        <v>44431</v>
      </c>
      <c r="L83" s="2" t="s">
        <v>1812</v>
      </c>
      <c r="M83" s="232"/>
      <c r="N83" s="232"/>
      <c r="O83" s="232"/>
      <c r="P83" s="242"/>
      <c r="Q83" s="242"/>
      <c r="R83" s="205"/>
      <c r="S83" s="237"/>
      <c r="T83" s="237"/>
      <c r="U83" s="237"/>
      <c r="V83" s="237"/>
      <c r="W83" s="237"/>
      <c r="X83" s="237"/>
      <c r="Y83" s="237"/>
      <c r="Z83" s="240" t="e">
        <f>VLOOKUP(功能_33[[#This Row],[User]],SKL放款!A:G,7,FALSE)</f>
        <v>#N/A</v>
      </c>
      <c r="AA83" s="205"/>
    </row>
    <row r="84" spans="1:27" s="239" customFormat="1" ht="13.5" x14ac:dyDescent="0.3">
      <c r="A84" s="233"/>
      <c r="B84" s="240" t="str">
        <f>LEFT(功能_33[[#This Row],[功能代號]],2)</f>
        <v>L2</v>
      </c>
      <c r="C84" s="205" t="s">
        <v>1079</v>
      </c>
      <c r="D84" s="241"/>
      <c r="E84" s="235" t="s">
        <v>1829</v>
      </c>
      <c r="F84" s="236"/>
      <c r="G84" s="234" t="s">
        <v>1831</v>
      </c>
      <c r="H84" s="237" t="s">
        <v>961</v>
      </c>
      <c r="I84" s="13" t="s">
        <v>57</v>
      </c>
      <c r="J84" s="232">
        <v>44431</v>
      </c>
      <c r="K84" s="2">
        <v>44431</v>
      </c>
      <c r="L84" s="2" t="s">
        <v>1812</v>
      </c>
      <c r="M84" s="232"/>
      <c r="N84" s="232"/>
      <c r="O84" s="232"/>
      <c r="P84" s="242"/>
      <c r="Q84" s="242"/>
      <c r="R84" s="205"/>
      <c r="S84" s="237"/>
      <c r="T84" s="237"/>
      <c r="U84" s="237"/>
      <c r="V84" s="237"/>
      <c r="W84" s="237"/>
      <c r="X84" s="237"/>
      <c r="Y84" s="237"/>
      <c r="Z84" s="240" t="e">
        <f>VLOOKUP(功能_33[[#This Row],[User]],SKL放款!A:G,7,FALSE)</f>
        <v>#N/A</v>
      </c>
      <c r="AA84" s="205"/>
    </row>
    <row r="85" spans="1:27" s="239" customFormat="1" ht="13.5" x14ac:dyDescent="0.3">
      <c r="A85" s="233"/>
      <c r="B85" s="240" t="str">
        <f>LEFT(功能_33[[#This Row],[功能代號]],2)</f>
        <v>L2</v>
      </c>
      <c r="C85" s="205" t="s">
        <v>1079</v>
      </c>
      <c r="D85" s="241"/>
      <c r="E85" s="235" t="s">
        <v>1830</v>
      </c>
      <c r="F85" s="236"/>
      <c r="G85" s="234" t="s">
        <v>1832</v>
      </c>
      <c r="H85" s="237" t="s">
        <v>961</v>
      </c>
      <c r="I85" s="13" t="s">
        <v>57</v>
      </c>
      <c r="J85" s="232">
        <v>44431</v>
      </c>
      <c r="K85" s="2">
        <v>44431</v>
      </c>
      <c r="L85" s="2" t="s">
        <v>1812</v>
      </c>
      <c r="M85" s="232"/>
      <c r="N85" s="232"/>
      <c r="O85" s="232"/>
      <c r="P85" s="242"/>
      <c r="Q85" s="242"/>
      <c r="R85" s="205"/>
      <c r="S85" s="237"/>
      <c r="T85" s="237"/>
      <c r="U85" s="237"/>
      <c r="V85" s="237"/>
      <c r="W85" s="237"/>
      <c r="X85" s="237"/>
      <c r="Y85" s="237"/>
      <c r="Z85" s="240" t="e">
        <f>VLOOKUP(功能_33[[#This Row],[User]],SKL放款!A:G,7,FALSE)</f>
        <v>#N/A</v>
      </c>
      <c r="AA85" s="205"/>
    </row>
    <row r="86" spans="1:27" s="239" customFormat="1" ht="13.5" x14ac:dyDescent="0.3">
      <c r="A86" s="233"/>
      <c r="B86" s="240" t="str">
        <f>LEFT(功能_33[[#This Row],[功能代號]],2)</f>
        <v>L2</v>
      </c>
      <c r="C86" s="205" t="s">
        <v>1079</v>
      </c>
      <c r="D86" s="241"/>
      <c r="E86" s="235" t="s">
        <v>1803</v>
      </c>
      <c r="F86" s="236"/>
      <c r="G86" s="234" t="s">
        <v>1804</v>
      </c>
      <c r="H86" s="237" t="s">
        <v>961</v>
      </c>
      <c r="I86" s="13" t="s">
        <v>710</v>
      </c>
      <c r="J86" s="232">
        <v>44431</v>
      </c>
      <c r="K86" s="2">
        <v>44431</v>
      </c>
      <c r="L86" s="2" t="s">
        <v>1812</v>
      </c>
      <c r="M86" s="232"/>
      <c r="N86" s="232"/>
      <c r="O86" s="232"/>
      <c r="P86" s="242"/>
      <c r="Q86" s="242"/>
      <c r="R86" s="205"/>
      <c r="S86" s="237"/>
      <c r="T86" s="237"/>
      <c r="U86" s="237"/>
      <c r="V86" s="237"/>
      <c r="W86" s="237"/>
      <c r="X86" s="237"/>
      <c r="Y86" s="237"/>
      <c r="Z86" s="240" t="e">
        <f>VLOOKUP(功能_33[[#This Row],[User]],SKL放款!A:G,7,FALSE)</f>
        <v>#N/A</v>
      </c>
      <c r="AA86" s="205"/>
    </row>
    <row r="87" spans="1:27" s="239" customFormat="1" ht="13.5" x14ac:dyDescent="0.3">
      <c r="A87" s="233"/>
      <c r="B87" s="240" t="str">
        <f>LEFT(功能_33[[#This Row],[功能代號]],2)</f>
        <v>L2</v>
      </c>
      <c r="C87" s="205" t="s">
        <v>1079</v>
      </c>
      <c r="D87" s="241"/>
      <c r="E87" s="235" t="s">
        <v>1806</v>
      </c>
      <c r="F87" s="236"/>
      <c r="G87" s="234" t="s">
        <v>1805</v>
      </c>
      <c r="H87" s="237" t="s">
        <v>961</v>
      </c>
      <c r="I87" s="13" t="s">
        <v>710</v>
      </c>
      <c r="J87" s="232">
        <v>44431</v>
      </c>
      <c r="K87" s="2">
        <v>44431</v>
      </c>
      <c r="L87" s="2" t="s">
        <v>1812</v>
      </c>
      <c r="M87" s="232"/>
      <c r="N87" s="232"/>
      <c r="O87" s="232"/>
      <c r="P87" s="242"/>
      <c r="Q87" s="242"/>
      <c r="R87" s="205"/>
      <c r="S87" s="237"/>
      <c r="T87" s="237"/>
      <c r="U87" s="237"/>
      <c r="V87" s="237"/>
      <c r="W87" s="237"/>
      <c r="X87" s="237"/>
      <c r="Y87" s="237"/>
      <c r="Z87" s="240" t="e">
        <f>VLOOKUP(功能_33[[#This Row],[User]],SKL放款!A:G,7,FALSE)</f>
        <v>#N/A</v>
      </c>
      <c r="AA87" s="205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1000</v>
      </c>
      <c r="D88" s="29" t="s">
        <v>1679</v>
      </c>
      <c r="E88" s="7" t="s">
        <v>1405</v>
      </c>
      <c r="F88" s="105" t="s">
        <v>59</v>
      </c>
      <c r="G88" s="29" t="s">
        <v>60</v>
      </c>
      <c r="H88" s="11" t="s">
        <v>961</v>
      </c>
      <c r="I88" s="13" t="s">
        <v>57</v>
      </c>
      <c r="J88" s="2">
        <v>44405</v>
      </c>
      <c r="K88" s="2">
        <v>44431</v>
      </c>
      <c r="L88" s="2" t="s">
        <v>1812</v>
      </c>
      <c r="M88" s="232"/>
      <c r="N88" s="2"/>
      <c r="O88" s="2"/>
      <c r="P88" s="11" t="s">
        <v>965</v>
      </c>
      <c r="Q88" s="11" t="s">
        <v>969</v>
      </c>
      <c r="R88" s="9" t="s">
        <v>1515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1000</v>
      </c>
      <c r="D89" s="29" t="s">
        <v>1679</v>
      </c>
      <c r="E89" s="7" t="s">
        <v>95</v>
      </c>
      <c r="F89" s="105" t="s">
        <v>93</v>
      </c>
      <c r="G89" s="29" t="s">
        <v>96</v>
      </c>
      <c r="H89" s="11" t="s">
        <v>961</v>
      </c>
      <c r="I89" s="13" t="s">
        <v>57</v>
      </c>
      <c r="J89" s="2">
        <v>44405</v>
      </c>
      <c r="K89" s="2">
        <v>44432</v>
      </c>
      <c r="L89" s="2" t="s">
        <v>1813</v>
      </c>
      <c r="M89" s="232"/>
      <c r="N89" s="2"/>
      <c r="O89" s="2"/>
      <c r="P89" s="11" t="s">
        <v>965</v>
      </c>
      <c r="Q89" s="11" t="s">
        <v>969</v>
      </c>
      <c r="R89" s="9" t="s">
        <v>1515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1000</v>
      </c>
      <c r="D90" s="29" t="s">
        <v>1679</v>
      </c>
      <c r="E90" s="7" t="s">
        <v>1406</v>
      </c>
      <c r="F90" s="105" t="s">
        <v>93</v>
      </c>
      <c r="G90" s="29" t="s">
        <v>94</v>
      </c>
      <c r="H90" s="11" t="s">
        <v>961</v>
      </c>
      <c r="I90" s="13" t="s">
        <v>57</v>
      </c>
      <c r="J90" s="2">
        <v>44405</v>
      </c>
      <c r="K90" s="2">
        <v>44432</v>
      </c>
      <c r="L90" s="2" t="s">
        <v>1813</v>
      </c>
      <c r="M90" s="232"/>
      <c r="N90" s="2"/>
      <c r="O90" s="2"/>
      <c r="P90" s="11" t="s">
        <v>965</v>
      </c>
      <c r="Q90" s="11" t="s">
        <v>969</v>
      </c>
      <c r="R90" s="9" t="s">
        <v>1515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1000</v>
      </c>
      <c r="D91" s="29" t="s">
        <v>1679</v>
      </c>
      <c r="E91" s="7" t="s">
        <v>1407</v>
      </c>
      <c r="F91" s="105" t="s">
        <v>109</v>
      </c>
      <c r="G91" s="29" t="s">
        <v>110</v>
      </c>
      <c r="H91" s="11" t="s">
        <v>961</v>
      </c>
      <c r="I91" s="13" t="s">
        <v>57</v>
      </c>
      <c r="J91" s="2">
        <v>44405</v>
      </c>
      <c r="K91" s="2">
        <v>44432</v>
      </c>
      <c r="L91" s="2" t="s">
        <v>1813</v>
      </c>
      <c r="M91" s="232"/>
      <c r="N91" s="2"/>
      <c r="O91" s="2"/>
      <c r="P91" s="11" t="s">
        <v>965</v>
      </c>
      <c r="Q91" s="11" t="s">
        <v>969</v>
      </c>
      <c r="R91" s="9" t="s">
        <v>1515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1000</v>
      </c>
      <c r="D92" s="29" t="s">
        <v>1679</v>
      </c>
      <c r="E92" s="7" t="s">
        <v>1410</v>
      </c>
      <c r="F92" s="105" t="s">
        <v>115</v>
      </c>
      <c r="G92" s="29" t="s">
        <v>116</v>
      </c>
      <c r="H92" s="11" t="s">
        <v>961</v>
      </c>
      <c r="I92" s="13" t="s">
        <v>57</v>
      </c>
      <c r="J92" s="2">
        <v>44405</v>
      </c>
      <c r="K92" s="2">
        <v>44432</v>
      </c>
      <c r="L92" s="2" t="s">
        <v>1813</v>
      </c>
      <c r="M92" s="232"/>
      <c r="N92" s="2"/>
      <c r="O92" s="2"/>
      <c r="P92" s="11" t="s">
        <v>965</v>
      </c>
      <c r="Q92" s="11" t="s">
        <v>969</v>
      </c>
      <c r="R92" s="9" t="s">
        <v>1515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1000</v>
      </c>
      <c r="D93" s="29" t="s">
        <v>1679</v>
      </c>
      <c r="E93" s="7" t="s">
        <v>1412</v>
      </c>
      <c r="F93" s="105" t="s">
        <v>139</v>
      </c>
      <c r="G93" s="29" t="s">
        <v>141</v>
      </c>
      <c r="H93" s="11" t="s">
        <v>961</v>
      </c>
      <c r="I93" s="13" t="s">
        <v>57</v>
      </c>
      <c r="J93" s="2">
        <v>44405</v>
      </c>
      <c r="K93" s="2">
        <v>44432</v>
      </c>
      <c r="L93" s="2" t="s">
        <v>1813</v>
      </c>
      <c r="M93" s="232"/>
      <c r="N93" s="2"/>
      <c r="O93" s="2"/>
      <c r="P93" s="11" t="s">
        <v>965</v>
      </c>
      <c r="Q93" s="11" t="s">
        <v>968</v>
      </c>
      <c r="R93" s="9" t="s">
        <v>1515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1000</v>
      </c>
      <c r="D94" s="29" t="s">
        <v>1679</v>
      </c>
      <c r="E94" s="7" t="s">
        <v>1409</v>
      </c>
      <c r="F94" s="105" t="s">
        <v>113</v>
      </c>
      <c r="G94" s="29" t="s">
        <v>114</v>
      </c>
      <c r="H94" s="11" t="s">
        <v>961</v>
      </c>
      <c r="I94" s="13" t="s">
        <v>57</v>
      </c>
      <c r="J94" s="2">
        <v>44405</v>
      </c>
      <c r="K94" s="2">
        <v>44432</v>
      </c>
      <c r="L94" s="2" t="s">
        <v>1813</v>
      </c>
      <c r="M94" s="232"/>
      <c r="N94" s="2"/>
      <c r="O94" s="2"/>
      <c r="P94" s="11" t="s">
        <v>965</v>
      </c>
      <c r="Q94" s="11" t="s">
        <v>969</v>
      </c>
      <c r="R94" s="9" t="s">
        <v>1515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1000</v>
      </c>
      <c r="D95" s="29" t="s">
        <v>1679</v>
      </c>
      <c r="E95" s="7" t="s">
        <v>1408</v>
      </c>
      <c r="F95" s="105" t="s">
        <v>111</v>
      </c>
      <c r="G95" s="29" t="s">
        <v>112</v>
      </c>
      <c r="H95" s="11" t="s">
        <v>961</v>
      </c>
      <c r="I95" s="13" t="s">
        <v>57</v>
      </c>
      <c r="J95" s="2">
        <v>44405</v>
      </c>
      <c r="K95" s="2">
        <v>44432</v>
      </c>
      <c r="L95" s="2" t="s">
        <v>1813</v>
      </c>
      <c r="M95" s="232"/>
      <c r="N95" s="2"/>
      <c r="O95" s="2"/>
      <c r="P95" s="11" t="s">
        <v>965</v>
      </c>
      <c r="Q95" s="11" t="s">
        <v>969</v>
      </c>
      <c r="R95" s="9" t="s">
        <v>1515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1000</v>
      </c>
      <c r="D96" s="29" t="s">
        <v>1679</v>
      </c>
      <c r="E96" s="7" t="s">
        <v>1411</v>
      </c>
      <c r="F96" s="105" t="s">
        <v>139</v>
      </c>
      <c r="G96" s="29" t="s">
        <v>140</v>
      </c>
      <c r="H96" s="11" t="s">
        <v>961</v>
      </c>
      <c r="I96" s="13" t="s">
        <v>57</v>
      </c>
      <c r="J96" s="2">
        <v>44405</v>
      </c>
      <c r="K96" s="2">
        <v>44432</v>
      </c>
      <c r="L96" s="2" t="s">
        <v>1813</v>
      </c>
      <c r="M96" s="232"/>
      <c r="N96" s="2"/>
      <c r="O96" s="2"/>
      <c r="P96" s="11" t="s">
        <v>965</v>
      </c>
      <c r="Q96" s="11" t="s">
        <v>968</v>
      </c>
      <c r="R96" s="9" t="s">
        <v>1515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7">
        <v>88</v>
      </c>
      <c r="B97" s="9" t="str">
        <f>LEFT(功能_33[[#This Row],[功能代號]],2)</f>
        <v>L2</v>
      </c>
      <c r="C97" s="9" t="s">
        <v>1000</v>
      </c>
      <c r="D97" s="29" t="s">
        <v>1679</v>
      </c>
      <c r="E97" s="7" t="s">
        <v>142</v>
      </c>
      <c r="F97" s="105" t="s">
        <v>139</v>
      </c>
      <c r="G97" s="29" t="s">
        <v>1414</v>
      </c>
      <c r="H97" s="11" t="s">
        <v>961</v>
      </c>
      <c r="I97" s="14" t="s">
        <v>710</v>
      </c>
      <c r="J97" s="2">
        <v>44405</v>
      </c>
      <c r="K97" s="2">
        <v>44433</v>
      </c>
      <c r="L97" s="2" t="s">
        <v>1812</v>
      </c>
      <c r="M97" s="232"/>
      <c r="N97" s="3"/>
      <c r="O97" s="3"/>
      <c r="P97" s="11" t="s">
        <v>965</v>
      </c>
      <c r="Q97" s="11" t="s">
        <v>979</v>
      </c>
      <c r="R97" s="9" t="s">
        <v>1515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9"/>
    </row>
    <row r="98" spans="1:27" ht="13.5" x14ac:dyDescent="0.3">
      <c r="A98" s="37">
        <v>90</v>
      </c>
      <c r="B98" s="9" t="str">
        <f>LEFT(功能_33[[#This Row],[功能代號]],2)</f>
        <v>L2</v>
      </c>
      <c r="C98" s="9" t="s">
        <v>1000</v>
      </c>
      <c r="D98" s="29" t="s">
        <v>1679</v>
      </c>
      <c r="E98" s="7" t="s">
        <v>143</v>
      </c>
      <c r="F98" s="105" t="s">
        <v>139</v>
      </c>
      <c r="G98" s="29" t="s">
        <v>144</v>
      </c>
      <c r="H98" s="11" t="s">
        <v>961</v>
      </c>
      <c r="I98" s="13" t="s">
        <v>57</v>
      </c>
      <c r="J98" s="2">
        <v>44406</v>
      </c>
      <c r="K98" s="2">
        <v>44433</v>
      </c>
      <c r="L98" s="2" t="s">
        <v>1812</v>
      </c>
      <c r="M98" s="232"/>
      <c r="N98" s="2"/>
      <c r="O98" s="2"/>
      <c r="P98" s="11" t="s">
        <v>965</v>
      </c>
      <c r="Q98" s="11" t="s">
        <v>969</v>
      </c>
      <c r="R98" s="9" t="s">
        <v>1515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0">
        <v>104</v>
      </c>
      <c r="B99" s="9" t="str">
        <f>LEFT(功能_33[[#This Row],[功能代號]],2)</f>
        <v>L2</v>
      </c>
      <c r="C99" s="9" t="s">
        <v>1000</v>
      </c>
      <c r="D99" s="9" t="s">
        <v>1680</v>
      </c>
      <c r="E99" s="11" t="s">
        <v>126</v>
      </c>
      <c r="F99" s="12" t="s">
        <v>127</v>
      </c>
      <c r="G99" s="9" t="s">
        <v>128</v>
      </c>
      <c r="H99" s="11" t="s">
        <v>961</v>
      </c>
      <c r="I99" s="13" t="s">
        <v>57</v>
      </c>
      <c r="J99" s="2">
        <v>44411</v>
      </c>
      <c r="K99" s="2">
        <v>44433</v>
      </c>
      <c r="L99" s="2" t="s">
        <v>1812</v>
      </c>
      <c r="M99" s="232"/>
      <c r="N99" s="2"/>
      <c r="O99" s="2"/>
      <c r="P99" s="11" t="s">
        <v>965</v>
      </c>
      <c r="Q99" s="11" t="s">
        <v>969</v>
      </c>
      <c r="R99" s="9" t="s">
        <v>1515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89</v>
      </c>
      <c r="B100" s="9" t="str">
        <f>LEFT(功能_33[[#This Row],[功能代號]],2)</f>
        <v>L2</v>
      </c>
      <c r="C100" s="9" t="s">
        <v>1000</v>
      </c>
      <c r="D100" s="29" t="s">
        <v>1680</v>
      </c>
      <c r="E100" s="7" t="s">
        <v>1415</v>
      </c>
      <c r="F100" s="105" t="s">
        <v>129</v>
      </c>
      <c r="G100" s="29" t="s">
        <v>130</v>
      </c>
      <c r="H100" s="11" t="s">
        <v>961</v>
      </c>
      <c r="I100" s="13" t="s">
        <v>57</v>
      </c>
      <c r="J100" s="2">
        <v>44406</v>
      </c>
      <c r="K100" s="2">
        <v>44433</v>
      </c>
      <c r="L100" s="2" t="s">
        <v>1812</v>
      </c>
      <c r="M100" s="232"/>
      <c r="N100" s="2"/>
      <c r="O100" s="2"/>
      <c r="P100" s="11" t="s">
        <v>965</v>
      </c>
      <c r="Q100" s="11" t="s">
        <v>969</v>
      </c>
      <c r="R100" s="9" t="s">
        <v>1515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放款推展課</v>
      </c>
      <c r="AA100" s="9"/>
    </row>
    <row r="101" spans="1:27" ht="13.5" x14ac:dyDescent="0.3">
      <c r="A101" s="37">
        <v>91</v>
      </c>
      <c r="B101" s="9" t="str">
        <f>LEFT(功能_33[[#This Row],[功能代號]],2)</f>
        <v>L2</v>
      </c>
      <c r="C101" s="9" t="s">
        <v>1000</v>
      </c>
      <c r="D101" s="29" t="s">
        <v>1679</v>
      </c>
      <c r="E101" s="7" t="s">
        <v>1416</v>
      </c>
      <c r="F101" s="105" t="s">
        <v>122</v>
      </c>
      <c r="G101" s="29" t="s">
        <v>123</v>
      </c>
      <c r="H101" s="11" t="s">
        <v>961</v>
      </c>
      <c r="I101" s="13" t="s">
        <v>57</v>
      </c>
      <c r="J101" s="2">
        <v>44406</v>
      </c>
      <c r="K101" s="2">
        <v>44433</v>
      </c>
      <c r="L101" s="2" t="s">
        <v>1812</v>
      </c>
      <c r="M101" s="232"/>
      <c r="N101" s="2"/>
      <c r="O101" s="2"/>
      <c r="P101" s="11" t="s">
        <v>965</v>
      </c>
      <c r="Q101" s="11" t="s">
        <v>969</v>
      </c>
      <c r="R101" s="9" t="s">
        <v>1515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1000</v>
      </c>
      <c r="D102" s="29" t="s">
        <v>1679</v>
      </c>
      <c r="E102" s="7" t="s">
        <v>1413</v>
      </c>
      <c r="F102" s="105" t="s">
        <v>117</v>
      </c>
      <c r="G102" s="29" t="s">
        <v>118</v>
      </c>
      <c r="H102" s="11" t="s">
        <v>961</v>
      </c>
      <c r="I102" s="13" t="s">
        <v>57</v>
      </c>
      <c r="J102" s="2">
        <v>44405</v>
      </c>
      <c r="K102" s="2">
        <v>44434</v>
      </c>
      <c r="L102" s="2" t="s">
        <v>1812</v>
      </c>
      <c r="M102" s="232"/>
      <c r="N102" s="2"/>
      <c r="O102" s="2"/>
      <c r="P102" s="11" t="s">
        <v>965</v>
      </c>
      <c r="Q102" s="11" t="s">
        <v>969</v>
      </c>
      <c r="R102" s="9" t="s">
        <v>1515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1000</v>
      </c>
      <c r="D103" s="29" t="s">
        <v>1679</v>
      </c>
      <c r="E103" s="7" t="s">
        <v>119</v>
      </c>
      <c r="F103" s="105" t="s">
        <v>120</v>
      </c>
      <c r="G103" s="29" t="s">
        <v>121</v>
      </c>
      <c r="H103" s="11" t="s">
        <v>961</v>
      </c>
      <c r="I103" s="13" t="s">
        <v>57</v>
      </c>
      <c r="J103" s="2">
        <v>44405</v>
      </c>
      <c r="K103" s="2">
        <v>44434</v>
      </c>
      <c r="L103" s="2" t="s">
        <v>1812</v>
      </c>
      <c r="M103" s="232"/>
      <c r="N103" s="2"/>
      <c r="O103" s="2"/>
      <c r="P103" s="11" t="s">
        <v>965</v>
      </c>
      <c r="Q103" s="11" t="s">
        <v>969</v>
      </c>
      <c r="R103" s="9" t="s">
        <v>1515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1000</v>
      </c>
      <c r="D104" s="29" t="s">
        <v>1679</v>
      </c>
      <c r="E104" s="7" t="s">
        <v>1419</v>
      </c>
      <c r="F104" s="105" t="s">
        <v>97</v>
      </c>
      <c r="G104" s="29" t="s">
        <v>98</v>
      </c>
      <c r="H104" s="11" t="s">
        <v>961</v>
      </c>
      <c r="I104" s="13" t="s">
        <v>57</v>
      </c>
      <c r="J104" s="2">
        <v>44407</v>
      </c>
      <c r="K104" s="2">
        <v>44434</v>
      </c>
      <c r="L104" s="2" t="s">
        <v>1812</v>
      </c>
      <c r="M104" s="232"/>
      <c r="N104" s="2"/>
      <c r="O104" s="2"/>
      <c r="P104" s="11" t="s">
        <v>965</v>
      </c>
      <c r="Q104" s="11" t="s">
        <v>969</v>
      </c>
      <c r="R104" s="9" t="s">
        <v>1515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1000</v>
      </c>
      <c r="D105" s="29" t="s">
        <v>1679</v>
      </c>
      <c r="E105" s="7" t="s">
        <v>1420</v>
      </c>
      <c r="F105" s="105" t="s">
        <v>103</v>
      </c>
      <c r="G105" s="29" t="s">
        <v>104</v>
      </c>
      <c r="H105" s="11" t="s">
        <v>961</v>
      </c>
      <c r="I105" s="13" t="s">
        <v>57</v>
      </c>
      <c r="J105" s="2">
        <v>44407</v>
      </c>
      <c r="K105" s="2">
        <v>44434</v>
      </c>
      <c r="L105" s="2" t="s">
        <v>1812</v>
      </c>
      <c r="M105" s="232"/>
      <c r="N105" s="2"/>
      <c r="O105" s="2"/>
      <c r="P105" s="11" t="s">
        <v>965</v>
      </c>
      <c r="Q105" s="11" t="s">
        <v>969</v>
      </c>
      <c r="R105" s="9" t="s">
        <v>1515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1000</v>
      </c>
      <c r="D106" s="29" t="s">
        <v>1679</v>
      </c>
      <c r="E106" s="7" t="s">
        <v>1421</v>
      </c>
      <c r="F106" s="105" t="s">
        <v>124</v>
      </c>
      <c r="G106" s="29" t="s">
        <v>125</v>
      </c>
      <c r="H106" s="11" t="s">
        <v>961</v>
      </c>
      <c r="I106" s="13" t="s">
        <v>57</v>
      </c>
      <c r="J106" s="2">
        <v>44407</v>
      </c>
      <c r="K106" s="2">
        <v>44434</v>
      </c>
      <c r="L106" s="2" t="s">
        <v>1812</v>
      </c>
      <c r="M106" s="232"/>
      <c r="N106" s="2"/>
      <c r="O106" s="2"/>
      <c r="P106" s="11" t="s">
        <v>965</v>
      </c>
      <c r="Q106" s="11" t="s">
        <v>969</v>
      </c>
      <c r="R106" s="9" t="s">
        <v>1515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1000</v>
      </c>
      <c r="D107" s="29" t="s">
        <v>1679</v>
      </c>
      <c r="E107" s="7" t="s">
        <v>1422</v>
      </c>
      <c r="F107" s="105" t="s">
        <v>99</v>
      </c>
      <c r="G107" s="29" t="s">
        <v>100</v>
      </c>
      <c r="H107" s="11" t="s">
        <v>961</v>
      </c>
      <c r="I107" s="13" t="s">
        <v>57</v>
      </c>
      <c r="J107" s="2">
        <v>44407</v>
      </c>
      <c r="K107" s="2">
        <v>44435</v>
      </c>
      <c r="L107" s="2" t="s">
        <v>1813</v>
      </c>
      <c r="M107" s="232"/>
      <c r="N107" s="2"/>
      <c r="O107" s="2"/>
      <c r="P107" s="11" t="s">
        <v>965</v>
      </c>
      <c r="Q107" s="11" t="s">
        <v>971</v>
      </c>
      <c r="R107" s="9" t="s">
        <v>1515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1000</v>
      </c>
      <c r="D108" s="29" t="s">
        <v>1679</v>
      </c>
      <c r="E108" s="7" t="s">
        <v>1423</v>
      </c>
      <c r="F108" s="105" t="s">
        <v>105</v>
      </c>
      <c r="G108" s="29" t="s">
        <v>106</v>
      </c>
      <c r="H108" s="11" t="s">
        <v>961</v>
      </c>
      <c r="I108" s="13" t="s">
        <v>57</v>
      </c>
      <c r="J108" s="2">
        <v>44407</v>
      </c>
      <c r="K108" s="2">
        <v>44435</v>
      </c>
      <c r="L108" s="2" t="s">
        <v>1813</v>
      </c>
      <c r="M108" s="232"/>
      <c r="N108" s="2"/>
      <c r="O108" s="2"/>
      <c r="P108" s="11" t="s">
        <v>965</v>
      </c>
      <c r="Q108" s="11" t="s">
        <v>971</v>
      </c>
      <c r="R108" s="9" t="s">
        <v>1515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1000</v>
      </c>
      <c r="D109" s="29" t="s">
        <v>1679</v>
      </c>
      <c r="E109" s="7" t="s">
        <v>1424</v>
      </c>
      <c r="F109" s="105" t="s">
        <v>101</v>
      </c>
      <c r="G109" s="29" t="s">
        <v>102</v>
      </c>
      <c r="H109" s="11" t="s">
        <v>961</v>
      </c>
      <c r="I109" s="13" t="s">
        <v>57</v>
      </c>
      <c r="J109" s="2">
        <v>44407</v>
      </c>
      <c r="K109" s="2">
        <v>44435</v>
      </c>
      <c r="L109" s="2" t="s">
        <v>1813</v>
      </c>
      <c r="M109" s="232"/>
      <c r="N109" s="2"/>
      <c r="O109" s="2"/>
      <c r="P109" s="11" t="s">
        <v>965</v>
      </c>
      <c r="Q109" s="11" t="s">
        <v>971</v>
      </c>
      <c r="R109" s="9" t="s">
        <v>1515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1000</v>
      </c>
      <c r="D110" s="29" t="s">
        <v>1679</v>
      </c>
      <c r="E110" s="7" t="s">
        <v>1425</v>
      </c>
      <c r="F110" s="105" t="s">
        <v>107</v>
      </c>
      <c r="G110" s="29" t="s">
        <v>108</v>
      </c>
      <c r="H110" s="11" t="s">
        <v>961</v>
      </c>
      <c r="I110" s="13" t="s">
        <v>57</v>
      </c>
      <c r="J110" s="2">
        <v>44407</v>
      </c>
      <c r="K110" s="2">
        <v>44435</v>
      </c>
      <c r="L110" s="2" t="s">
        <v>1813</v>
      </c>
      <c r="M110" s="232"/>
      <c r="N110" s="2"/>
      <c r="O110" s="2"/>
      <c r="P110" s="11" t="s">
        <v>965</v>
      </c>
      <c r="Q110" s="11" t="s">
        <v>971</v>
      </c>
      <c r="R110" s="9" t="s">
        <v>1515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7">
        <v>92</v>
      </c>
      <c r="B111" s="9" t="str">
        <f>LEFT(功能_33[[#This Row],[功能代號]],2)</f>
        <v>L2</v>
      </c>
      <c r="C111" s="9" t="s">
        <v>1000</v>
      </c>
      <c r="D111" s="29" t="s">
        <v>1681</v>
      </c>
      <c r="E111" s="7" t="s">
        <v>1417</v>
      </c>
      <c r="F111" s="105" t="s">
        <v>55</v>
      </c>
      <c r="G111" s="29" t="s">
        <v>56</v>
      </c>
      <c r="H111" s="11" t="s">
        <v>961</v>
      </c>
      <c r="I111" s="13" t="s">
        <v>57</v>
      </c>
      <c r="J111" s="2">
        <v>44406</v>
      </c>
      <c r="K111" s="2">
        <v>44435</v>
      </c>
      <c r="L111" s="2" t="s">
        <v>1813</v>
      </c>
      <c r="M111" s="232"/>
      <c r="N111" s="2"/>
      <c r="O111" s="2"/>
      <c r="P111" s="11" t="s">
        <v>965</v>
      </c>
      <c r="Q111" s="11" t="s">
        <v>986</v>
      </c>
      <c r="R111" s="9" t="s">
        <v>1515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放款管理課</v>
      </c>
      <c r="AA111" s="9"/>
    </row>
    <row r="112" spans="1:27" ht="13.5" x14ac:dyDescent="0.3">
      <c r="A112" s="37">
        <v>93</v>
      </c>
      <c r="B112" s="9" t="str">
        <f>LEFT(功能_33[[#This Row],[功能代號]],2)</f>
        <v>L2</v>
      </c>
      <c r="C112" s="9" t="s">
        <v>1000</v>
      </c>
      <c r="D112" s="29" t="s">
        <v>1682</v>
      </c>
      <c r="E112" s="7" t="s">
        <v>1418</v>
      </c>
      <c r="F112" s="105" t="s">
        <v>55</v>
      </c>
      <c r="G112" s="29" t="s">
        <v>58</v>
      </c>
      <c r="H112" s="11" t="s">
        <v>961</v>
      </c>
      <c r="I112" s="13" t="s">
        <v>57</v>
      </c>
      <c r="J112" s="2">
        <v>44406</v>
      </c>
      <c r="K112" s="2">
        <v>44435</v>
      </c>
      <c r="L112" s="2" t="s">
        <v>1813</v>
      </c>
      <c r="M112" s="232"/>
      <c r="N112" s="2"/>
      <c r="O112" s="2"/>
      <c r="P112" s="11" t="s">
        <v>965</v>
      </c>
      <c r="Q112" s="11" t="s">
        <v>986</v>
      </c>
      <c r="R112" s="9" t="s">
        <v>1515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放款管理課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1001</v>
      </c>
      <c r="D113" s="29"/>
      <c r="E113" s="11" t="s">
        <v>210</v>
      </c>
      <c r="F113" s="10" t="s">
        <v>211</v>
      </c>
      <c r="G113" s="9" t="s">
        <v>212</v>
      </c>
      <c r="H113" s="11" t="s">
        <v>961</v>
      </c>
      <c r="I113" s="13" t="s">
        <v>57</v>
      </c>
      <c r="J113" s="2">
        <v>44411</v>
      </c>
      <c r="K113" s="2">
        <v>44438</v>
      </c>
      <c r="L113" s="2" t="s">
        <v>1812</v>
      </c>
      <c r="M113" s="232"/>
      <c r="N113" s="2"/>
      <c r="O113" s="2"/>
      <c r="P113" s="11" t="s">
        <v>966</v>
      </c>
      <c r="Q113" s="11" t="s">
        <v>964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977</v>
      </c>
      <c r="D114" s="29"/>
      <c r="E114" s="11" t="s">
        <v>957</v>
      </c>
      <c r="F114" s="10" t="s">
        <v>958</v>
      </c>
      <c r="G114" s="9" t="s">
        <v>959</v>
      </c>
      <c r="H114" s="11" t="s">
        <v>961</v>
      </c>
      <c r="I114" s="11" t="s">
        <v>714</v>
      </c>
      <c r="J114" s="2">
        <v>44435</v>
      </c>
      <c r="K114" s="2">
        <v>44438</v>
      </c>
      <c r="L114" s="2" t="s">
        <v>1812</v>
      </c>
      <c r="M114" s="232"/>
      <c r="N114" s="2"/>
      <c r="O114" s="2"/>
      <c r="P114" s="11" t="s">
        <v>966</v>
      </c>
      <c r="Q114" s="11" t="s">
        <v>968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132</v>
      </c>
      <c r="B115" s="9" t="str">
        <f>LEFT(功能_33[[#This Row],[功能代號]],2)</f>
        <v>L3</v>
      </c>
      <c r="C115" s="9" t="s">
        <v>1001</v>
      </c>
      <c r="D115" s="29"/>
      <c r="E115" s="11" t="s">
        <v>224</v>
      </c>
      <c r="F115" s="10" t="s">
        <v>225</v>
      </c>
      <c r="G115" s="9" t="s">
        <v>226</v>
      </c>
      <c r="H115" s="11" t="s">
        <v>961</v>
      </c>
      <c r="I115" s="13" t="s">
        <v>57</v>
      </c>
      <c r="J115" s="2">
        <v>44411</v>
      </c>
      <c r="K115" s="2">
        <v>44439</v>
      </c>
      <c r="L115" s="2" t="s">
        <v>1813</v>
      </c>
      <c r="M115" s="232"/>
      <c r="N115" s="2"/>
      <c r="O115" s="2"/>
      <c r="P115" s="11" t="s">
        <v>970</v>
      </c>
      <c r="Q115" s="11" t="s">
        <v>979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133</v>
      </c>
      <c r="B116" s="9" t="str">
        <f>LEFT(功能_33[[#This Row],[功能代號]],2)</f>
        <v>L3</v>
      </c>
      <c r="C116" s="9" t="s">
        <v>1001</v>
      </c>
      <c r="D116" s="29"/>
      <c r="E116" s="11" t="s">
        <v>227</v>
      </c>
      <c r="F116" s="10" t="s">
        <v>228</v>
      </c>
      <c r="G116" s="9" t="s">
        <v>229</v>
      </c>
      <c r="H116" s="11" t="s">
        <v>961</v>
      </c>
      <c r="I116" s="13" t="s">
        <v>57</v>
      </c>
      <c r="J116" s="2">
        <v>44411</v>
      </c>
      <c r="K116" s="2">
        <v>44439</v>
      </c>
      <c r="L116" s="2" t="s">
        <v>1813</v>
      </c>
      <c r="M116" s="232"/>
      <c r="N116" s="2"/>
      <c r="O116" s="2"/>
      <c r="P116" s="11" t="s">
        <v>970</v>
      </c>
      <c r="Q116" s="11" t="s">
        <v>979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134</v>
      </c>
      <c r="B117" s="9" t="str">
        <f>LEFT(功能_33[[#This Row],[功能代號]],2)</f>
        <v>L3</v>
      </c>
      <c r="C117" s="9" t="s">
        <v>1001</v>
      </c>
      <c r="D117" s="29"/>
      <c r="E117" s="11" t="s">
        <v>230</v>
      </c>
      <c r="F117" s="10" t="s">
        <v>228</v>
      </c>
      <c r="G117" s="9" t="s">
        <v>231</v>
      </c>
      <c r="H117" s="11" t="s">
        <v>961</v>
      </c>
      <c r="I117" s="13" t="s">
        <v>57</v>
      </c>
      <c r="J117" s="2">
        <v>44411</v>
      </c>
      <c r="K117" s="2">
        <v>44439</v>
      </c>
      <c r="L117" s="2" t="s">
        <v>1813</v>
      </c>
      <c r="M117" s="232"/>
      <c r="N117" s="2"/>
      <c r="O117" s="2"/>
      <c r="P117" s="11" t="s">
        <v>970</v>
      </c>
      <c r="Q117" s="11" t="s">
        <v>979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135</v>
      </c>
      <c r="B118" s="9" t="str">
        <f>LEFT(功能_33[[#This Row],[功能代號]],2)</f>
        <v>L6</v>
      </c>
      <c r="C118" s="9" t="s">
        <v>1005</v>
      </c>
      <c r="D118" s="29"/>
      <c r="E118" s="11" t="s">
        <v>232</v>
      </c>
      <c r="F118" s="10" t="s">
        <v>233</v>
      </c>
      <c r="G118" s="9" t="s">
        <v>234</v>
      </c>
      <c r="H118" s="11" t="s">
        <v>961</v>
      </c>
      <c r="I118" s="11" t="s">
        <v>235</v>
      </c>
      <c r="J118" s="1">
        <v>44411</v>
      </c>
      <c r="K118" s="2">
        <v>44439</v>
      </c>
      <c r="L118" s="2" t="s">
        <v>1813</v>
      </c>
      <c r="M118" s="232"/>
      <c r="N118" s="1"/>
      <c r="O118" s="1"/>
      <c r="P118" s="11" t="s">
        <v>970</v>
      </c>
      <c r="Q118" s="11" t="s">
        <v>979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136</v>
      </c>
      <c r="B119" s="9" t="str">
        <f>LEFT(功能_33[[#This Row],[功能代號]],2)</f>
        <v>L3</v>
      </c>
      <c r="C119" s="9" t="s">
        <v>1001</v>
      </c>
      <c r="D119" s="29"/>
      <c r="E119" s="11" t="s">
        <v>236</v>
      </c>
      <c r="F119" s="10" t="s">
        <v>237</v>
      </c>
      <c r="G119" s="9" t="s">
        <v>238</v>
      </c>
      <c r="H119" s="11" t="s">
        <v>961</v>
      </c>
      <c r="I119" s="13" t="s">
        <v>57</v>
      </c>
      <c r="J119" s="2">
        <v>44411</v>
      </c>
      <c r="K119" s="2">
        <v>44440</v>
      </c>
      <c r="L119" s="2" t="s">
        <v>1812</v>
      </c>
      <c r="M119" s="232"/>
      <c r="N119" s="2"/>
      <c r="O119" s="2"/>
      <c r="P119" s="11" t="s">
        <v>1508</v>
      </c>
      <c r="Q119" s="11" t="s">
        <v>979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137</v>
      </c>
      <c r="B120" s="9" t="str">
        <f>LEFT(功能_33[[#This Row],[功能代號]],2)</f>
        <v>L3</v>
      </c>
      <c r="C120" s="9" t="s">
        <v>1001</v>
      </c>
      <c r="D120" s="29"/>
      <c r="E120" s="11" t="s">
        <v>239</v>
      </c>
      <c r="F120" s="10" t="s">
        <v>240</v>
      </c>
      <c r="G120" s="9" t="s">
        <v>241</v>
      </c>
      <c r="H120" s="11" t="s">
        <v>961</v>
      </c>
      <c r="I120" s="13" t="s">
        <v>57</v>
      </c>
      <c r="J120" s="2">
        <v>44411</v>
      </c>
      <c r="K120" s="2">
        <v>44440</v>
      </c>
      <c r="L120" s="2" t="s">
        <v>1812</v>
      </c>
      <c r="M120" s="232"/>
      <c r="N120" s="2"/>
      <c r="O120" s="2"/>
      <c r="P120" s="11" t="s">
        <v>970</v>
      </c>
      <c r="Q120" s="11" t="s">
        <v>964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138</v>
      </c>
      <c r="B121" s="9" t="str">
        <f>LEFT(功能_33[[#This Row],[功能代號]],2)</f>
        <v>L3</v>
      </c>
      <c r="C121" s="9" t="s">
        <v>1001</v>
      </c>
      <c r="D121" s="29"/>
      <c r="E121" s="11" t="s">
        <v>242</v>
      </c>
      <c r="F121" s="10" t="s">
        <v>243</v>
      </c>
      <c r="G121" s="9" t="s">
        <v>244</v>
      </c>
      <c r="H121" s="11" t="s">
        <v>961</v>
      </c>
      <c r="I121" s="13" t="s">
        <v>57</v>
      </c>
      <c r="J121" s="2">
        <v>44411</v>
      </c>
      <c r="K121" s="2">
        <v>44440</v>
      </c>
      <c r="L121" s="2" t="s">
        <v>1812</v>
      </c>
      <c r="M121" s="232"/>
      <c r="N121" s="2"/>
      <c r="O121" s="2"/>
      <c r="P121" s="11" t="s">
        <v>970</v>
      </c>
      <c r="Q121" s="11" t="s">
        <v>964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128</v>
      </c>
      <c r="B122" s="9" t="str">
        <f>LEFT(功能_33[[#This Row],[功能代號]],2)</f>
        <v>L3</v>
      </c>
      <c r="C122" s="9" t="s">
        <v>1001</v>
      </c>
      <c r="D122" s="29"/>
      <c r="E122" s="11" t="s">
        <v>213</v>
      </c>
      <c r="F122" s="10" t="s">
        <v>214</v>
      </c>
      <c r="G122" s="9" t="s">
        <v>215</v>
      </c>
      <c r="H122" s="11" t="s">
        <v>961</v>
      </c>
      <c r="I122" s="13" t="s">
        <v>57</v>
      </c>
      <c r="J122" s="2">
        <v>44411</v>
      </c>
      <c r="K122" s="2">
        <v>44441</v>
      </c>
      <c r="L122" s="2" t="s">
        <v>1812</v>
      </c>
      <c r="M122" s="232"/>
      <c r="N122" s="2"/>
      <c r="O122" s="2"/>
      <c r="P122" s="11" t="s">
        <v>970</v>
      </c>
      <c r="Q122" s="11" t="s">
        <v>964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130</v>
      </c>
      <c r="B123" s="9" t="str">
        <f>LEFT(功能_33[[#This Row],[功能代號]],2)</f>
        <v>L3</v>
      </c>
      <c r="C123" s="9" t="s">
        <v>1001</v>
      </c>
      <c r="D123" s="9" t="s">
        <v>1685</v>
      </c>
      <c r="E123" s="11" t="s">
        <v>218</v>
      </c>
      <c r="F123" s="10" t="s">
        <v>219</v>
      </c>
      <c r="G123" s="9" t="s">
        <v>220</v>
      </c>
      <c r="H123" s="11" t="s">
        <v>961</v>
      </c>
      <c r="I123" s="13" t="s">
        <v>57</v>
      </c>
      <c r="J123" s="2">
        <v>44411</v>
      </c>
      <c r="K123" s="2">
        <v>44441</v>
      </c>
      <c r="L123" s="2" t="s">
        <v>1812</v>
      </c>
      <c r="M123" s="232"/>
      <c r="N123" s="2"/>
      <c r="O123" s="2"/>
      <c r="P123" s="11" t="s">
        <v>965</v>
      </c>
      <c r="Q123" s="11" t="s">
        <v>976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131</v>
      </c>
      <c r="B124" s="9" t="str">
        <f>LEFT(功能_33[[#This Row],[功能代號]],2)</f>
        <v>L3</v>
      </c>
      <c r="C124" s="9" t="s">
        <v>1001</v>
      </c>
      <c r="D124" s="9" t="s">
        <v>1685</v>
      </c>
      <c r="E124" s="11" t="s">
        <v>221</v>
      </c>
      <c r="F124" s="10" t="s">
        <v>222</v>
      </c>
      <c r="G124" s="9" t="s">
        <v>223</v>
      </c>
      <c r="H124" s="11" t="s">
        <v>961</v>
      </c>
      <c r="I124" s="13" t="s">
        <v>57</v>
      </c>
      <c r="J124" s="2">
        <v>44411</v>
      </c>
      <c r="K124" s="2">
        <v>44441</v>
      </c>
      <c r="L124" s="2" t="s">
        <v>1812</v>
      </c>
      <c r="M124" s="232"/>
      <c r="N124" s="2"/>
      <c r="O124" s="2"/>
      <c r="P124" s="11" t="s">
        <v>965</v>
      </c>
      <c r="Q124" s="11" t="s">
        <v>967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放款推展課</v>
      </c>
      <c r="AA124" s="9"/>
    </row>
    <row r="125" spans="1:27" ht="13.5" x14ac:dyDescent="0.3">
      <c r="A125" s="30">
        <v>151</v>
      </c>
      <c r="B125" s="9" t="str">
        <f>LEFT(功能_33[[#This Row],[功能代號]],2)</f>
        <v>L3</v>
      </c>
      <c r="C125" s="9" t="s">
        <v>1001</v>
      </c>
      <c r="D125" s="29"/>
      <c r="E125" s="11" t="s">
        <v>277</v>
      </c>
      <c r="F125" s="12" t="s">
        <v>278</v>
      </c>
      <c r="G125" s="9" t="s">
        <v>279</v>
      </c>
      <c r="H125" s="11" t="s">
        <v>961</v>
      </c>
      <c r="I125" s="13" t="s">
        <v>57</v>
      </c>
      <c r="J125" s="2">
        <v>44413</v>
      </c>
      <c r="K125" s="2">
        <v>44442</v>
      </c>
      <c r="L125" s="2" t="s">
        <v>1813</v>
      </c>
      <c r="M125" s="232"/>
      <c r="N125" s="2"/>
      <c r="O125" s="2"/>
      <c r="P125" s="11" t="s">
        <v>975</v>
      </c>
      <c r="Q125" s="11" t="s">
        <v>964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152</v>
      </c>
      <c r="B126" s="9" t="str">
        <f>LEFT(功能_33[[#This Row],[功能代號]],2)</f>
        <v>L3</v>
      </c>
      <c r="C126" s="9" t="s">
        <v>1001</v>
      </c>
      <c r="D126" s="29"/>
      <c r="E126" s="11" t="s">
        <v>280</v>
      </c>
      <c r="F126" s="12" t="s">
        <v>281</v>
      </c>
      <c r="G126" s="9" t="s">
        <v>282</v>
      </c>
      <c r="H126" s="11" t="s">
        <v>961</v>
      </c>
      <c r="I126" s="13" t="s">
        <v>57</v>
      </c>
      <c r="J126" s="2">
        <v>44413</v>
      </c>
      <c r="K126" s="2">
        <v>44442</v>
      </c>
      <c r="L126" s="2" t="s">
        <v>1813</v>
      </c>
      <c r="M126" s="232"/>
      <c r="N126" s="2"/>
      <c r="O126" s="2"/>
      <c r="P126" s="11" t="s">
        <v>975</v>
      </c>
      <c r="Q126" s="11" t="s">
        <v>964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161</v>
      </c>
      <c r="B127" s="9" t="str">
        <f>LEFT(功能_33[[#This Row],[功能代號]],2)</f>
        <v>L3</v>
      </c>
      <c r="C127" s="9" t="s">
        <v>1001</v>
      </c>
      <c r="D127" s="29"/>
      <c r="E127" s="11" t="s">
        <v>306</v>
      </c>
      <c r="F127" s="10" t="s">
        <v>307</v>
      </c>
      <c r="G127" s="9" t="s">
        <v>308</v>
      </c>
      <c r="H127" s="11" t="s">
        <v>961</v>
      </c>
      <c r="I127" s="13" t="s">
        <v>57</v>
      </c>
      <c r="J127" s="2">
        <v>44414</v>
      </c>
      <c r="K127" s="2">
        <v>44442</v>
      </c>
      <c r="L127" s="2" t="s">
        <v>1813</v>
      </c>
      <c r="M127" s="232"/>
      <c r="N127" s="2"/>
      <c r="O127" s="2"/>
      <c r="P127" s="11" t="s">
        <v>975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162</v>
      </c>
      <c r="B128" s="9" t="str">
        <f>LEFT(功能_33[[#This Row],[功能代號]],2)</f>
        <v>L3</v>
      </c>
      <c r="C128" s="9" t="s">
        <v>1001</v>
      </c>
      <c r="D128" s="29"/>
      <c r="E128" s="11" t="s">
        <v>309</v>
      </c>
      <c r="F128" s="10" t="s">
        <v>310</v>
      </c>
      <c r="G128" s="9" t="s">
        <v>311</v>
      </c>
      <c r="H128" s="11" t="s">
        <v>961</v>
      </c>
      <c r="I128" s="13" t="s">
        <v>57</v>
      </c>
      <c r="J128" s="2">
        <v>44414</v>
      </c>
      <c r="K128" s="2">
        <v>44442</v>
      </c>
      <c r="L128" s="2" t="s">
        <v>1813</v>
      </c>
      <c r="M128" s="232"/>
      <c r="N128" s="2"/>
      <c r="O128" s="2"/>
      <c r="P128" s="11" t="s">
        <v>975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166</v>
      </c>
      <c r="B129" s="9" t="str">
        <f>LEFT(功能_33[[#This Row],[功能代號]],2)</f>
        <v>L3</v>
      </c>
      <c r="C129" s="9" t="s">
        <v>1001</v>
      </c>
      <c r="D129" s="29"/>
      <c r="E129" s="11" t="s">
        <v>321</v>
      </c>
      <c r="F129" s="12" t="s">
        <v>322</v>
      </c>
      <c r="G129" s="9" t="s">
        <v>323</v>
      </c>
      <c r="H129" s="11" t="s">
        <v>961</v>
      </c>
      <c r="I129" s="13" t="s">
        <v>57</v>
      </c>
      <c r="J129" s="2">
        <v>44414</v>
      </c>
      <c r="K129" s="2">
        <v>44442</v>
      </c>
      <c r="L129" s="2" t="s">
        <v>1813</v>
      </c>
      <c r="M129" s="232"/>
      <c r="N129" s="2"/>
      <c r="O129" s="2"/>
      <c r="P129" s="11" t="s">
        <v>970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113</v>
      </c>
      <c r="B130" s="9" t="str">
        <f>LEFT(功能_33[[#This Row],[功能代號]],2)</f>
        <v>L2</v>
      </c>
      <c r="C130" s="9" t="s">
        <v>1000</v>
      </c>
      <c r="D130" s="9" t="s">
        <v>1683</v>
      </c>
      <c r="E130" s="11" t="s">
        <v>171</v>
      </c>
      <c r="F130" s="12" t="s">
        <v>172</v>
      </c>
      <c r="G130" s="9" t="s">
        <v>173</v>
      </c>
      <c r="H130" s="11" t="s">
        <v>961</v>
      </c>
      <c r="I130" s="14" t="s">
        <v>710</v>
      </c>
      <c r="J130" s="2">
        <v>44411</v>
      </c>
      <c r="K130" s="2"/>
      <c r="L130" s="2"/>
      <c r="M130" s="3"/>
      <c r="N130" s="3"/>
      <c r="O130" s="3"/>
      <c r="P130" s="11" t="s">
        <v>970</v>
      </c>
      <c r="Q130" s="11" t="s">
        <v>968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9"/>
    </row>
    <row r="131" spans="1:27" ht="13.5" x14ac:dyDescent="0.3">
      <c r="A131" s="30">
        <v>114</v>
      </c>
      <c r="B131" s="9" t="str">
        <f>LEFT(功能_33[[#This Row],[功能代號]],2)</f>
        <v>L2</v>
      </c>
      <c r="C131" s="9" t="s">
        <v>1000</v>
      </c>
      <c r="D131" s="9" t="s">
        <v>1683</v>
      </c>
      <c r="E131" s="11" t="s">
        <v>174</v>
      </c>
      <c r="F131" s="12" t="s">
        <v>175</v>
      </c>
      <c r="G131" s="9" t="s">
        <v>176</v>
      </c>
      <c r="H131" s="11" t="s">
        <v>961</v>
      </c>
      <c r="I131" s="14" t="s">
        <v>710</v>
      </c>
      <c r="J131" s="2">
        <v>44411</v>
      </c>
      <c r="K131" s="2"/>
      <c r="L131" s="2"/>
      <c r="M131" s="3"/>
      <c r="N131" s="3"/>
      <c r="O131" s="3"/>
      <c r="P131" s="11" t="s">
        <v>970</v>
      </c>
      <c r="Q131" s="11" t="s">
        <v>968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115</v>
      </c>
      <c r="B132" s="9" t="str">
        <f>LEFT(功能_33[[#This Row],[功能代號]],2)</f>
        <v>L2</v>
      </c>
      <c r="C132" s="9" t="s">
        <v>1000</v>
      </c>
      <c r="D132" s="9" t="s">
        <v>1684</v>
      </c>
      <c r="E132" s="11" t="s">
        <v>177</v>
      </c>
      <c r="F132" s="12" t="s">
        <v>178</v>
      </c>
      <c r="G132" s="9" t="s">
        <v>179</v>
      </c>
      <c r="H132" s="11" t="s">
        <v>961</v>
      </c>
      <c r="I132" s="14" t="s">
        <v>710</v>
      </c>
      <c r="J132" s="2">
        <v>44411</v>
      </c>
      <c r="K132" s="2"/>
      <c r="L132" s="2"/>
      <c r="M132" s="3"/>
      <c r="N132" s="3"/>
      <c r="O132" s="3"/>
      <c r="P132" s="11" t="s">
        <v>970</v>
      </c>
      <c r="Q132" s="11" t="s">
        <v>968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116</v>
      </c>
      <c r="B133" s="9" t="str">
        <f>LEFT(功能_33[[#This Row],[功能代號]],2)</f>
        <v>L2</v>
      </c>
      <c r="C133" s="9" t="s">
        <v>1000</v>
      </c>
      <c r="D133" s="9" t="s">
        <v>1684</v>
      </c>
      <c r="E133" s="11" t="s">
        <v>180</v>
      </c>
      <c r="F133" s="10" t="s">
        <v>181</v>
      </c>
      <c r="G133" s="9" t="s">
        <v>182</v>
      </c>
      <c r="H133" s="11" t="s">
        <v>961</v>
      </c>
      <c r="I133" s="14" t="s">
        <v>710</v>
      </c>
      <c r="J133" s="2">
        <v>44411</v>
      </c>
      <c r="K133" s="2"/>
      <c r="L133" s="2"/>
      <c r="M133" s="3"/>
      <c r="N133" s="3"/>
      <c r="O133" s="3"/>
      <c r="P133" s="11" t="s">
        <v>970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101</v>
      </c>
      <c r="B134" s="9" t="str">
        <f>LEFT(功能_33[[#This Row],[功能代號]],2)</f>
        <v>L2</v>
      </c>
      <c r="C134" s="9" t="s">
        <v>1000</v>
      </c>
      <c r="D134" s="29"/>
      <c r="E134" s="11" t="s">
        <v>84</v>
      </c>
      <c r="F134" s="12" t="s">
        <v>85</v>
      </c>
      <c r="G134" s="9" t="s">
        <v>86</v>
      </c>
      <c r="H134" s="11" t="s">
        <v>961</v>
      </c>
      <c r="I134" s="14" t="s">
        <v>710</v>
      </c>
      <c r="J134" s="2">
        <v>44411</v>
      </c>
      <c r="K134" s="2"/>
      <c r="L134" s="2"/>
      <c r="M134" s="2"/>
      <c r="N134" s="2"/>
      <c r="O134" s="2"/>
      <c r="P134" s="11" t="s">
        <v>970</v>
      </c>
      <c r="Q134" s="11" t="s">
        <v>964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102</v>
      </c>
      <c r="B135" s="9" t="str">
        <f>LEFT(功能_33[[#This Row],[功能代號]],2)</f>
        <v>L2</v>
      </c>
      <c r="C135" s="9" t="s">
        <v>1000</v>
      </c>
      <c r="D135" s="29"/>
      <c r="E135" s="11" t="s">
        <v>87</v>
      </c>
      <c r="F135" s="12" t="s">
        <v>88</v>
      </c>
      <c r="G135" s="9" t="s">
        <v>89</v>
      </c>
      <c r="H135" s="11" t="s">
        <v>961</v>
      </c>
      <c r="I135" s="14" t="s">
        <v>710</v>
      </c>
      <c r="J135" s="2">
        <v>44411</v>
      </c>
      <c r="K135" s="2"/>
      <c r="L135" s="2"/>
      <c r="M135" s="2"/>
      <c r="N135" s="2"/>
      <c r="O135" s="2"/>
      <c r="P135" s="11" t="s">
        <v>970</v>
      </c>
      <c r="Q135" s="11" t="s">
        <v>964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103</v>
      </c>
      <c r="B136" s="9" t="str">
        <f>LEFT(功能_33[[#This Row],[功能代號]],2)</f>
        <v>L2</v>
      </c>
      <c r="C136" s="9" t="s">
        <v>1000</v>
      </c>
      <c r="D136" s="29"/>
      <c r="E136" s="11" t="s">
        <v>90</v>
      </c>
      <c r="F136" s="12" t="s">
        <v>91</v>
      </c>
      <c r="G136" s="9" t="s">
        <v>92</v>
      </c>
      <c r="H136" s="11" t="s">
        <v>961</v>
      </c>
      <c r="I136" s="14" t="s">
        <v>710</v>
      </c>
      <c r="J136" s="2">
        <v>44411</v>
      </c>
      <c r="K136" s="2"/>
      <c r="L136" s="2"/>
      <c r="M136" s="2"/>
      <c r="N136" s="2"/>
      <c r="O136" s="2"/>
      <c r="P136" s="11" t="s">
        <v>970</v>
      </c>
      <c r="Q136" s="11" t="s">
        <v>964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105</v>
      </c>
      <c r="B137" s="9" t="str">
        <f>LEFT(功能_33[[#This Row],[功能代號]],2)</f>
        <v>L2</v>
      </c>
      <c r="C137" s="9" t="s">
        <v>1000</v>
      </c>
      <c r="D137" s="29"/>
      <c r="E137" s="11" t="s">
        <v>136</v>
      </c>
      <c r="F137" s="12" t="s">
        <v>137</v>
      </c>
      <c r="G137" s="9" t="s">
        <v>138</v>
      </c>
      <c r="H137" s="11" t="s">
        <v>961</v>
      </c>
      <c r="I137" s="14" t="s">
        <v>710</v>
      </c>
      <c r="J137" s="2">
        <v>44411</v>
      </c>
      <c r="K137" s="2"/>
      <c r="L137" s="2"/>
      <c r="M137" s="3"/>
      <c r="N137" s="3"/>
      <c r="O137" s="3"/>
      <c r="P137" s="11" t="s">
        <v>965</v>
      </c>
      <c r="Q137" s="11" t="s">
        <v>969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放款推展課</v>
      </c>
      <c r="AA137" s="9"/>
    </row>
    <row r="138" spans="1:27" ht="13.5" x14ac:dyDescent="0.3">
      <c r="A138" s="30">
        <v>106</v>
      </c>
      <c r="B138" s="9" t="str">
        <f>LEFT(功能_33[[#This Row],[功能代號]],2)</f>
        <v>L2</v>
      </c>
      <c r="C138" s="9" t="s">
        <v>1000</v>
      </c>
      <c r="D138" s="29"/>
      <c r="E138" s="11" t="s">
        <v>151</v>
      </c>
      <c r="F138" s="12" t="s">
        <v>152</v>
      </c>
      <c r="G138" s="9" t="s">
        <v>153</v>
      </c>
      <c r="H138" s="11" t="s">
        <v>961</v>
      </c>
      <c r="I138" s="13" t="s">
        <v>57</v>
      </c>
      <c r="J138" s="2">
        <v>44411</v>
      </c>
      <c r="K138" s="2"/>
      <c r="L138" s="2"/>
      <c r="M138" s="2"/>
      <c r="N138" s="2"/>
      <c r="O138" s="2"/>
      <c r="P138" s="11" t="s">
        <v>966</v>
      </c>
      <c r="Q138" s="11" t="s">
        <v>964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107</v>
      </c>
      <c r="B139" s="9" t="str">
        <f>LEFT(功能_33[[#This Row],[功能代號]],2)</f>
        <v>L2</v>
      </c>
      <c r="C139" s="9" t="s">
        <v>1000</v>
      </c>
      <c r="D139" s="9" t="s">
        <v>1671</v>
      </c>
      <c r="E139" s="11" t="s">
        <v>154</v>
      </c>
      <c r="F139" s="12" t="s">
        <v>155</v>
      </c>
      <c r="G139" s="9" t="s">
        <v>156</v>
      </c>
      <c r="H139" s="11" t="s">
        <v>961</v>
      </c>
      <c r="I139" s="13" t="s">
        <v>57</v>
      </c>
      <c r="J139" s="2">
        <v>44411</v>
      </c>
      <c r="K139" s="2"/>
      <c r="L139" s="2"/>
      <c r="M139" s="2"/>
      <c r="N139" s="2"/>
      <c r="O139" s="2"/>
      <c r="P139" s="11" t="s">
        <v>966</v>
      </c>
      <c r="Q139" s="11" t="s">
        <v>964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108</v>
      </c>
      <c r="B140" s="9" t="str">
        <f>LEFT(功能_33[[#This Row],[功能代號]],2)</f>
        <v>L2</v>
      </c>
      <c r="C140" s="9" t="s">
        <v>1000</v>
      </c>
      <c r="D140" s="29"/>
      <c r="E140" s="11" t="s">
        <v>157</v>
      </c>
      <c r="F140" s="12" t="s">
        <v>158</v>
      </c>
      <c r="G140" s="9" t="s">
        <v>159</v>
      </c>
      <c r="H140" s="11" t="s">
        <v>961</v>
      </c>
      <c r="I140" s="13" t="s">
        <v>57</v>
      </c>
      <c r="J140" s="2">
        <v>44411</v>
      </c>
      <c r="K140" s="2"/>
      <c r="L140" s="2"/>
      <c r="M140" s="2"/>
      <c r="N140" s="2"/>
      <c r="O140" s="2"/>
      <c r="P140" s="11" t="s">
        <v>966</v>
      </c>
      <c r="Q140" s="11" t="s">
        <v>964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109</v>
      </c>
      <c r="B141" s="9" t="str">
        <f>LEFT(功能_33[[#This Row],[功能代號]],2)</f>
        <v>L2</v>
      </c>
      <c r="C141" s="9" t="s">
        <v>1000</v>
      </c>
      <c r="D141" s="29"/>
      <c r="E141" s="11" t="s">
        <v>160</v>
      </c>
      <c r="F141" s="12" t="s">
        <v>158</v>
      </c>
      <c r="G141" s="9" t="s">
        <v>161</v>
      </c>
      <c r="H141" s="11" t="s">
        <v>961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966</v>
      </c>
      <c r="Q141" s="11" t="s">
        <v>964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110</v>
      </c>
      <c r="B142" s="9" t="str">
        <f>LEFT(功能_33[[#This Row],[功能代號]],2)</f>
        <v>L2</v>
      </c>
      <c r="C142" s="9" t="s">
        <v>1000</v>
      </c>
      <c r="D142" s="29"/>
      <c r="E142" s="11" t="s">
        <v>162</v>
      </c>
      <c r="F142" s="12" t="s">
        <v>163</v>
      </c>
      <c r="G142" s="9" t="s">
        <v>164</v>
      </c>
      <c r="H142" s="11" t="s">
        <v>961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966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111</v>
      </c>
      <c r="B143" s="9" t="str">
        <f>LEFT(功能_33[[#This Row],[功能代號]],2)</f>
        <v>L2</v>
      </c>
      <c r="C143" s="9" t="s">
        <v>1000</v>
      </c>
      <c r="D143" s="29"/>
      <c r="E143" s="11" t="s">
        <v>165</v>
      </c>
      <c r="F143" s="12" t="s">
        <v>166</v>
      </c>
      <c r="G143" s="9" t="s">
        <v>167</v>
      </c>
      <c r="H143" s="11" t="s">
        <v>961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966</v>
      </c>
      <c r="Q143" s="11" t="s">
        <v>972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112</v>
      </c>
      <c r="B144" s="9" t="str">
        <f>LEFT(功能_33[[#This Row],[功能代號]],2)</f>
        <v>L2</v>
      </c>
      <c r="C144" s="9" t="s">
        <v>1000</v>
      </c>
      <c r="D144" s="29"/>
      <c r="E144" s="11" t="s">
        <v>168</v>
      </c>
      <c r="F144" s="12" t="s">
        <v>169</v>
      </c>
      <c r="G144" s="9" t="s">
        <v>170</v>
      </c>
      <c r="H144" s="11" t="s">
        <v>961</v>
      </c>
      <c r="I144" s="14" t="s">
        <v>710</v>
      </c>
      <c r="J144" s="2">
        <v>44411</v>
      </c>
      <c r="K144" s="2"/>
      <c r="L144" s="2"/>
      <c r="M144" s="3"/>
      <c r="N144" s="3"/>
      <c r="O144" s="3"/>
      <c r="P144" s="11" t="s">
        <v>970</v>
      </c>
      <c r="Q144" s="11" t="s">
        <v>968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117</v>
      </c>
      <c r="B145" s="15" t="str">
        <f>LEFT(功能_33[[#This Row],[功能代號]],2)</f>
        <v>L2</v>
      </c>
      <c r="C145" s="9" t="s">
        <v>1000</v>
      </c>
      <c r="D145" s="29"/>
      <c r="E145" s="11" t="s">
        <v>981</v>
      </c>
      <c r="F145" s="16" t="s">
        <v>993</v>
      </c>
      <c r="G145" s="17" t="s">
        <v>988</v>
      </c>
      <c r="H145" s="11" t="s">
        <v>961</v>
      </c>
      <c r="I145" s="11" t="s">
        <v>710</v>
      </c>
      <c r="J145" s="2">
        <v>44411</v>
      </c>
      <c r="K145" s="2"/>
      <c r="L145" s="2"/>
      <c r="M145" s="2"/>
      <c r="N145" s="2"/>
      <c r="O145" s="2"/>
      <c r="P145" s="11" t="s">
        <v>975</v>
      </c>
      <c r="Q145" s="11" t="s">
        <v>1008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118</v>
      </c>
      <c r="B146" s="9" t="str">
        <f>LEFT(功能_33[[#This Row],[功能代號]],2)</f>
        <v>L2</v>
      </c>
      <c r="C146" s="9" t="s">
        <v>1000</v>
      </c>
      <c r="D146" s="29"/>
      <c r="E146" s="11" t="s">
        <v>183</v>
      </c>
      <c r="F146" s="12" t="s">
        <v>184</v>
      </c>
      <c r="G146" s="9" t="s">
        <v>185</v>
      </c>
      <c r="H146" s="11" t="s">
        <v>961</v>
      </c>
      <c r="I146" s="14" t="s">
        <v>710</v>
      </c>
      <c r="J146" s="2">
        <v>44411</v>
      </c>
      <c r="K146" s="2"/>
      <c r="L146" s="2"/>
      <c r="M146" s="3"/>
      <c r="N146" s="3"/>
      <c r="O146" s="3"/>
      <c r="P146" s="11" t="s">
        <v>975</v>
      </c>
      <c r="Q146" s="11" t="s">
        <v>982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放款管理課</v>
      </c>
      <c r="AA146" s="9"/>
    </row>
    <row r="147" spans="1:27" ht="13.5" x14ac:dyDescent="0.3">
      <c r="A147" s="30">
        <v>119</v>
      </c>
      <c r="B147" s="9" t="str">
        <f>LEFT(功能_33[[#This Row],[功能代號]],2)</f>
        <v>L2</v>
      </c>
      <c r="C147" s="9" t="s">
        <v>1000</v>
      </c>
      <c r="D147" s="29"/>
      <c r="E147" s="11" t="s">
        <v>186</v>
      </c>
      <c r="F147" s="12" t="s">
        <v>187</v>
      </c>
      <c r="G147" s="9" t="s">
        <v>188</v>
      </c>
      <c r="H147" s="11" t="s">
        <v>961</v>
      </c>
      <c r="I147" s="14" t="s">
        <v>710</v>
      </c>
      <c r="J147" s="2">
        <v>44411</v>
      </c>
      <c r="K147" s="2"/>
      <c r="L147" s="2"/>
      <c r="M147" s="3"/>
      <c r="N147" s="3"/>
      <c r="O147" s="3"/>
      <c r="P147" s="11" t="s">
        <v>975</v>
      </c>
      <c r="Q147" s="11" t="s">
        <v>982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放款管理課</v>
      </c>
      <c r="AA147" s="9"/>
    </row>
    <row r="148" spans="1:27" ht="13.5" x14ac:dyDescent="0.3">
      <c r="A148" s="30">
        <v>120</v>
      </c>
      <c r="B148" s="9" t="str">
        <f>LEFT(功能_33[[#This Row],[功能代號]],2)</f>
        <v>L2</v>
      </c>
      <c r="C148" s="9" t="s">
        <v>1000</v>
      </c>
      <c r="D148" s="29"/>
      <c r="E148" s="11" t="s">
        <v>189</v>
      </c>
      <c r="F148" s="12" t="s">
        <v>190</v>
      </c>
      <c r="G148" s="9" t="s">
        <v>191</v>
      </c>
      <c r="H148" s="11" t="s">
        <v>961</v>
      </c>
      <c r="I148" s="14" t="s">
        <v>710</v>
      </c>
      <c r="J148" s="2">
        <v>44411</v>
      </c>
      <c r="K148" s="2"/>
      <c r="L148" s="2"/>
      <c r="M148" s="3"/>
      <c r="N148" s="3"/>
      <c r="O148" s="3"/>
      <c r="P148" s="11" t="s">
        <v>975</v>
      </c>
      <c r="Q148" s="11" t="s">
        <v>982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放款管理課</v>
      </c>
      <c r="AA148" s="9"/>
    </row>
    <row r="149" spans="1:27" ht="13.5" x14ac:dyDescent="0.3">
      <c r="A149" s="30">
        <v>121</v>
      </c>
      <c r="B149" s="9" t="str">
        <f>LEFT(功能_33[[#This Row],[功能代號]],2)</f>
        <v>L2</v>
      </c>
      <c r="C149" s="9" t="s">
        <v>1000</v>
      </c>
      <c r="D149" s="29"/>
      <c r="E149" s="11" t="s">
        <v>192</v>
      </c>
      <c r="F149" s="12" t="s">
        <v>193</v>
      </c>
      <c r="G149" s="9" t="s">
        <v>194</v>
      </c>
      <c r="H149" s="11" t="s">
        <v>961</v>
      </c>
      <c r="I149" s="14" t="s">
        <v>710</v>
      </c>
      <c r="J149" s="2">
        <v>44411</v>
      </c>
      <c r="K149" s="2"/>
      <c r="L149" s="2"/>
      <c r="M149" s="3"/>
      <c r="N149" s="3"/>
      <c r="O149" s="3"/>
      <c r="P149" s="11" t="s">
        <v>975</v>
      </c>
      <c r="Q149" s="11" t="s">
        <v>982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5" x14ac:dyDescent="0.3">
      <c r="A150" s="30">
        <v>122</v>
      </c>
      <c r="B150" s="9" t="str">
        <f>LEFT(功能_33[[#This Row],[功能代號]],2)</f>
        <v>L2</v>
      </c>
      <c r="C150" s="9" t="s">
        <v>1000</v>
      </c>
      <c r="D150" s="29"/>
      <c r="E150" s="11" t="s">
        <v>195</v>
      </c>
      <c r="F150" s="12" t="s">
        <v>196</v>
      </c>
      <c r="G150" s="9" t="s">
        <v>197</v>
      </c>
      <c r="H150" s="11" t="s">
        <v>961</v>
      </c>
      <c r="I150" s="14" t="s">
        <v>710</v>
      </c>
      <c r="J150" s="2">
        <v>44411</v>
      </c>
      <c r="K150" s="2"/>
      <c r="L150" s="2"/>
      <c r="M150" s="3"/>
      <c r="N150" s="3"/>
      <c r="O150" s="3"/>
      <c r="P150" s="11" t="s">
        <v>975</v>
      </c>
      <c r="Q150" s="11" t="s">
        <v>982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5" x14ac:dyDescent="0.3">
      <c r="A151" s="30">
        <v>123</v>
      </c>
      <c r="B151" s="9" t="str">
        <f>LEFT(功能_33[[#This Row],[功能代號]],2)</f>
        <v>L2</v>
      </c>
      <c r="C151" s="9" t="s">
        <v>1000</v>
      </c>
      <c r="D151" s="29"/>
      <c r="E151" s="11" t="s">
        <v>198</v>
      </c>
      <c r="F151" s="12" t="s">
        <v>199</v>
      </c>
      <c r="G151" s="9" t="s">
        <v>200</v>
      </c>
      <c r="H151" s="11" t="s">
        <v>961</v>
      </c>
      <c r="I151" s="14" t="s">
        <v>710</v>
      </c>
      <c r="J151" s="2">
        <v>44411</v>
      </c>
      <c r="K151" s="2"/>
      <c r="L151" s="2"/>
      <c r="M151" s="3"/>
      <c r="N151" s="3"/>
      <c r="O151" s="3"/>
      <c r="P151" s="11" t="s">
        <v>975</v>
      </c>
      <c r="Q151" s="11" t="s">
        <v>982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5" x14ac:dyDescent="0.3">
      <c r="A152" s="30">
        <v>124</v>
      </c>
      <c r="B152" s="9" t="str">
        <f>LEFT(功能_33[[#This Row],[功能代號]],2)</f>
        <v>L2</v>
      </c>
      <c r="C152" s="9" t="s">
        <v>1000</v>
      </c>
      <c r="D152" s="29"/>
      <c r="E152" s="11" t="s">
        <v>201</v>
      </c>
      <c r="F152" s="12" t="s">
        <v>202</v>
      </c>
      <c r="G152" s="9" t="s">
        <v>203</v>
      </c>
      <c r="H152" s="11" t="s">
        <v>961</v>
      </c>
      <c r="I152" s="14" t="s">
        <v>710</v>
      </c>
      <c r="J152" s="2">
        <v>44411</v>
      </c>
      <c r="K152" s="2"/>
      <c r="L152" s="2"/>
      <c r="M152" s="3"/>
      <c r="N152" s="3"/>
      <c r="O152" s="3"/>
      <c r="P152" s="11" t="s">
        <v>975</v>
      </c>
      <c r="Q152" s="11" t="s">
        <v>982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5" x14ac:dyDescent="0.3">
      <c r="A153" s="30">
        <v>125</v>
      </c>
      <c r="B153" s="9" t="str">
        <f>LEFT(功能_33[[#This Row],[功能代號]],2)</f>
        <v>L2</v>
      </c>
      <c r="C153" s="9" t="s">
        <v>1000</v>
      </c>
      <c r="D153" s="29"/>
      <c r="E153" s="11" t="s">
        <v>204</v>
      </c>
      <c r="F153" s="12" t="s">
        <v>205</v>
      </c>
      <c r="G153" s="9" t="s">
        <v>206</v>
      </c>
      <c r="H153" s="11" t="s">
        <v>961</v>
      </c>
      <c r="I153" s="14" t="s">
        <v>710</v>
      </c>
      <c r="J153" s="2">
        <v>44411</v>
      </c>
      <c r="K153" s="2"/>
      <c r="L153" s="2"/>
      <c r="M153" s="3"/>
      <c r="N153" s="3"/>
      <c r="O153" s="3"/>
      <c r="P153" s="11" t="s">
        <v>975</v>
      </c>
      <c r="Q153" s="11" t="s">
        <v>982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5" x14ac:dyDescent="0.3">
      <c r="A154" s="30">
        <v>126</v>
      </c>
      <c r="B154" s="9" t="str">
        <f>LEFT(功能_33[[#This Row],[功能代號]],2)</f>
        <v>L2</v>
      </c>
      <c r="C154" s="9" t="s">
        <v>1000</v>
      </c>
      <c r="D154" s="29"/>
      <c r="E154" s="11" t="s">
        <v>207</v>
      </c>
      <c r="F154" s="12" t="s">
        <v>208</v>
      </c>
      <c r="G154" s="9" t="s">
        <v>209</v>
      </c>
      <c r="H154" s="11" t="s">
        <v>961</v>
      </c>
      <c r="I154" s="14" t="s">
        <v>710</v>
      </c>
      <c r="J154" s="2">
        <v>44411</v>
      </c>
      <c r="K154" s="2"/>
      <c r="L154" s="2"/>
      <c r="M154" s="3"/>
      <c r="N154" s="3"/>
      <c r="O154" s="3"/>
      <c r="P154" s="11" t="s">
        <v>975</v>
      </c>
      <c r="Q154" s="11" t="s">
        <v>972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129</v>
      </c>
      <c r="B155" s="9" t="str">
        <f>LEFT(功能_33[[#This Row],[功能代號]],2)</f>
        <v>L3</v>
      </c>
      <c r="C155" s="9" t="s">
        <v>1001</v>
      </c>
      <c r="D155" s="29"/>
      <c r="E155" s="11" t="s">
        <v>216</v>
      </c>
      <c r="F155" s="10" t="s">
        <v>79</v>
      </c>
      <c r="G155" s="9" t="s">
        <v>217</v>
      </c>
      <c r="H155" s="11" t="s">
        <v>961</v>
      </c>
      <c r="I155" s="13" t="s">
        <v>57</v>
      </c>
      <c r="J155" s="2">
        <v>44411</v>
      </c>
      <c r="K155" s="2"/>
      <c r="L155" s="2"/>
      <c r="M155" s="2"/>
      <c r="N155" s="2"/>
      <c r="O155" s="2"/>
      <c r="P155" s="11" t="s">
        <v>965</v>
      </c>
      <c r="Q155" s="11" t="s">
        <v>964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139</v>
      </c>
      <c r="B156" s="9" t="str">
        <f>LEFT(功能_33[[#This Row],[功能代號]],2)</f>
        <v>L3</v>
      </c>
      <c r="C156" s="9" t="s">
        <v>1001</v>
      </c>
      <c r="D156" s="29"/>
      <c r="E156" s="11" t="s">
        <v>245</v>
      </c>
      <c r="F156" s="12" t="s">
        <v>246</v>
      </c>
      <c r="G156" s="9" t="s">
        <v>247</v>
      </c>
      <c r="H156" s="11" t="s">
        <v>961</v>
      </c>
      <c r="I156" s="13" t="s">
        <v>57</v>
      </c>
      <c r="J156" s="2">
        <v>44412</v>
      </c>
      <c r="K156" s="2"/>
      <c r="L156" s="2"/>
      <c r="M156" s="2"/>
      <c r="N156" s="2"/>
      <c r="O156" s="2"/>
      <c r="P156" s="11" t="s">
        <v>970</v>
      </c>
      <c r="Q156" s="11" t="s">
        <v>972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140</v>
      </c>
      <c r="B157" s="9" t="str">
        <f>LEFT(功能_33[[#This Row],[功能代號]],2)</f>
        <v>L3</v>
      </c>
      <c r="C157" s="9" t="s">
        <v>1001</v>
      </c>
      <c r="D157" s="29"/>
      <c r="E157" s="11" t="s">
        <v>248</v>
      </c>
      <c r="F157" s="12" t="s">
        <v>246</v>
      </c>
      <c r="G157" s="9" t="s">
        <v>249</v>
      </c>
      <c r="H157" s="11" t="s">
        <v>961</v>
      </c>
      <c r="I157" s="13" t="s">
        <v>57</v>
      </c>
      <c r="J157" s="2">
        <v>44412</v>
      </c>
      <c r="K157" s="2"/>
      <c r="L157" s="2"/>
      <c r="M157" s="2"/>
      <c r="N157" s="2"/>
      <c r="O157" s="2"/>
      <c r="P157" s="11" t="s">
        <v>970</v>
      </c>
      <c r="Q157" s="11" t="s">
        <v>964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141</v>
      </c>
      <c r="B158" s="15" t="str">
        <f>LEFT(功能_33[[#This Row],[功能代號]],2)</f>
        <v>L3</v>
      </c>
      <c r="C158" s="9" t="s">
        <v>1001</v>
      </c>
      <c r="D158" s="29"/>
      <c r="E158" s="11" t="s">
        <v>1016</v>
      </c>
      <c r="F158" s="12" t="s">
        <v>1019</v>
      </c>
      <c r="G158" s="9" t="s">
        <v>1014</v>
      </c>
      <c r="H158" s="11" t="s">
        <v>961</v>
      </c>
      <c r="I158" s="26" t="s">
        <v>235</v>
      </c>
      <c r="J158" s="2">
        <v>44412</v>
      </c>
      <c r="K158" s="2"/>
      <c r="L158" s="2"/>
      <c r="M158" s="2"/>
      <c r="N158" s="2"/>
      <c r="O158" s="2"/>
      <c r="P158" s="27" t="s">
        <v>1013</v>
      </c>
      <c r="Q158" s="27" t="s">
        <v>972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142</v>
      </c>
      <c r="B159" s="9" t="str">
        <f>LEFT(功能_33[[#This Row],[功能代號]],2)</f>
        <v>L3</v>
      </c>
      <c r="C159" s="9" t="s">
        <v>1001</v>
      </c>
      <c r="D159" s="29"/>
      <c r="E159" s="11" t="s">
        <v>250</v>
      </c>
      <c r="F159" s="12" t="s">
        <v>251</v>
      </c>
      <c r="G159" s="9" t="s">
        <v>252</v>
      </c>
      <c r="H159" s="11" t="s">
        <v>961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966</v>
      </c>
      <c r="Q159" s="11" t="s">
        <v>972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143</v>
      </c>
      <c r="B160" s="9" t="str">
        <f>LEFT(功能_33[[#This Row],[功能代號]],2)</f>
        <v>L3</v>
      </c>
      <c r="C160" s="9" t="s">
        <v>1001</v>
      </c>
      <c r="D160" s="29"/>
      <c r="E160" s="11" t="s">
        <v>253</v>
      </c>
      <c r="F160" s="12" t="s">
        <v>254</v>
      </c>
      <c r="G160" s="9" t="s">
        <v>255</v>
      </c>
      <c r="H160" s="11" t="s">
        <v>961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966</v>
      </c>
      <c r="Q160" s="11" t="s">
        <v>972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144</v>
      </c>
      <c r="B161" s="9" t="str">
        <f>LEFT(功能_33[[#This Row],[功能代號]],2)</f>
        <v>L3</v>
      </c>
      <c r="C161" s="9" t="s">
        <v>1001</v>
      </c>
      <c r="D161" s="29"/>
      <c r="E161" s="11" t="s">
        <v>256</v>
      </c>
      <c r="F161" s="12" t="s">
        <v>257</v>
      </c>
      <c r="G161" s="9" t="s">
        <v>258</v>
      </c>
      <c r="H161" s="11" t="s">
        <v>961</v>
      </c>
      <c r="I161" s="13" t="s">
        <v>57</v>
      </c>
      <c r="J161" s="2">
        <v>44412</v>
      </c>
      <c r="K161" s="2"/>
      <c r="L161" s="2"/>
      <c r="M161" s="2"/>
      <c r="N161" s="2"/>
      <c r="O161" s="2"/>
      <c r="P161" s="11" t="s">
        <v>966</v>
      </c>
      <c r="Q161" s="11" t="s">
        <v>972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145</v>
      </c>
      <c r="B162" s="9" t="str">
        <f>LEFT(功能_33[[#This Row],[功能代號]],2)</f>
        <v>L3</v>
      </c>
      <c r="C162" s="9" t="s">
        <v>1001</v>
      </c>
      <c r="D162" s="29"/>
      <c r="E162" s="11" t="s">
        <v>259</v>
      </c>
      <c r="F162" s="12" t="s">
        <v>260</v>
      </c>
      <c r="G162" s="9" t="s">
        <v>261</v>
      </c>
      <c r="H162" s="11" t="s">
        <v>961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966</v>
      </c>
      <c r="Q162" s="11" t="s">
        <v>972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146</v>
      </c>
      <c r="B163" s="9" t="str">
        <f>LEFT(功能_33[[#This Row],[功能代號]],2)</f>
        <v>L3</v>
      </c>
      <c r="C163" s="9" t="s">
        <v>1001</v>
      </c>
      <c r="D163" s="29"/>
      <c r="E163" s="11" t="s">
        <v>262</v>
      </c>
      <c r="F163" s="12" t="s">
        <v>263</v>
      </c>
      <c r="G163" s="9" t="s">
        <v>264</v>
      </c>
      <c r="H163" s="11" t="s">
        <v>961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1509</v>
      </c>
      <c r="Q163" s="11" t="s">
        <v>972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147</v>
      </c>
      <c r="B164" s="9" t="str">
        <f>LEFT(功能_33[[#This Row],[功能代號]],2)</f>
        <v>L3</v>
      </c>
      <c r="C164" s="9" t="s">
        <v>1001</v>
      </c>
      <c r="D164" s="29"/>
      <c r="E164" s="11" t="s">
        <v>265</v>
      </c>
      <c r="F164" s="10" t="s">
        <v>266</v>
      </c>
      <c r="G164" s="9" t="s">
        <v>267</v>
      </c>
      <c r="H164" s="11" t="s">
        <v>961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966</v>
      </c>
      <c r="Q164" s="11" t="s">
        <v>972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148</v>
      </c>
      <c r="B165" s="9" t="str">
        <f>LEFT(功能_33[[#This Row],[功能代號]],2)</f>
        <v>L3</v>
      </c>
      <c r="C165" s="9" t="s">
        <v>1001</v>
      </c>
      <c r="D165" s="29"/>
      <c r="E165" s="11" t="s">
        <v>268</v>
      </c>
      <c r="F165" s="12" t="s">
        <v>269</v>
      </c>
      <c r="G165" s="9" t="s">
        <v>270</v>
      </c>
      <c r="H165" s="11" t="s">
        <v>961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966</v>
      </c>
      <c r="Q165" s="11" t="s">
        <v>964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149</v>
      </c>
      <c r="B166" s="9" t="str">
        <f>LEFT(功能_33[[#This Row],[功能代號]],2)</f>
        <v>L3</v>
      </c>
      <c r="C166" s="9" t="s">
        <v>1001</v>
      </c>
      <c r="D166" s="29"/>
      <c r="E166" s="11" t="s">
        <v>271</v>
      </c>
      <c r="F166" s="12" t="s">
        <v>272</v>
      </c>
      <c r="G166" s="9" t="s">
        <v>273</v>
      </c>
      <c r="H166" s="11" t="s">
        <v>961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966</v>
      </c>
      <c r="Q166" s="11" t="s">
        <v>964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150</v>
      </c>
      <c r="B167" s="9" t="str">
        <f>LEFT(功能_33[[#This Row],[功能代號]],2)</f>
        <v>L3</v>
      </c>
      <c r="C167" s="9" t="s">
        <v>1001</v>
      </c>
      <c r="D167" s="29"/>
      <c r="E167" s="11" t="s">
        <v>274</v>
      </c>
      <c r="F167" s="12" t="s">
        <v>275</v>
      </c>
      <c r="G167" s="9" t="s">
        <v>276</v>
      </c>
      <c r="H167" s="11" t="s">
        <v>961</v>
      </c>
      <c r="I167" s="13" t="s">
        <v>57</v>
      </c>
      <c r="J167" s="2">
        <v>44413</v>
      </c>
      <c r="K167" s="2"/>
      <c r="L167" s="2"/>
      <c r="M167" s="2"/>
      <c r="N167" s="2"/>
      <c r="O167" s="2"/>
      <c r="P167" s="11" t="s">
        <v>966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153</v>
      </c>
      <c r="B168" s="9" t="str">
        <f>LEFT(功能_33[[#This Row],[功能代號]],2)</f>
        <v>L3</v>
      </c>
      <c r="C168" s="9" t="s">
        <v>1001</v>
      </c>
      <c r="D168" s="29"/>
      <c r="E168" s="11" t="s">
        <v>283</v>
      </c>
      <c r="F168" s="12" t="s">
        <v>284</v>
      </c>
      <c r="G168" s="9" t="s">
        <v>285</v>
      </c>
      <c r="H168" s="11" t="s">
        <v>961</v>
      </c>
      <c r="I168" s="13" t="s">
        <v>57</v>
      </c>
      <c r="J168" s="2">
        <v>44413</v>
      </c>
      <c r="K168" s="2"/>
      <c r="L168" s="2"/>
      <c r="M168" s="2"/>
      <c r="N168" s="2"/>
      <c r="O168" s="2"/>
      <c r="P168" s="11" t="s">
        <v>966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154</v>
      </c>
      <c r="B169" s="9" t="str">
        <f>LEFT(功能_33[[#This Row],[功能代號]],2)</f>
        <v>L3</v>
      </c>
      <c r="C169" s="9" t="s">
        <v>1001</v>
      </c>
      <c r="D169" s="29"/>
      <c r="E169" s="11" t="s">
        <v>286</v>
      </c>
      <c r="F169" s="12" t="s">
        <v>287</v>
      </c>
      <c r="G169" s="9" t="s">
        <v>288</v>
      </c>
      <c r="H169" s="11" t="s">
        <v>961</v>
      </c>
      <c r="I169" s="13" t="s">
        <v>57</v>
      </c>
      <c r="J169" s="2">
        <v>44413</v>
      </c>
      <c r="K169" s="2"/>
      <c r="L169" s="2"/>
      <c r="M169" s="2"/>
      <c r="N169" s="2"/>
      <c r="O169" s="2"/>
      <c r="P169" s="11" t="s">
        <v>966</v>
      </c>
      <c r="Q169" s="11" t="s">
        <v>964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155</v>
      </c>
      <c r="B170" s="9" t="str">
        <f>LEFT(功能_33[[#This Row],[功能代號]],2)</f>
        <v>L3</v>
      </c>
      <c r="C170" s="9" t="s">
        <v>1001</v>
      </c>
      <c r="D170" s="29"/>
      <c r="E170" s="11" t="s">
        <v>289</v>
      </c>
      <c r="F170" s="12" t="s">
        <v>290</v>
      </c>
      <c r="G170" s="9" t="s">
        <v>291</v>
      </c>
      <c r="H170" s="11" t="s">
        <v>961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966</v>
      </c>
      <c r="Q170" s="11" t="s">
        <v>964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0">
        <v>156</v>
      </c>
      <c r="B171" s="9" t="str">
        <f>LEFT(功能_33[[#This Row],[功能代號]],2)</f>
        <v>L3</v>
      </c>
      <c r="C171" s="9" t="s">
        <v>1001</v>
      </c>
      <c r="D171" s="29"/>
      <c r="E171" s="11" t="s">
        <v>292</v>
      </c>
      <c r="F171" s="12" t="s">
        <v>290</v>
      </c>
      <c r="G171" s="9" t="s">
        <v>293</v>
      </c>
      <c r="H171" s="11" t="s">
        <v>961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966</v>
      </c>
      <c r="Q171" s="11" t="s">
        <v>964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5" x14ac:dyDescent="0.3">
      <c r="A172" s="30">
        <v>157</v>
      </c>
      <c r="B172" s="9" t="str">
        <f>LEFT(功能_33[[#This Row],[功能代號]],2)</f>
        <v>L3</v>
      </c>
      <c r="C172" s="9" t="s">
        <v>1001</v>
      </c>
      <c r="D172" s="29"/>
      <c r="E172" s="11" t="s">
        <v>294</v>
      </c>
      <c r="F172" s="12" t="s">
        <v>295</v>
      </c>
      <c r="G172" s="9" t="s">
        <v>296</v>
      </c>
      <c r="H172" s="11" t="s">
        <v>961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5" x14ac:dyDescent="0.3">
      <c r="A173" s="30">
        <v>158</v>
      </c>
      <c r="B173" s="9" t="str">
        <f>LEFT(功能_33[[#This Row],[功能代號]],2)</f>
        <v>L3</v>
      </c>
      <c r="C173" s="9" t="s">
        <v>1001</v>
      </c>
      <c r="D173" s="29"/>
      <c r="E173" s="11" t="s">
        <v>297</v>
      </c>
      <c r="F173" s="12" t="s">
        <v>298</v>
      </c>
      <c r="G173" s="9" t="s">
        <v>299</v>
      </c>
      <c r="H173" s="11" t="s">
        <v>961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966</v>
      </c>
      <c r="Q173" s="11" t="s">
        <v>964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159</v>
      </c>
      <c r="B174" s="9" t="str">
        <f>LEFT(功能_33[[#This Row],[功能代號]],2)</f>
        <v>L3</v>
      </c>
      <c r="C174" s="9" t="s">
        <v>1001</v>
      </c>
      <c r="D174" s="29"/>
      <c r="E174" s="11" t="s">
        <v>300</v>
      </c>
      <c r="F174" s="12" t="s">
        <v>301</v>
      </c>
      <c r="G174" s="9" t="s">
        <v>302</v>
      </c>
      <c r="H174" s="11" t="s">
        <v>961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975</v>
      </c>
      <c r="Q174" s="11" t="s">
        <v>972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160</v>
      </c>
      <c r="B175" s="9" t="str">
        <f>LEFT(功能_33[[#This Row],[功能代號]],2)</f>
        <v>L3</v>
      </c>
      <c r="C175" s="9" t="s">
        <v>1001</v>
      </c>
      <c r="D175" s="29"/>
      <c r="E175" s="11" t="s">
        <v>303</v>
      </c>
      <c r="F175" s="12" t="s">
        <v>304</v>
      </c>
      <c r="G175" s="9" t="s">
        <v>305</v>
      </c>
      <c r="H175" s="11" t="s">
        <v>961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975</v>
      </c>
      <c r="Q175" s="11" t="s">
        <v>972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163</v>
      </c>
      <c r="B176" s="9" t="str">
        <f>LEFT(功能_33[[#This Row],[功能代號]],2)</f>
        <v>L3</v>
      </c>
      <c r="C176" s="9" t="s">
        <v>1001</v>
      </c>
      <c r="D176" s="29"/>
      <c r="E176" s="11" t="s">
        <v>312</v>
      </c>
      <c r="F176" s="12" t="s">
        <v>313</v>
      </c>
      <c r="G176" s="9" t="s">
        <v>314</v>
      </c>
      <c r="H176" s="11" t="s">
        <v>961</v>
      </c>
      <c r="I176" s="13" t="s">
        <v>57</v>
      </c>
      <c r="J176" s="2">
        <v>44414</v>
      </c>
      <c r="K176" s="2"/>
      <c r="L176" s="2"/>
      <c r="M176" s="2"/>
      <c r="N176" s="2"/>
      <c r="O176" s="2"/>
      <c r="P176" s="11" t="s">
        <v>966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5" x14ac:dyDescent="0.3">
      <c r="A177" s="30">
        <v>164</v>
      </c>
      <c r="B177" s="9" t="str">
        <f>LEFT(功能_33[[#This Row],[功能代號]],2)</f>
        <v>L3</v>
      </c>
      <c r="C177" s="9" t="s">
        <v>1001</v>
      </c>
      <c r="D177" s="29"/>
      <c r="E177" s="11" t="s">
        <v>315</v>
      </c>
      <c r="F177" s="12" t="s">
        <v>316</v>
      </c>
      <c r="G177" s="9" t="s">
        <v>317</v>
      </c>
      <c r="H177" s="11" t="s">
        <v>961</v>
      </c>
      <c r="I177" s="13" t="s">
        <v>57</v>
      </c>
      <c r="J177" s="2">
        <v>44414</v>
      </c>
      <c r="K177" s="2"/>
      <c r="L177" s="2"/>
      <c r="M177" s="2"/>
      <c r="N177" s="2"/>
      <c r="O177" s="2"/>
      <c r="P177" s="11" t="s">
        <v>970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165</v>
      </c>
      <c r="B178" s="9" t="str">
        <f>LEFT(功能_33[[#This Row],[功能代號]],2)</f>
        <v>L3</v>
      </c>
      <c r="C178" s="9" t="s">
        <v>1001</v>
      </c>
      <c r="D178" s="29"/>
      <c r="E178" s="11" t="s">
        <v>318</v>
      </c>
      <c r="F178" s="12" t="s">
        <v>319</v>
      </c>
      <c r="G178" s="9" t="s">
        <v>320</v>
      </c>
      <c r="H178" s="11" t="s">
        <v>961</v>
      </c>
      <c r="I178" s="13" t="s">
        <v>57</v>
      </c>
      <c r="J178" s="2">
        <v>44414</v>
      </c>
      <c r="K178" s="2"/>
      <c r="L178" s="2"/>
      <c r="M178" s="2"/>
      <c r="N178" s="2"/>
      <c r="O178" s="2"/>
      <c r="P178" s="11" t="s">
        <v>970</v>
      </c>
      <c r="Q178" s="11" t="s">
        <v>964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167</v>
      </c>
      <c r="B179" s="9" t="str">
        <f>LEFT(功能_33[[#This Row],[功能代號]],2)</f>
        <v>L4</v>
      </c>
      <c r="C179" s="9" t="s">
        <v>1002</v>
      </c>
      <c r="D179" s="29"/>
      <c r="E179" s="11" t="s">
        <v>324</v>
      </c>
      <c r="F179" s="10" t="s">
        <v>325</v>
      </c>
      <c r="G179" s="9" t="s">
        <v>326</v>
      </c>
      <c r="H179" s="11" t="s">
        <v>961</v>
      </c>
      <c r="I179" s="13" t="s">
        <v>327</v>
      </c>
      <c r="J179" s="2">
        <v>44414</v>
      </c>
      <c r="K179" s="2"/>
      <c r="L179" s="2"/>
      <c r="M179" s="2"/>
      <c r="N179" s="2"/>
      <c r="O179" s="2"/>
      <c r="P179" s="11" t="s">
        <v>965</v>
      </c>
      <c r="Q179" s="11" t="s">
        <v>972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168</v>
      </c>
      <c r="B180" s="9" t="str">
        <f>LEFT(功能_33[[#This Row],[功能代號]],2)</f>
        <v>L4</v>
      </c>
      <c r="C180" s="9" t="s">
        <v>1002</v>
      </c>
      <c r="D180" s="29"/>
      <c r="E180" s="11" t="s">
        <v>328</v>
      </c>
      <c r="F180" s="10" t="s">
        <v>329</v>
      </c>
      <c r="G180" s="9" t="s">
        <v>330</v>
      </c>
      <c r="H180" s="11" t="s">
        <v>961</v>
      </c>
      <c r="I180" s="13" t="s">
        <v>327</v>
      </c>
      <c r="J180" s="2">
        <v>44414</v>
      </c>
      <c r="K180" s="2"/>
      <c r="L180" s="2"/>
      <c r="M180" s="2"/>
      <c r="N180" s="2"/>
      <c r="O180" s="2"/>
      <c r="P180" s="11" t="s">
        <v>965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169</v>
      </c>
      <c r="B181" s="9" t="str">
        <f>LEFT(功能_33[[#This Row],[功能代號]],2)</f>
        <v>L4</v>
      </c>
      <c r="C181" s="9" t="s">
        <v>1002</v>
      </c>
      <c r="D181" s="29"/>
      <c r="E181" s="11" t="s">
        <v>331</v>
      </c>
      <c r="F181" s="10" t="s">
        <v>332</v>
      </c>
      <c r="G181" s="9" t="s">
        <v>333</v>
      </c>
      <c r="H181" s="11" t="s">
        <v>961</v>
      </c>
      <c r="I181" s="13" t="s">
        <v>327</v>
      </c>
      <c r="J181" s="2">
        <v>44414</v>
      </c>
      <c r="K181" s="2"/>
      <c r="L181" s="2"/>
      <c r="M181" s="2"/>
      <c r="N181" s="2"/>
      <c r="O181" s="2"/>
      <c r="P181" s="11" t="s">
        <v>965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170</v>
      </c>
      <c r="B182" s="9" t="str">
        <f>LEFT(功能_33[[#This Row],[功能代號]],2)</f>
        <v>L4</v>
      </c>
      <c r="C182" s="9" t="s">
        <v>1002</v>
      </c>
      <c r="D182" s="29"/>
      <c r="E182" s="11" t="s">
        <v>334</v>
      </c>
      <c r="F182" s="10" t="s">
        <v>335</v>
      </c>
      <c r="G182" s="9" t="s">
        <v>336</v>
      </c>
      <c r="H182" s="11" t="s">
        <v>961</v>
      </c>
      <c r="I182" s="13" t="s">
        <v>327</v>
      </c>
      <c r="J182" s="2">
        <v>44414</v>
      </c>
      <c r="K182" s="2"/>
      <c r="L182" s="2"/>
      <c r="M182" s="2"/>
      <c r="N182" s="2"/>
      <c r="O182" s="2"/>
      <c r="P182" s="11" t="s">
        <v>965</v>
      </c>
      <c r="Q182" s="11" t="s">
        <v>972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171</v>
      </c>
      <c r="B183" s="9" t="str">
        <f>LEFT(功能_33[[#This Row],[功能代號]],2)</f>
        <v>L4</v>
      </c>
      <c r="C183" s="9" t="s">
        <v>1002</v>
      </c>
      <c r="D183" s="29"/>
      <c r="E183" s="11" t="s">
        <v>337</v>
      </c>
      <c r="F183" s="10" t="s">
        <v>338</v>
      </c>
      <c r="G183" s="9" t="s">
        <v>339</v>
      </c>
      <c r="H183" s="11" t="s">
        <v>961</v>
      </c>
      <c r="I183" s="13" t="s">
        <v>327</v>
      </c>
      <c r="J183" s="2">
        <v>44414</v>
      </c>
      <c r="K183" s="2"/>
      <c r="L183" s="2"/>
      <c r="M183" s="2"/>
      <c r="N183" s="2"/>
      <c r="O183" s="2"/>
      <c r="P183" s="11" t="s">
        <v>965</v>
      </c>
      <c r="Q183" s="11" t="s">
        <v>972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172</v>
      </c>
      <c r="B184" s="9" t="str">
        <f>LEFT(功能_33[[#This Row],[功能代號]],2)</f>
        <v>L4</v>
      </c>
      <c r="C184" s="9" t="s">
        <v>1002</v>
      </c>
      <c r="D184" s="29"/>
      <c r="E184" s="11" t="s">
        <v>340</v>
      </c>
      <c r="F184" s="10" t="s">
        <v>341</v>
      </c>
      <c r="G184" s="9" t="s">
        <v>342</v>
      </c>
      <c r="H184" s="11" t="s">
        <v>961</v>
      </c>
      <c r="I184" s="13" t="s">
        <v>327</v>
      </c>
      <c r="J184" s="2">
        <v>44414</v>
      </c>
      <c r="K184" s="2"/>
      <c r="L184" s="2"/>
      <c r="M184" s="2"/>
      <c r="N184" s="2"/>
      <c r="O184" s="2"/>
      <c r="P184" s="11" t="s">
        <v>965</v>
      </c>
      <c r="Q184" s="11" t="s">
        <v>972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173</v>
      </c>
      <c r="B185" s="9" t="str">
        <f>LEFT(功能_33[[#This Row],[功能代號]],2)</f>
        <v>L4</v>
      </c>
      <c r="C185" s="9" t="s">
        <v>1002</v>
      </c>
      <c r="D185" s="29"/>
      <c r="E185" s="11" t="s">
        <v>343</v>
      </c>
      <c r="F185" s="10" t="s">
        <v>344</v>
      </c>
      <c r="G185" s="9" t="s">
        <v>345</v>
      </c>
      <c r="H185" s="11" t="s">
        <v>961</v>
      </c>
      <c r="I185" s="13" t="s">
        <v>327</v>
      </c>
      <c r="J185" s="2">
        <v>44417</v>
      </c>
      <c r="K185" s="2"/>
      <c r="L185" s="2"/>
      <c r="M185" s="2"/>
      <c r="N185" s="2"/>
      <c r="O185" s="2"/>
      <c r="P185" s="11" t="s">
        <v>965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5" x14ac:dyDescent="0.3">
      <c r="A186" s="30">
        <v>174</v>
      </c>
      <c r="B186" s="9" t="str">
        <f>LEFT(功能_33[[#This Row],[功能代號]],2)</f>
        <v>L4</v>
      </c>
      <c r="C186" s="9" t="s">
        <v>1002</v>
      </c>
      <c r="D186" s="29"/>
      <c r="E186" s="11" t="s">
        <v>346</v>
      </c>
      <c r="F186" s="10" t="s">
        <v>347</v>
      </c>
      <c r="G186" s="9" t="s">
        <v>348</v>
      </c>
      <c r="H186" s="11" t="s">
        <v>961</v>
      </c>
      <c r="I186" s="13" t="s">
        <v>327</v>
      </c>
      <c r="J186" s="2">
        <v>44417</v>
      </c>
      <c r="K186" s="2"/>
      <c r="L186" s="2"/>
      <c r="M186" s="2"/>
      <c r="N186" s="2"/>
      <c r="O186" s="2"/>
      <c r="P186" s="11" t="s">
        <v>965</v>
      </c>
      <c r="Q186" s="11" t="s">
        <v>972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5" x14ac:dyDescent="0.3">
      <c r="A187" s="30">
        <v>175</v>
      </c>
      <c r="B187" s="9" t="str">
        <f>LEFT(功能_33[[#This Row],[功能代號]],2)</f>
        <v>L4</v>
      </c>
      <c r="C187" s="9" t="s">
        <v>1002</v>
      </c>
      <c r="D187" s="29"/>
      <c r="E187" s="11" t="s">
        <v>349</v>
      </c>
      <c r="F187" s="10" t="s">
        <v>350</v>
      </c>
      <c r="G187" s="9" t="s">
        <v>351</v>
      </c>
      <c r="H187" s="11" t="s">
        <v>961</v>
      </c>
      <c r="I187" s="13" t="s">
        <v>327</v>
      </c>
      <c r="J187" s="2">
        <v>44417</v>
      </c>
      <c r="K187" s="2"/>
      <c r="L187" s="2"/>
      <c r="M187" s="2"/>
      <c r="N187" s="2"/>
      <c r="O187" s="2"/>
      <c r="P187" s="11" t="s">
        <v>965</v>
      </c>
      <c r="Q187" s="11" t="s">
        <v>972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5" x14ac:dyDescent="0.3">
      <c r="A188" s="30">
        <v>176</v>
      </c>
      <c r="B188" s="9" t="str">
        <f>LEFT(功能_33[[#This Row],[功能代號]],2)</f>
        <v>L4</v>
      </c>
      <c r="C188" s="9" t="s">
        <v>1002</v>
      </c>
      <c r="D188" s="29"/>
      <c r="E188" s="11" t="s">
        <v>352</v>
      </c>
      <c r="F188" s="10" t="s">
        <v>353</v>
      </c>
      <c r="G188" s="9" t="s">
        <v>354</v>
      </c>
      <c r="H188" s="11" t="s">
        <v>961</v>
      </c>
      <c r="I188" s="13" t="s">
        <v>327</v>
      </c>
      <c r="J188" s="2">
        <v>44417</v>
      </c>
      <c r="K188" s="2"/>
      <c r="L188" s="2"/>
      <c r="M188" s="2"/>
      <c r="N188" s="2"/>
      <c r="O188" s="2"/>
      <c r="P188" s="11" t="s">
        <v>965</v>
      </c>
      <c r="Q188" s="11" t="s">
        <v>972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5" x14ac:dyDescent="0.3">
      <c r="A189" s="30">
        <v>177</v>
      </c>
      <c r="B189" s="9" t="str">
        <f>LEFT(功能_33[[#This Row],[功能代號]],2)</f>
        <v>L4</v>
      </c>
      <c r="C189" s="9" t="s">
        <v>1002</v>
      </c>
      <c r="D189" s="29"/>
      <c r="E189" s="11" t="s">
        <v>355</v>
      </c>
      <c r="F189" s="10" t="s">
        <v>356</v>
      </c>
      <c r="G189" s="9" t="s">
        <v>357</v>
      </c>
      <c r="H189" s="11" t="s">
        <v>961</v>
      </c>
      <c r="I189" s="13" t="s">
        <v>327</v>
      </c>
      <c r="J189" s="2">
        <v>44417</v>
      </c>
      <c r="K189" s="2"/>
      <c r="L189" s="2"/>
      <c r="M189" s="2"/>
      <c r="N189" s="2"/>
      <c r="O189" s="2"/>
      <c r="P189" s="11" t="s">
        <v>965</v>
      </c>
      <c r="Q189" s="11" t="s">
        <v>972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5" x14ac:dyDescent="0.3">
      <c r="A190" s="30">
        <v>178</v>
      </c>
      <c r="B190" s="9" t="str">
        <f>LEFT(功能_33[[#This Row],[功能代號]],2)</f>
        <v>L4</v>
      </c>
      <c r="C190" s="9" t="s">
        <v>1002</v>
      </c>
      <c r="D190" s="29"/>
      <c r="E190" s="11" t="s">
        <v>358</v>
      </c>
      <c r="F190" s="10" t="s">
        <v>359</v>
      </c>
      <c r="G190" s="9" t="s">
        <v>360</v>
      </c>
      <c r="H190" s="11" t="s">
        <v>961</v>
      </c>
      <c r="I190" s="13" t="s">
        <v>327</v>
      </c>
      <c r="J190" s="2">
        <v>44417</v>
      </c>
      <c r="K190" s="2"/>
      <c r="L190" s="2"/>
      <c r="M190" s="2"/>
      <c r="N190" s="2"/>
      <c r="O190" s="2"/>
      <c r="P190" s="11" t="s">
        <v>965</v>
      </c>
      <c r="Q190" s="11" t="s">
        <v>972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5" x14ac:dyDescent="0.3">
      <c r="A191" s="30">
        <v>179</v>
      </c>
      <c r="B191" s="9" t="str">
        <f>LEFT(功能_33[[#This Row],[功能代號]],2)</f>
        <v>L4</v>
      </c>
      <c r="C191" s="9" t="s">
        <v>1002</v>
      </c>
      <c r="D191" s="29"/>
      <c r="E191" s="11" t="s">
        <v>361</v>
      </c>
      <c r="F191" s="10" t="s">
        <v>362</v>
      </c>
      <c r="G191" s="9" t="s">
        <v>363</v>
      </c>
      <c r="H191" s="11" t="s">
        <v>961</v>
      </c>
      <c r="I191" s="13" t="s">
        <v>327</v>
      </c>
      <c r="J191" s="2">
        <v>44417</v>
      </c>
      <c r="K191" s="2"/>
      <c r="L191" s="2"/>
      <c r="M191" s="2"/>
      <c r="N191" s="2"/>
      <c r="O191" s="2"/>
      <c r="P191" s="11" t="s">
        <v>965</v>
      </c>
      <c r="Q191" s="11" t="s">
        <v>972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5" x14ac:dyDescent="0.3">
      <c r="A192" s="30">
        <v>180</v>
      </c>
      <c r="B192" s="9" t="str">
        <f>LEFT(功能_33[[#This Row],[功能代號]],2)</f>
        <v>L4</v>
      </c>
      <c r="C192" s="9" t="s">
        <v>1002</v>
      </c>
      <c r="D192" s="29"/>
      <c r="E192" s="11" t="s">
        <v>364</v>
      </c>
      <c r="F192" s="10" t="s">
        <v>365</v>
      </c>
      <c r="G192" s="9" t="s">
        <v>366</v>
      </c>
      <c r="H192" s="11" t="s">
        <v>961</v>
      </c>
      <c r="I192" s="13" t="s">
        <v>327</v>
      </c>
      <c r="J192" s="2">
        <v>44417</v>
      </c>
      <c r="K192" s="2"/>
      <c r="L192" s="2"/>
      <c r="M192" s="2"/>
      <c r="N192" s="2"/>
      <c r="O192" s="2"/>
      <c r="P192" s="11" t="s">
        <v>965</v>
      </c>
      <c r="Q192" s="11" t="s">
        <v>972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5" x14ac:dyDescent="0.3">
      <c r="A193" s="30">
        <v>181</v>
      </c>
      <c r="B193" s="9" t="str">
        <f>LEFT(功能_33[[#This Row],[功能代號]],2)</f>
        <v>L4</v>
      </c>
      <c r="C193" s="9" t="s">
        <v>1002</v>
      </c>
      <c r="D193" s="29"/>
      <c r="E193" s="11" t="s">
        <v>367</v>
      </c>
      <c r="F193" s="10" t="s">
        <v>368</v>
      </c>
      <c r="G193" s="9" t="s">
        <v>369</v>
      </c>
      <c r="H193" s="11" t="s">
        <v>961</v>
      </c>
      <c r="I193" s="13" t="s">
        <v>327</v>
      </c>
      <c r="J193" s="2">
        <v>44417</v>
      </c>
      <c r="K193" s="2"/>
      <c r="L193" s="2"/>
      <c r="M193" s="2"/>
      <c r="N193" s="2"/>
      <c r="O193" s="2"/>
      <c r="P193" s="11" t="s">
        <v>965</v>
      </c>
      <c r="Q193" s="11" t="s">
        <v>972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182</v>
      </c>
      <c r="B194" s="9" t="str">
        <f>LEFT(功能_33[[#This Row],[功能代號]],2)</f>
        <v>L4</v>
      </c>
      <c r="C194" s="9" t="s">
        <v>1002</v>
      </c>
      <c r="D194" s="29"/>
      <c r="E194" s="11" t="s">
        <v>370</v>
      </c>
      <c r="F194" s="10" t="s">
        <v>371</v>
      </c>
      <c r="G194" s="9" t="s">
        <v>372</v>
      </c>
      <c r="H194" s="11" t="s">
        <v>961</v>
      </c>
      <c r="I194" s="13" t="s">
        <v>327</v>
      </c>
      <c r="J194" s="2">
        <v>44418</v>
      </c>
      <c r="K194" s="2"/>
      <c r="L194" s="2"/>
      <c r="M194" s="2"/>
      <c r="N194" s="2"/>
      <c r="O194" s="2"/>
      <c r="P194" s="11" t="s">
        <v>970</v>
      </c>
      <c r="Q194" s="11" t="s">
        <v>976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183</v>
      </c>
      <c r="B195" s="9" t="str">
        <f>LEFT(功能_33[[#This Row],[功能代號]],2)</f>
        <v>L4</v>
      </c>
      <c r="C195" s="9" t="s">
        <v>1002</v>
      </c>
      <c r="D195" s="29"/>
      <c r="E195" s="11" t="s">
        <v>373</v>
      </c>
      <c r="F195" s="10" t="s">
        <v>374</v>
      </c>
      <c r="G195" s="9" t="s">
        <v>375</v>
      </c>
      <c r="H195" s="11" t="s">
        <v>961</v>
      </c>
      <c r="I195" s="13" t="s">
        <v>327</v>
      </c>
      <c r="J195" s="2">
        <v>44418</v>
      </c>
      <c r="K195" s="2"/>
      <c r="L195" s="2"/>
      <c r="M195" s="2"/>
      <c r="N195" s="2"/>
      <c r="O195" s="2"/>
      <c r="P195" s="11" t="s">
        <v>970</v>
      </c>
      <c r="Q195" s="11" t="s">
        <v>976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184</v>
      </c>
      <c r="B196" s="9" t="str">
        <f>LEFT(功能_33[[#This Row],[功能代號]],2)</f>
        <v>L4</v>
      </c>
      <c r="C196" s="9" t="s">
        <v>1002</v>
      </c>
      <c r="D196" s="29"/>
      <c r="E196" s="11" t="s">
        <v>376</v>
      </c>
      <c r="F196" s="10" t="s">
        <v>377</v>
      </c>
      <c r="G196" s="9" t="s">
        <v>378</v>
      </c>
      <c r="H196" s="11" t="s">
        <v>961</v>
      </c>
      <c r="I196" s="13" t="s">
        <v>327</v>
      </c>
      <c r="J196" s="2">
        <v>44418</v>
      </c>
      <c r="K196" s="2"/>
      <c r="L196" s="2"/>
      <c r="M196" s="2"/>
      <c r="N196" s="2"/>
      <c r="O196" s="2"/>
      <c r="P196" s="11" t="s">
        <v>970</v>
      </c>
      <c r="Q196" s="11" t="s">
        <v>976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185</v>
      </c>
      <c r="B197" s="9" t="str">
        <f>LEFT(功能_33[[#This Row],[功能代號]],2)</f>
        <v>L4</v>
      </c>
      <c r="C197" s="9" t="s">
        <v>1002</v>
      </c>
      <c r="D197" s="29"/>
      <c r="E197" s="11" t="s">
        <v>379</v>
      </c>
      <c r="F197" s="10" t="s">
        <v>380</v>
      </c>
      <c r="G197" s="9" t="s">
        <v>381</v>
      </c>
      <c r="H197" s="11" t="s">
        <v>961</v>
      </c>
      <c r="I197" s="13" t="s">
        <v>327</v>
      </c>
      <c r="J197" s="2">
        <v>44418</v>
      </c>
      <c r="K197" s="2"/>
      <c r="L197" s="2"/>
      <c r="M197" s="2"/>
      <c r="N197" s="2"/>
      <c r="O197" s="2"/>
      <c r="P197" s="11" t="s">
        <v>970</v>
      </c>
      <c r="Q197" s="11" t="s">
        <v>979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186</v>
      </c>
      <c r="B198" s="9" t="str">
        <f>LEFT(功能_33[[#This Row],[功能代號]],2)</f>
        <v>L4</v>
      </c>
      <c r="C198" s="9" t="s">
        <v>1002</v>
      </c>
      <c r="D198" s="29"/>
      <c r="E198" s="11" t="s">
        <v>382</v>
      </c>
      <c r="F198" s="10" t="s">
        <v>383</v>
      </c>
      <c r="G198" s="9" t="s">
        <v>384</v>
      </c>
      <c r="H198" s="11" t="s">
        <v>961</v>
      </c>
      <c r="I198" s="13" t="s">
        <v>327</v>
      </c>
      <c r="J198" s="2">
        <v>44418</v>
      </c>
      <c r="K198" s="2"/>
      <c r="L198" s="2"/>
      <c r="M198" s="2"/>
      <c r="N198" s="2"/>
      <c r="O198" s="2"/>
      <c r="P198" s="11" t="s">
        <v>970</v>
      </c>
      <c r="Q198" s="11" t="s">
        <v>979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187</v>
      </c>
      <c r="B199" s="9" t="str">
        <f>LEFT(功能_33[[#This Row],[功能代號]],2)</f>
        <v>L4</v>
      </c>
      <c r="C199" s="9" t="s">
        <v>1002</v>
      </c>
      <c r="D199" s="29"/>
      <c r="E199" s="11" t="s">
        <v>385</v>
      </c>
      <c r="F199" s="10" t="s">
        <v>386</v>
      </c>
      <c r="G199" s="9" t="s">
        <v>387</v>
      </c>
      <c r="H199" s="11" t="s">
        <v>961</v>
      </c>
      <c r="I199" s="13" t="s">
        <v>327</v>
      </c>
      <c r="J199" s="2">
        <v>44418</v>
      </c>
      <c r="K199" s="2"/>
      <c r="L199" s="2"/>
      <c r="M199" s="2"/>
      <c r="N199" s="2"/>
      <c r="O199" s="2"/>
      <c r="P199" s="11" t="s">
        <v>970</v>
      </c>
      <c r="Q199" s="11" t="s">
        <v>979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188</v>
      </c>
      <c r="B200" s="9" t="str">
        <f>LEFT(功能_33[[#This Row],[功能代號]],2)</f>
        <v>L4</v>
      </c>
      <c r="C200" s="9" t="s">
        <v>1002</v>
      </c>
      <c r="D200" s="29"/>
      <c r="E200" s="11" t="s">
        <v>388</v>
      </c>
      <c r="F200" s="10" t="s">
        <v>389</v>
      </c>
      <c r="G200" s="9" t="s">
        <v>390</v>
      </c>
      <c r="H200" s="11" t="s">
        <v>961</v>
      </c>
      <c r="I200" s="13" t="s">
        <v>327</v>
      </c>
      <c r="J200" s="2">
        <v>44418</v>
      </c>
      <c r="K200" s="2"/>
      <c r="L200" s="2"/>
      <c r="M200" s="2"/>
      <c r="N200" s="2"/>
      <c r="O200" s="2"/>
      <c r="P200" s="11" t="s">
        <v>970</v>
      </c>
      <c r="Q200" s="11" t="s">
        <v>976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189</v>
      </c>
      <c r="B201" s="9" t="str">
        <f>LEFT(功能_33[[#This Row],[功能代號]],2)</f>
        <v>L4</v>
      </c>
      <c r="C201" s="9" t="s">
        <v>1002</v>
      </c>
      <c r="D201" s="29"/>
      <c r="E201" s="11" t="s">
        <v>391</v>
      </c>
      <c r="F201" s="10" t="s">
        <v>392</v>
      </c>
      <c r="G201" s="9" t="s">
        <v>393</v>
      </c>
      <c r="H201" s="11" t="s">
        <v>961</v>
      </c>
      <c r="I201" s="13" t="s">
        <v>327</v>
      </c>
      <c r="J201" s="2">
        <v>44418</v>
      </c>
      <c r="K201" s="2"/>
      <c r="L201" s="2"/>
      <c r="M201" s="2"/>
      <c r="N201" s="2"/>
      <c r="O201" s="2"/>
      <c r="P201" s="11" t="s">
        <v>970</v>
      </c>
      <c r="Q201" s="11" t="s">
        <v>976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190</v>
      </c>
      <c r="B202" s="9" t="str">
        <f>LEFT(功能_33[[#This Row],[功能代號]],2)</f>
        <v>L4</v>
      </c>
      <c r="C202" s="9" t="s">
        <v>1002</v>
      </c>
      <c r="D202" s="29"/>
      <c r="E202" s="11" t="s">
        <v>394</v>
      </c>
      <c r="F202" s="10" t="s">
        <v>395</v>
      </c>
      <c r="G202" s="9" t="s">
        <v>396</v>
      </c>
      <c r="H202" s="11" t="s">
        <v>961</v>
      </c>
      <c r="I202" s="13" t="s">
        <v>327</v>
      </c>
      <c r="J202" s="2">
        <v>44418</v>
      </c>
      <c r="K202" s="2"/>
      <c r="L202" s="2"/>
      <c r="M202" s="2"/>
      <c r="N202" s="2"/>
      <c r="O202" s="2"/>
      <c r="P202" s="11" t="s">
        <v>966</v>
      </c>
      <c r="Q202" s="11" t="s">
        <v>976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191</v>
      </c>
      <c r="B203" s="9" t="str">
        <f>LEFT(功能_33[[#This Row],[功能代號]],2)</f>
        <v>L4</v>
      </c>
      <c r="C203" s="9" t="s">
        <v>1002</v>
      </c>
      <c r="D203" s="29"/>
      <c r="E203" s="11" t="s">
        <v>397</v>
      </c>
      <c r="F203" s="10" t="s">
        <v>398</v>
      </c>
      <c r="G203" s="9" t="s">
        <v>399</v>
      </c>
      <c r="H203" s="11" t="s">
        <v>961</v>
      </c>
      <c r="I203" s="13" t="s">
        <v>327</v>
      </c>
      <c r="J203" s="2">
        <v>44418</v>
      </c>
      <c r="K203" s="2"/>
      <c r="L203" s="2"/>
      <c r="M203" s="2"/>
      <c r="N203" s="2"/>
      <c r="O203" s="2"/>
      <c r="P203" s="11" t="s">
        <v>966</v>
      </c>
      <c r="Q203" s="11" t="s">
        <v>976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192</v>
      </c>
      <c r="B204" s="9" t="str">
        <f>LEFT(功能_33[[#This Row],[功能代號]],2)</f>
        <v>L4</v>
      </c>
      <c r="C204" s="9" t="s">
        <v>1002</v>
      </c>
      <c r="D204" s="29"/>
      <c r="E204" s="11" t="s">
        <v>400</v>
      </c>
      <c r="F204" s="10" t="s">
        <v>401</v>
      </c>
      <c r="G204" s="9" t="s">
        <v>402</v>
      </c>
      <c r="H204" s="11" t="s">
        <v>961</v>
      </c>
      <c r="I204" s="13" t="s">
        <v>327</v>
      </c>
      <c r="J204" s="2">
        <v>44418</v>
      </c>
      <c r="K204" s="2"/>
      <c r="L204" s="2"/>
      <c r="M204" s="2"/>
      <c r="N204" s="2"/>
      <c r="O204" s="2"/>
      <c r="P204" s="11" t="s">
        <v>966</v>
      </c>
      <c r="Q204" s="11" t="s">
        <v>976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193</v>
      </c>
      <c r="B205" s="9" t="str">
        <f>LEFT(功能_33[[#This Row],[功能代號]],2)</f>
        <v>L4</v>
      </c>
      <c r="C205" s="9" t="s">
        <v>1002</v>
      </c>
      <c r="D205" s="29"/>
      <c r="E205" s="11" t="s">
        <v>403</v>
      </c>
      <c r="F205" s="10" t="s">
        <v>404</v>
      </c>
      <c r="G205" s="9" t="s">
        <v>405</v>
      </c>
      <c r="H205" s="11" t="s">
        <v>961</v>
      </c>
      <c r="I205" s="13" t="s">
        <v>327</v>
      </c>
      <c r="J205" s="2">
        <v>44418</v>
      </c>
      <c r="K205" s="2"/>
      <c r="L205" s="2"/>
      <c r="M205" s="2"/>
      <c r="N205" s="2"/>
      <c r="O205" s="2"/>
      <c r="P205" s="11" t="s">
        <v>966</v>
      </c>
      <c r="Q205" s="11" t="s">
        <v>976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194</v>
      </c>
      <c r="B206" s="9" t="str">
        <f>LEFT(功能_33[[#This Row],[功能代號]],2)</f>
        <v>L4</v>
      </c>
      <c r="C206" s="9" t="s">
        <v>1002</v>
      </c>
      <c r="D206" s="29"/>
      <c r="E206" s="11" t="s">
        <v>406</v>
      </c>
      <c r="F206" s="10" t="s">
        <v>407</v>
      </c>
      <c r="G206" s="9" t="s">
        <v>408</v>
      </c>
      <c r="H206" s="11" t="s">
        <v>961</v>
      </c>
      <c r="I206" s="13" t="s">
        <v>327</v>
      </c>
      <c r="J206" s="2">
        <v>44418</v>
      </c>
      <c r="K206" s="2"/>
      <c r="L206" s="2"/>
      <c r="M206" s="2"/>
      <c r="N206" s="2"/>
      <c r="O206" s="2"/>
      <c r="P206" s="11" t="s">
        <v>966</v>
      </c>
      <c r="Q206" s="11" t="s">
        <v>976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195</v>
      </c>
      <c r="B207" s="9" t="str">
        <f>LEFT(功能_33[[#This Row],[功能代號]],2)</f>
        <v>L4</v>
      </c>
      <c r="C207" s="9" t="s">
        <v>1002</v>
      </c>
      <c r="D207" s="29"/>
      <c r="E207" s="11" t="s">
        <v>409</v>
      </c>
      <c r="F207" s="10" t="s">
        <v>410</v>
      </c>
      <c r="G207" s="9" t="s">
        <v>411</v>
      </c>
      <c r="H207" s="11" t="s">
        <v>961</v>
      </c>
      <c r="I207" s="13" t="s">
        <v>327</v>
      </c>
      <c r="J207" s="2">
        <v>44418</v>
      </c>
      <c r="K207" s="2"/>
      <c r="L207" s="2"/>
      <c r="M207" s="2"/>
      <c r="N207" s="2"/>
      <c r="O207" s="2"/>
      <c r="P207" s="11" t="s">
        <v>966</v>
      </c>
      <c r="Q207" s="11" t="s">
        <v>976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196</v>
      </c>
      <c r="B208" s="9" t="str">
        <f>LEFT(功能_33[[#This Row],[功能代號]],2)</f>
        <v>L4</v>
      </c>
      <c r="C208" s="9" t="s">
        <v>1002</v>
      </c>
      <c r="D208" s="29"/>
      <c r="E208" s="11" t="s">
        <v>412</v>
      </c>
      <c r="F208" s="12" t="s">
        <v>413</v>
      </c>
      <c r="G208" s="9" t="s">
        <v>414</v>
      </c>
      <c r="H208" s="11" t="s">
        <v>961</v>
      </c>
      <c r="I208" s="13" t="s">
        <v>327</v>
      </c>
      <c r="J208" s="2">
        <v>44419</v>
      </c>
      <c r="K208" s="2"/>
      <c r="L208" s="2"/>
      <c r="M208" s="2"/>
      <c r="N208" s="2"/>
      <c r="O208" s="2"/>
      <c r="P208" s="11" t="s">
        <v>970</v>
      </c>
      <c r="Q208" s="11" t="s">
        <v>979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197</v>
      </c>
      <c r="B209" s="9" t="str">
        <f>LEFT(功能_33[[#This Row],[功能代號]],2)</f>
        <v>L4</v>
      </c>
      <c r="C209" s="9" t="s">
        <v>1002</v>
      </c>
      <c r="D209" s="29"/>
      <c r="E209" s="11" t="s">
        <v>415</v>
      </c>
      <c r="F209" s="12" t="s">
        <v>416</v>
      </c>
      <c r="G209" s="9" t="s">
        <v>417</v>
      </c>
      <c r="H209" s="11" t="s">
        <v>961</v>
      </c>
      <c r="I209" s="13" t="s">
        <v>327</v>
      </c>
      <c r="J209" s="2">
        <v>44419</v>
      </c>
      <c r="K209" s="2"/>
      <c r="L209" s="2"/>
      <c r="M209" s="2"/>
      <c r="N209" s="2"/>
      <c r="O209" s="2"/>
      <c r="P209" s="11" t="s">
        <v>970</v>
      </c>
      <c r="Q209" s="11" t="s">
        <v>979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198</v>
      </c>
      <c r="B210" s="9" t="str">
        <f>LEFT(功能_33[[#This Row],[功能代號]],2)</f>
        <v>L4</v>
      </c>
      <c r="C210" s="9" t="s">
        <v>1002</v>
      </c>
      <c r="D210" s="29"/>
      <c r="E210" s="11" t="s">
        <v>418</v>
      </c>
      <c r="F210" s="12" t="s">
        <v>419</v>
      </c>
      <c r="G210" s="9" t="s">
        <v>420</v>
      </c>
      <c r="H210" s="11" t="s">
        <v>961</v>
      </c>
      <c r="I210" s="13" t="s">
        <v>327</v>
      </c>
      <c r="J210" s="2">
        <v>44419</v>
      </c>
      <c r="K210" s="2"/>
      <c r="L210" s="2"/>
      <c r="M210" s="2"/>
      <c r="N210" s="2"/>
      <c r="O210" s="2"/>
      <c r="P210" s="11" t="s">
        <v>970</v>
      </c>
      <c r="Q210" s="11" t="s">
        <v>979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199</v>
      </c>
      <c r="B211" s="9" t="str">
        <f>LEFT(功能_33[[#This Row],[功能代號]],2)</f>
        <v>L4</v>
      </c>
      <c r="C211" s="9" t="s">
        <v>1002</v>
      </c>
      <c r="D211" s="29"/>
      <c r="E211" s="22" t="s">
        <v>421</v>
      </c>
      <c r="F211" s="12" t="s">
        <v>422</v>
      </c>
      <c r="G211" s="9" t="s">
        <v>423</v>
      </c>
      <c r="H211" s="11" t="s">
        <v>961</v>
      </c>
      <c r="I211" s="13" t="s">
        <v>327</v>
      </c>
      <c r="J211" s="2">
        <v>44419</v>
      </c>
      <c r="K211" s="2"/>
      <c r="L211" s="2"/>
      <c r="M211" s="2"/>
      <c r="N211" s="2"/>
      <c r="O211" s="2"/>
      <c r="P211" s="11" t="s">
        <v>970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200</v>
      </c>
      <c r="B212" s="9" t="str">
        <f>LEFT(功能_33[[#This Row],[功能代號]],2)</f>
        <v>L4</v>
      </c>
      <c r="C212" s="9" t="s">
        <v>1002</v>
      </c>
      <c r="D212" s="29"/>
      <c r="E212" s="22" t="s">
        <v>424</v>
      </c>
      <c r="F212" s="12" t="s">
        <v>425</v>
      </c>
      <c r="G212" s="9" t="s">
        <v>426</v>
      </c>
      <c r="H212" s="11" t="s">
        <v>961</v>
      </c>
      <c r="I212" s="13" t="s">
        <v>327</v>
      </c>
      <c r="J212" s="2">
        <v>44419</v>
      </c>
      <c r="K212" s="2"/>
      <c r="L212" s="2"/>
      <c r="M212" s="2"/>
      <c r="N212" s="2"/>
      <c r="O212" s="2"/>
      <c r="P212" s="11" t="s">
        <v>970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201</v>
      </c>
      <c r="B213" s="9" t="str">
        <f>LEFT(功能_33[[#This Row],[功能代號]],2)</f>
        <v>L4</v>
      </c>
      <c r="C213" s="9" t="s">
        <v>1002</v>
      </c>
      <c r="D213" s="29"/>
      <c r="E213" s="22" t="s">
        <v>427</v>
      </c>
      <c r="F213" s="12" t="s">
        <v>428</v>
      </c>
      <c r="G213" s="9" t="s">
        <v>429</v>
      </c>
      <c r="H213" s="11" t="s">
        <v>961</v>
      </c>
      <c r="I213" s="13" t="s">
        <v>327</v>
      </c>
      <c r="J213" s="2">
        <v>44419</v>
      </c>
      <c r="K213" s="2"/>
      <c r="L213" s="2"/>
      <c r="M213" s="2"/>
      <c r="N213" s="2"/>
      <c r="O213" s="2"/>
      <c r="P213" s="11" t="s">
        <v>970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202</v>
      </c>
      <c r="B214" s="9" t="str">
        <f>LEFT(功能_33[[#This Row],[功能代號]],2)</f>
        <v>L4</v>
      </c>
      <c r="C214" s="9" t="s">
        <v>1002</v>
      </c>
      <c r="D214" s="29"/>
      <c r="E214" s="22" t="s">
        <v>430</v>
      </c>
      <c r="F214" s="12" t="s">
        <v>431</v>
      </c>
      <c r="G214" s="9" t="s">
        <v>432</v>
      </c>
      <c r="H214" s="11" t="s">
        <v>961</v>
      </c>
      <c r="I214" s="13" t="s">
        <v>327</v>
      </c>
      <c r="J214" s="2">
        <v>44419</v>
      </c>
      <c r="K214" s="2"/>
      <c r="L214" s="2"/>
      <c r="M214" s="2"/>
      <c r="N214" s="2"/>
      <c r="O214" s="2"/>
      <c r="P214" s="11" t="s">
        <v>970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203</v>
      </c>
      <c r="B215" s="9" t="str">
        <f>LEFT(功能_33[[#This Row],[功能代號]],2)</f>
        <v>L4</v>
      </c>
      <c r="C215" s="9" t="s">
        <v>1002</v>
      </c>
      <c r="D215" s="29"/>
      <c r="E215" s="22" t="s">
        <v>433</v>
      </c>
      <c r="F215" s="12" t="s">
        <v>434</v>
      </c>
      <c r="G215" s="9" t="s">
        <v>435</v>
      </c>
      <c r="H215" s="11" t="s">
        <v>961</v>
      </c>
      <c r="I215" s="13" t="s">
        <v>327</v>
      </c>
      <c r="J215" s="2">
        <v>44419</v>
      </c>
      <c r="K215" s="2"/>
      <c r="L215" s="2"/>
      <c r="M215" s="2"/>
      <c r="N215" s="2"/>
      <c r="O215" s="2"/>
      <c r="P215" s="11" t="s">
        <v>970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204</v>
      </c>
      <c r="B216" s="9" t="str">
        <f>LEFT(功能_33[[#This Row],[功能代號]],2)</f>
        <v>L4</v>
      </c>
      <c r="C216" s="9" t="s">
        <v>1002</v>
      </c>
      <c r="D216" s="29"/>
      <c r="E216" s="22" t="s">
        <v>436</v>
      </c>
      <c r="F216" s="12" t="s">
        <v>437</v>
      </c>
      <c r="G216" s="9" t="s">
        <v>438</v>
      </c>
      <c r="H216" s="11" t="s">
        <v>961</v>
      </c>
      <c r="I216" s="13" t="s">
        <v>327</v>
      </c>
      <c r="J216" s="2">
        <v>44419</v>
      </c>
      <c r="K216" s="2"/>
      <c r="L216" s="2"/>
      <c r="M216" s="2"/>
      <c r="N216" s="2"/>
      <c r="O216" s="2"/>
      <c r="P216" s="11" t="s">
        <v>970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205</v>
      </c>
      <c r="B217" s="9" t="str">
        <f>LEFT(功能_33[[#This Row],[功能代號]],2)</f>
        <v>L4</v>
      </c>
      <c r="C217" s="9" t="s">
        <v>1002</v>
      </c>
      <c r="D217" s="29"/>
      <c r="E217" s="11" t="s">
        <v>439</v>
      </c>
      <c r="F217" s="12" t="s">
        <v>440</v>
      </c>
      <c r="G217" s="9" t="s">
        <v>441</v>
      </c>
      <c r="H217" s="11" t="s">
        <v>961</v>
      </c>
      <c r="I217" s="13" t="s">
        <v>327</v>
      </c>
      <c r="J217" s="2">
        <v>44419</v>
      </c>
      <c r="K217" s="2"/>
      <c r="L217" s="2"/>
      <c r="M217" s="2"/>
      <c r="N217" s="2"/>
      <c r="O217" s="2"/>
      <c r="P217" s="11" t="s">
        <v>966</v>
      </c>
      <c r="Q217" s="11" t="s">
        <v>964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206</v>
      </c>
      <c r="B218" s="9" t="str">
        <f>LEFT(功能_33[[#This Row],[功能代號]],2)</f>
        <v>L4</v>
      </c>
      <c r="C218" s="9" t="s">
        <v>1002</v>
      </c>
      <c r="D218" s="29"/>
      <c r="E218" s="11" t="s">
        <v>442</v>
      </c>
      <c r="F218" s="12" t="s">
        <v>443</v>
      </c>
      <c r="G218" s="9" t="s">
        <v>444</v>
      </c>
      <c r="H218" s="11" t="s">
        <v>961</v>
      </c>
      <c r="I218" s="13" t="s">
        <v>327</v>
      </c>
      <c r="J218" s="2">
        <v>44419</v>
      </c>
      <c r="K218" s="2"/>
      <c r="L218" s="2"/>
      <c r="M218" s="2"/>
      <c r="N218" s="2"/>
      <c r="O218" s="2"/>
      <c r="P218" s="11" t="s">
        <v>966</v>
      </c>
      <c r="Q218" s="11" t="s">
        <v>964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207</v>
      </c>
      <c r="B219" s="9" t="str">
        <f>LEFT(功能_33[[#This Row],[功能代號]],2)</f>
        <v>L4</v>
      </c>
      <c r="C219" s="9" t="s">
        <v>1002</v>
      </c>
      <c r="D219" s="29"/>
      <c r="E219" s="11" t="s">
        <v>445</v>
      </c>
      <c r="F219" s="12" t="s">
        <v>443</v>
      </c>
      <c r="G219" s="9" t="s">
        <v>446</v>
      </c>
      <c r="H219" s="11" t="s">
        <v>961</v>
      </c>
      <c r="I219" s="13" t="s">
        <v>447</v>
      </c>
      <c r="J219" s="2">
        <v>44419</v>
      </c>
      <c r="K219" s="2"/>
      <c r="L219" s="2"/>
      <c r="M219" s="2"/>
      <c r="N219" s="2"/>
      <c r="O219" s="2"/>
      <c r="P219" s="11" t="s">
        <v>966</v>
      </c>
      <c r="Q219" s="11" t="s">
        <v>976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208</v>
      </c>
      <c r="B220" s="9" t="str">
        <f>LEFT(功能_33[[#This Row],[功能代號]],2)</f>
        <v>L4</v>
      </c>
      <c r="C220" s="9" t="s">
        <v>1002</v>
      </c>
      <c r="D220" s="29"/>
      <c r="E220" s="11" t="s">
        <v>448</v>
      </c>
      <c r="F220" s="12" t="s">
        <v>443</v>
      </c>
      <c r="G220" s="9" t="s">
        <v>449</v>
      </c>
      <c r="H220" s="11" t="s">
        <v>961</v>
      </c>
      <c r="I220" s="13" t="s">
        <v>327</v>
      </c>
      <c r="J220" s="2">
        <v>44419</v>
      </c>
      <c r="K220" s="2"/>
      <c r="L220" s="2"/>
      <c r="M220" s="2"/>
      <c r="N220" s="2"/>
      <c r="O220" s="2"/>
      <c r="P220" s="11" t="s">
        <v>966</v>
      </c>
      <c r="Q220" s="11" t="s">
        <v>976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209</v>
      </c>
      <c r="B221" s="9" t="str">
        <f>LEFT(功能_33[[#This Row],[功能代號]],2)</f>
        <v>L4</v>
      </c>
      <c r="C221" s="9" t="s">
        <v>1002</v>
      </c>
      <c r="D221" s="29"/>
      <c r="E221" s="11" t="s">
        <v>450</v>
      </c>
      <c r="F221" s="12" t="s">
        <v>443</v>
      </c>
      <c r="G221" s="9" t="s">
        <v>451</v>
      </c>
      <c r="H221" s="11" t="s">
        <v>961</v>
      </c>
      <c r="I221" s="13" t="s">
        <v>327</v>
      </c>
      <c r="J221" s="2">
        <v>44420</v>
      </c>
      <c r="K221" s="2"/>
      <c r="L221" s="2"/>
      <c r="M221" s="2"/>
      <c r="N221" s="2"/>
      <c r="O221" s="2"/>
      <c r="P221" s="11" t="s">
        <v>966</v>
      </c>
      <c r="Q221" s="1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210</v>
      </c>
      <c r="B222" s="9" t="str">
        <f>LEFT(功能_33[[#This Row],[功能代號]],2)</f>
        <v>L4</v>
      </c>
      <c r="C222" s="9" t="s">
        <v>1002</v>
      </c>
      <c r="D222" s="29"/>
      <c r="E222" s="11" t="s">
        <v>452</v>
      </c>
      <c r="F222" s="12" t="s">
        <v>443</v>
      </c>
      <c r="G222" s="9" t="s">
        <v>453</v>
      </c>
      <c r="H222" s="11" t="s">
        <v>961</v>
      </c>
      <c r="I222" s="13" t="s">
        <v>327</v>
      </c>
      <c r="J222" s="2">
        <v>44420</v>
      </c>
      <c r="K222" s="2"/>
      <c r="L222" s="2"/>
      <c r="M222" s="2"/>
      <c r="N222" s="2"/>
      <c r="O222" s="2"/>
      <c r="P222" s="11" t="s">
        <v>966</v>
      </c>
      <c r="Q222" s="11" t="s">
        <v>964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211</v>
      </c>
      <c r="B223" s="9" t="str">
        <f>LEFT(功能_33[[#This Row],[功能代號]],2)</f>
        <v>L4</v>
      </c>
      <c r="C223" s="9" t="s">
        <v>1002</v>
      </c>
      <c r="D223" s="29"/>
      <c r="E223" s="22" t="s">
        <v>454</v>
      </c>
      <c r="F223" s="12" t="s">
        <v>455</v>
      </c>
      <c r="G223" s="9" t="s">
        <v>456</v>
      </c>
      <c r="H223" s="11" t="s">
        <v>961</v>
      </c>
      <c r="I223" s="13" t="s">
        <v>327</v>
      </c>
      <c r="J223" s="2">
        <v>44420</v>
      </c>
      <c r="K223" s="2"/>
      <c r="L223" s="2"/>
      <c r="M223" s="2"/>
      <c r="N223" s="2"/>
      <c r="O223" s="2"/>
      <c r="P223" s="11" t="s">
        <v>970</v>
      </c>
      <c r="Q223" s="11" t="s">
        <v>972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1002</v>
      </c>
      <c r="D224" s="29"/>
      <c r="E224" s="11" t="s">
        <v>457</v>
      </c>
      <c r="F224" s="12" t="s">
        <v>458</v>
      </c>
      <c r="G224" s="9" t="s">
        <v>459</v>
      </c>
      <c r="H224" s="11" t="s">
        <v>961</v>
      </c>
      <c r="I224" s="13" t="s">
        <v>327</v>
      </c>
      <c r="J224" s="2">
        <v>44420</v>
      </c>
      <c r="K224" s="2"/>
      <c r="L224" s="2"/>
      <c r="M224" s="2"/>
      <c r="N224" s="2"/>
      <c r="O224" s="2"/>
      <c r="P224" s="11" t="s">
        <v>966</v>
      </c>
      <c r="Q224" s="11" t="s">
        <v>972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1002</v>
      </c>
      <c r="D225" s="29"/>
      <c r="E225" s="11" t="s">
        <v>460</v>
      </c>
      <c r="F225" s="12" t="s">
        <v>461</v>
      </c>
      <c r="G225" s="9" t="s">
        <v>462</v>
      </c>
      <c r="H225" s="11" t="s">
        <v>961</v>
      </c>
      <c r="I225" s="13" t="s">
        <v>327</v>
      </c>
      <c r="J225" s="2">
        <v>44420</v>
      </c>
      <c r="K225" s="2"/>
      <c r="L225" s="2"/>
      <c r="M225" s="2"/>
      <c r="N225" s="2"/>
      <c r="O225" s="2"/>
      <c r="P225" s="11" t="s">
        <v>966</v>
      </c>
      <c r="Q225" s="11" t="s">
        <v>964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1002</v>
      </c>
      <c r="D226" s="29"/>
      <c r="E226" s="11" t="s">
        <v>463</v>
      </c>
      <c r="F226" s="12" t="s">
        <v>464</v>
      </c>
      <c r="G226" s="9" t="s">
        <v>465</v>
      </c>
      <c r="H226" s="11" t="s">
        <v>961</v>
      </c>
      <c r="I226" s="13" t="s">
        <v>327</v>
      </c>
      <c r="J226" s="2">
        <v>44420</v>
      </c>
      <c r="K226" s="2"/>
      <c r="L226" s="2"/>
      <c r="M226" s="2"/>
      <c r="N226" s="2"/>
      <c r="O226" s="2"/>
      <c r="P226" s="11" t="s">
        <v>966</v>
      </c>
      <c r="Q226" s="11" t="s">
        <v>964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1002</v>
      </c>
      <c r="D227" s="29"/>
      <c r="E227" s="11" t="s">
        <v>466</v>
      </c>
      <c r="F227" s="12" t="s">
        <v>467</v>
      </c>
      <c r="G227" s="9" t="s">
        <v>468</v>
      </c>
      <c r="H227" s="11" t="s">
        <v>961</v>
      </c>
      <c r="I227" s="13" t="s">
        <v>327</v>
      </c>
      <c r="J227" s="2">
        <v>44420</v>
      </c>
      <c r="K227" s="2"/>
      <c r="L227" s="2"/>
      <c r="M227" s="2"/>
      <c r="N227" s="2"/>
      <c r="O227" s="2"/>
      <c r="P227" s="11" t="s">
        <v>966</v>
      </c>
      <c r="Q227" s="11" t="s">
        <v>980</v>
      </c>
      <c r="R227" s="9"/>
      <c r="S227" s="11"/>
      <c r="T227" s="11"/>
      <c r="U227" s="11"/>
      <c r="V227" s="11"/>
      <c r="W227" s="11"/>
      <c r="X227" s="11"/>
      <c r="Y227" s="11"/>
      <c r="Z227" s="9" t="e">
        <f>VLOOKUP(功能_33[[#This Row],[User]],SKL放款!A:G,7,FALSE)</f>
        <v>#N/A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1002</v>
      </c>
      <c r="D228" s="29"/>
      <c r="E228" s="11" t="s">
        <v>469</v>
      </c>
      <c r="F228" s="12" t="s">
        <v>470</v>
      </c>
      <c r="G228" s="9" t="s">
        <v>471</v>
      </c>
      <c r="H228" s="11" t="s">
        <v>961</v>
      </c>
      <c r="I228" s="13" t="s">
        <v>327</v>
      </c>
      <c r="J228" s="2">
        <v>44420</v>
      </c>
      <c r="K228" s="2"/>
      <c r="L228" s="2"/>
      <c r="M228" s="2"/>
      <c r="N228" s="2"/>
      <c r="O228" s="2"/>
      <c r="P228" s="11" t="s">
        <v>966</v>
      </c>
      <c r="Q228" s="11" t="s">
        <v>980</v>
      </c>
      <c r="R228" s="9"/>
      <c r="S228" s="11"/>
      <c r="T228" s="11"/>
      <c r="U228" s="11"/>
      <c r="V228" s="11"/>
      <c r="W228" s="11"/>
      <c r="X228" s="11"/>
      <c r="Y228" s="11"/>
      <c r="Z228" s="9" t="e">
        <f>VLOOKUP(功能_33[[#This Row],[User]],SKL放款!A:G,7,FALSE)</f>
        <v>#N/A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1002</v>
      </c>
      <c r="D229" s="29"/>
      <c r="E229" s="11" t="s">
        <v>472</v>
      </c>
      <c r="F229" s="12" t="s">
        <v>473</v>
      </c>
      <c r="G229" s="9" t="s">
        <v>474</v>
      </c>
      <c r="H229" s="11" t="s">
        <v>961</v>
      </c>
      <c r="I229" s="13" t="s">
        <v>327</v>
      </c>
      <c r="J229" s="2">
        <v>44420</v>
      </c>
      <c r="K229" s="2"/>
      <c r="L229" s="2"/>
      <c r="M229" s="2"/>
      <c r="N229" s="2"/>
      <c r="O229" s="2"/>
      <c r="P229" s="11" t="s">
        <v>966</v>
      </c>
      <c r="Q229" s="11" t="s">
        <v>976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1002</v>
      </c>
      <c r="D230" s="29"/>
      <c r="E230" s="11" t="s">
        <v>475</v>
      </c>
      <c r="F230" s="12" t="s">
        <v>476</v>
      </c>
      <c r="G230" s="9" t="s">
        <v>477</v>
      </c>
      <c r="H230" s="11" t="s">
        <v>961</v>
      </c>
      <c r="I230" s="13" t="s">
        <v>327</v>
      </c>
      <c r="J230" s="2">
        <v>44420</v>
      </c>
      <c r="K230" s="2"/>
      <c r="L230" s="2"/>
      <c r="M230" s="2"/>
      <c r="N230" s="2"/>
      <c r="O230" s="2"/>
      <c r="P230" s="11" t="s">
        <v>966</v>
      </c>
      <c r="Q230" s="11" t="s">
        <v>979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1002</v>
      </c>
      <c r="D231" s="29"/>
      <c r="E231" s="11" t="s">
        <v>478</v>
      </c>
      <c r="F231" s="12" t="s">
        <v>479</v>
      </c>
      <c r="G231" s="9" t="s">
        <v>480</v>
      </c>
      <c r="H231" s="11" t="s">
        <v>961</v>
      </c>
      <c r="I231" s="13" t="s">
        <v>327</v>
      </c>
      <c r="J231" s="2">
        <v>44420</v>
      </c>
      <c r="K231" s="2"/>
      <c r="L231" s="2"/>
      <c r="M231" s="2"/>
      <c r="N231" s="2"/>
      <c r="O231" s="2"/>
      <c r="P231" s="11" t="s">
        <v>966</v>
      </c>
      <c r="Q231" s="11" t="s">
        <v>972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1002</v>
      </c>
      <c r="D232" s="29"/>
      <c r="E232" s="11" t="s">
        <v>481</v>
      </c>
      <c r="F232" s="12" t="s">
        <v>482</v>
      </c>
      <c r="G232" s="9" t="s">
        <v>483</v>
      </c>
      <c r="H232" s="11" t="s">
        <v>961</v>
      </c>
      <c r="I232" s="13" t="s">
        <v>327</v>
      </c>
      <c r="J232" s="2">
        <v>44420</v>
      </c>
      <c r="K232" s="2"/>
      <c r="L232" s="2"/>
      <c r="M232" s="2"/>
      <c r="N232" s="2"/>
      <c r="O232" s="2"/>
      <c r="P232" s="11" t="s">
        <v>966</v>
      </c>
      <c r="Q232" s="11" t="s">
        <v>972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1002</v>
      </c>
      <c r="D233" s="29"/>
      <c r="E233" s="11" t="s">
        <v>484</v>
      </c>
      <c r="F233" s="12" t="s">
        <v>485</v>
      </c>
      <c r="G233" s="9" t="s">
        <v>486</v>
      </c>
      <c r="H233" s="11" t="s">
        <v>961</v>
      </c>
      <c r="I233" s="13" t="s">
        <v>327</v>
      </c>
      <c r="J233" s="2">
        <v>44421</v>
      </c>
      <c r="K233" s="2"/>
      <c r="L233" s="2"/>
      <c r="M233" s="2"/>
      <c r="N233" s="2"/>
      <c r="O233" s="2"/>
      <c r="P233" s="11" t="s">
        <v>966</v>
      </c>
      <c r="Q233" s="11" t="s">
        <v>972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1002</v>
      </c>
      <c r="D234" s="29"/>
      <c r="E234" s="11" t="s">
        <v>487</v>
      </c>
      <c r="F234" s="12" t="s">
        <v>488</v>
      </c>
      <c r="G234" s="9" t="s">
        <v>489</v>
      </c>
      <c r="H234" s="11" t="s">
        <v>961</v>
      </c>
      <c r="I234" s="13" t="s">
        <v>327</v>
      </c>
      <c r="J234" s="2">
        <v>44421</v>
      </c>
      <c r="K234" s="2"/>
      <c r="L234" s="2"/>
      <c r="M234" s="2"/>
      <c r="N234" s="2"/>
      <c r="O234" s="2"/>
      <c r="P234" s="11" t="s">
        <v>966</v>
      </c>
      <c r="Q234" s="11" t="s">
        <v>972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1002</v>
      </c>
      <c r="D235" s="29"/>
      <c r="E235" s="11" t="s">
        <v>490</v>
      </c>
      <c r="F235" s="12" t="s">
        <v>491</v>
      </c>
      <c r="G235" s="9" t="s">
        <v>492</v>
      </c>
      <c r="H235" s="11" t="s">
        <v>961</v>
      </c>
      <c r="I235" s="13" t="s">
        <v>327</v>
      </c>
      <c r="J235" s="2">
        <v>44421</v>
      </c>
      <c r="K235" s="2"/>
      <c r="L235" s="2"/>
      <c r="M235" s="2"/>
      <c r="N235" s="2"/>
      <c r="O235" s="2"/>
      <c r="P235" s="11" t="s">
        <v>966</v>
      </c>
      <c r="Q235" s="11" t="s">
        <v>964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1002</v>
      </c>
      <c r="D236" s="29"/>
      <c r="E236" s="11" t="s">
        <v>493</v>
      </c>
      <c r="F236" s="10" t="s">
        <v>494</v>
      </c>
      <c r="G236" s="9" t="s">
        <v>495</v>
      </c>
      <c r="H236" s="11" t="s">
        <v>961</v>
      </c>
      <c r="I236" s="13" t="s">
        <v>327</v>
      </c>
      <c r="J236" s="2">
        <v>44421</v>
      </c>
      <c r="K236" s="2"/>
      <c r="L236" s="2"/>
      <c r="M236" s="2"/>
      <c r="N236" s="2"/>
      <c r="O236" s="2"/>
      <c r="P236" s="11" t="s">
        <v>975</v>
      </c>
      <c r="Q236" s="11" t="s">
        <v>968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1002</v>
      </c>
      <c r="D237" s="29"/>
      <c r="E237" s="11" t="s">
        <v>496</v>
      </c>
      <c r="F237" s="10" t="s">
        <v>497</v>
      </c>
      <c r="G237" s="9" t="s">
        <v>498</v>
      </c>
      <c r="H237" s="11" t="s">
        <v>961</v>
      </c>
      <c r="I237" s="13" t="s">
        <v>327</v>
      </c>
      <c r="J237" s="2">
        <v>44421</v>
      </c>
      <c r="K237" s="2"/>
      <c r="L237" s="2"/>
      <c r="M237" s="2"/>
      <c r="N237" s="2"/>
      <c r="O237" s="2"/>
      <c r="P237" s="11" t="s">
        <v>975</v>
      </c>
      <c r="Q237" s="11" t="s">
        <v>968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1002</v>
      </c>
      <c r="D238" s="29"/>
      <c r="E238" s="11" t="s">
        <v>499</v>
      </c>
      <c r="F238" s="10" t="s">
        <v>500</v>
      </c>
      <c r="G238" s="9" t="s">
        <v>501</v>
      </c>
      <c r="H238" s="11" t="s">
        <v>961</v>
      </c>
      <c r="I238" s="13" t="s">
        <v>327</v>
      </c>
      <c r="J238" s="2">
        <v>44421</v>
      </c>
      <c r="K238" s="2"/>
      <c r="L238" s="2"/>
      <c r="M238" s="2"/>
      <c r="N238" s="2"/>
      <c r="O238" s="2"/>
      <c r="P238" s="11" t="s">
        <v>975</v>
      </c>
      <c r="Q238" s="11" t="s">
        <v>968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1002</v>
      </c>
      <c r="D239" s="29"/>
      <c r="E239" s="11" t="s">
        <v>502</v>
      </c>
      <c r="F239" s="10" t="s">
        <v>503</v>
      </c>
      <c r="G239" s="9" t="s">
        <v>504</v>
      </c>
      <c r="H239" s="11" t="s">
        <v>961</v>
      </c>
      <c r="I239" s="13" t="s">
        <v>327</v>
      </c>
      <c r="J239" s="2">
        <v>44421</v>
      </c>
      <c r="K239" s="2"/>
      <c r="L239" s="2"/>
      <c r="M239" s="2"/>
      <c r="N239" s="2"/>
      <c r="O239" s="2"/>
      <c r="P239" s="11" t="s">
        <v>975</v>
      </c>
      <c r="Q239" s="11" t="s">
        <v>968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1002</v>
      </c>
      <c r="D240" s="29"/>
      <c r="E240" s="11" t="s">
        <v>505</v>
      </c>
      <c r="F240" s="10" t="s">
        <v>506</v>
      </c>
      <c r="G240" s="9" t="s">
        <v>507</v>
      </c>
      <c r="H240" s="11" t="s">
        <v>961</v>
      </c>
      <c r="I240" s="13" t="s">
        <v>327</v>
      </c>
      <c r="J240" s="2">
        <v>44421</v>
      </c>
      <c r="K240" s="2"/>
      <c r="L240" s="2"/>
      <c r="M240" s="2"/>
      <c r="N240" s="2"/>
      <c r="O240" s="2"/>
      <c r="P240" s="11" t="s">
        <v>975</v>
      </c>
      <c r="Q240" s="11" t="s">
        <v>968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1002</v>
      </c>
      <c r="D241" s="29"/>
      <c r="E241" s="11" t="s">
        <v>508</v>
      </c>
      <c r="F241" s="10" t="s">
        <v>509</v>
      </c>
      <c r="G241" s="9" t="s">
        <v>510</v>
      </c>
      <c r="H241" s="11" t="s">
        <v>961</v>
      </c>
      <c r="I241" s="13" t="s">
        <v>327</v>
      </c>
      <c r="J241" s="2">
        <v>44421</v>
      </c>
      <c r="K241" s="2"/>
      <c r="L241" s="2"/>
      <c r="M241" s="2"/>
      <c r="N241" s="2"/>
      <c r="O241" s="2"/>
      <c r="P241" s="11" t="s">
        <v>975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1002</v>
      </c>
      <c r="D242" s="29"/>
      <c r="E242" s="11" t="s">
        <v>511</v>
      </c>
      <c r="F242" s="10" t="s">
        <v>512</v>
      </c>
      <c r="G242" s="9" t="s">
        <v>513</v>
      </c>
      <c r="H242" s="11" t="s">
        <v>961</v>
      </c>
      <c r="I242" s="13" t="s">
        <v>327</v>
      </c>
      <c r="J242" s="2">
        <v>44421</v>
      </c>
      <c r="K242" s="2"/>
      <c r="L242" s="2"/>
      <c r="M242" s="2"/>
      <c r="N242" s="2"/>
      <c r="O242" s="2"/>
      <c r="P242" s="11" t="s">
        <v>975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1002</v>
      </c>
      <c r="D243" s="29"/>
      <c r="E243" s="11" t="s">
        <v>514</v>
      </c>
      <c r="F243" s="10" t="s">
        <v>515</v>
      </c>
      <c r="G243" s="9" t="s">
        <v>516</v>
      </c>
      <c r="H243" s="11" t="s">
        <v>961</v>
      </c>
      <c r="I243" s="13" t="s">
        <v>327</v>
      </c>
      <c r="J243" s="2">
        <v>44421</v>
      </c>
      <c r="K243" s="2"/>
      <c r="L243" s="2"/>
      <c r="M243" s="2"/>
      <c r="N243" s="2"/>
      <c r="O243" s="2"/>
      <c r="P243" s="11" t="s">
        <v>975</v>
      </c>
      <c r="Q243" s="11" t="s">
        <v>964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1003</v>
      </c>
      <c r="D244" s="29"/>
      <c r="E244" s="11" t="s">
        <v>517</v>
      </c>
      <c r="F244" s="12" t="s">
        <v>518</v>
      </c>
      <c r="G244" s="9" t="s">
        <v>519</v>
      </c>
      <c r="H244" s="11" t="s">
        <v>648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975</v>
      </c>
      <c r="Q244" s="11" t="s">
        <v>982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1003</v>
      </c>
      <c r="D245" s="29"/>
      <c r="E245" s="11" t="s">
        <v>520</v>
      </c>
      <c r="F245" s="12" t="s">
        <v>521</v>
      </c>
      <c r="G245" s="9" t="s">
        <v>522</v>
      </c>
      <c r="H245" s="11" t="s">
        <v>648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975</v>
      </c>
      <c r="Q245" s="11" t="s">
        <v>982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1003</v>
      </c>
      <c r="D246" s="29"/>
      <c r="E246" s="11" t="s">
        <v>523</v>
      </c>
      <c r="F246" s="12" t="s">
        <v>524</v>
      </c>
      <c r="G246" s="9" t="s">
        <v>525</v>
      </c>
      <c r="H246" s="11" t="s">
        <v>648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975</v>
      </c>
      <c r="Q246" s="11" t="s">
        <v>982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1003</v>
      </c>
      <c r="D247" s="29"/>
      <c r="E247" s="11" t="s">
        <v>526</v>
      </c>
      <c r="F247" s="12" t="s">
        <v>527</v>
      </c>
      <c r="G247" s="9" t="s">
        <v>528</v>
      </c>
      <c r="H247" s="11" t="s">
        <v>648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975</v>
      </c>
      <c r="Q247" s="11" t="s">
        <v>982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1003</v>
      </c>
      <c r="D248" s="29"/>
      <c r="E248" s="11" t="s">
        <v>529</v>
      </c>
      <c r="F248" s="12" t="s">
        <v>530</v>
      </c>
      <c r="G248" s="9" t="s">
        <v>531</v>
      </c>
      <c r="H248" s="11" t="s">
        <v>648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975</v>
      </c>
      <c r="Q248" s="11" t="s">
        <v>982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1003</v>
      </c>
      <c r="D249" s="29"/>
      <c r="E249" s="11" t="s">
        <v>532</v>
      </c>
      <c r="F249" s="12" t="s">
        <v>533</v>
      </c>
      <c r="G249" s="9" t="s">
        <v>534</v>
      </c>
      <c r="H249" s="11" t="s">
        <v>648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975</v>
      </c>
      <c r="Q249" s="11" t="s">
        <v>982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1003</v>
      </c>
      <c r="D250" s="29"/>
      <c r="E250" s="11" t="s">
        <v>535</v>
      </c>
      <c r="F250" s="12" t="s">
        <v>536</v>
      </c>
      <c r="G250" s="9" t="s">
        <v>537</v>
      </c>
      <c r="H250" s="11" t="s">
        <v>648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975</v>
      </c>
      <c r="Q250" s="11" t="s">
        <v>982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1003</v>
      </c>
      <c r="D251" s="29"/>
      <c r="E251" s="11" t="s">
        <v>538</v>
      </c>
      <c r="F251" s="12" t="s">
        <v>539</v>
      </c>
      <c r="G251" s="9" t="s">
        <v>540</v>
      </c>
      <c r="H251" s="11" t="s">
        <v>648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975</v>
      </c>
      <c r="Q251" s="11" t="s">
        <v>982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1003</v>
      </c>
      <c r="D252" s="29"/>
      <c r="E252" s="11" t="s">
        <v>541</v>
      </c>
      <c r="F252" s="12" t="s">
        <v>542</v>
      </c>
      <c r="G252" s="9" t="s">
        <v>543</v>
      </c>
      <c r="H252" s="11" t="s">
        <v>648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975</v>
      </c>
      <c r="Q252" s="11" t="s">
        <v>982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1003</v>
      </c>
      <c r="D253" s="29"/>
      <c r="E253" s="11" t="s">
        <v>544</v>
      </c>
      <c r="F253" s="12" t="s">
        <v>545</v>
      </c>
      <c r="G253" s="9" t="s">
        <v>546</v>
      </c>
      <c r="H253" s="11" t="s">
        <v>648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975</v>
      </c>
      <c r="Q253" s="11" t="s">
        <v>982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1003</v>
      </c>
      <c r="D254" s="29"/>
      <c r="E254" s="11" t="s">
        <v>547</v>
      </c>
      <c r="F254" s="12" t="s">
        <v>548</v>
      </c>
      <c r="G254" s="9" t="s">
        <v>549</v>
      </c>
      <c r="H254" s="11" t="s">
        <v>648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975</v>
      </c>
      <c r="Q254" s="11" t="s">
        <v>982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1003</v>
      </c>
      <c r="D255" s="29"/>
      <c r="E255" s="11" t="s">
        <v>550</v>
      </c>
      <c r="F255" s="12" t="s">
        <v>551</v>
      </c>
      <c r="G255" s="9" t="s">
        <v>552</v>
      </c>
      <c r="H255" s="11" t="s">
        <v>648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975</v>
      </c>
      <c r="Q255" s="11" t="s">
        <v>982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1003</v>
      </c>
      <c r="D256" s="29"/>
      <c r="E256" s="11" t="s">
        <v>553</v>
      </c>
      <c r="F256" s="12" t="s">
        <v>554</v>
      </c>
      <c r="G256" s="9" t="s">
        <v>555</v>
      </c>
      <c r="H256" s="11" t="s">
        <v>648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975</v>
      </c>
      <c r="Q256" s="11" t="s">
        <v>982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1003</v>
      </c>
      <c r="D257" s="29"/>
      <c r="E257" s="11" t="s">
        <v>556</v>
      </c>
      <c r="F257" s="12" t="s">
        <v>557</v>
      </c>
      <c r="G257" s="9" t="s">
        <v>1784</v>
      </c>
      <c r="H257" s="13" t="s">
        <v>558</v>
      </c>
      <c r="I257" s="13" t="s">
        <v>558</v>
      </c>
      <c r="J257" s="2">
        <v>44425</v>
      </c>
      <c r="K257" s="2"/>
      <c r="L257" s="2"/>
      <c r="M257" s="2"/>
      <c r="N257" s="2"/>
      <c r="O257" s="2"/>
      <c r="P257" s="11" t="s">
        <v>975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1003</v>
      </c>
      <c r="D258" s="29"/>
      <c r="E258" s="11" t="s">
        <v>559</v>
      </c>
      <c r="F258" s="12" t="s">
        <v>560</v>
      </c>
      <c r="G258" s="9" t="s">
        <v>561</v>
      </c>
      <c r="H258" s="13" t="s">
        <v>558</v>
      </c>
      <c r="I258" s="13" t="s">
        <v>558</v>
      </c>
      <c r="J258" s="2">
        <v>44425</v>
      </c>
      <c r="K258" s="2"/>
      <c r="L258" s="2"/>
      <c r="M258" s="2"/>
      <c r="N258" s="2"/>
      <c r="O258" s="2"/>
      <c r="P258" s="11" t="s">
        <v>975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1003</v>
      </c>
      <c r="D259" s="29"/>
      <c r="E259" s="11" t="s">
        <v>562</v>
      </c>
      <c r="F259" s="12" t="s">
        <v>563</v>
      </c>
      <c r="G259" s="9" t="s">
        <v>564</v>
      </c>
      <c r="H259" s="13" t="s">
        <v>558</v>
      </c>
      <c r="I259" s="13" t="s">
        <v>558</v>
      </c>
      <c r="J259" s="2">
        <v>44425</v>
      </c>
      <c r="K259" s="2"/>
      <c r="L259" s="2"/>
      <c r="M259" s="2"/>
      <c r="N259" s="2"/>
      <c r="O259" s="2"/>
      <c r="P259" s="11" t="s">
        <v>975</v>
      </c>
      <c r="Q259" s="11" t="s">
        <v>964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1003</v>
      </c>
      <c r="D260" s="29"/>
      <c r="E260" s="11" t="s">
        <v>565</v>
      </c>
      <c r="F260" s="12" t="s">
        <v>566</v>
      </c>
      <c r="G260" s="9" t="s">
        <v>567</v>
      </c>
      <c r="H260" s="13" t="s">
        <v>558</v>
      </c>
      <c r="I260" s="13" t="s">
        <v>558</v>
      </c>
      <c r="J260" s="2">
        <v>44425</v>
      </c>
      <c r="K260" s="2"/>
      <c r="L260" s="2"/>
      <c r="M260" s="2"/>
      <c r="N260" s="2"/>
      <c r="O260" s="2"/>
      <c r="P260" s="11" t="s">
        <v>975</v>
      </c>
      <c r="Q260" s="11" t="s">
        <v>964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1003</v>
      </c>
      <c r="D261" s="29"/>
      <c r="E261" s="11" t="s">
        <v>568</v>
      </c>
      <c r="F261" s="12" t="s">
        <v>569</v>
      </c>
      <c r="G261" s="9" t="s">
        <v>570</v>
      </c>
      <c r="H261" s="13" t="s">
        <v>558</v>
      </c>
      <c r="I261" s="13" t="s">
        <v>558</v>
      </c>
      <c r="J261" s="2">
        <v>44425</v>
      </c>
      <c r="K261" s="2"/>
      <c r="L261" s="2"/>
      <c r="M261" s="2"/>
      <c r="N261" s="2"/>
      <c r="O261" s="2"/>
      <c r="P261" s="11" t="s">
        <v>975</v>
      </c>
      <c r="Q261" s="11" t="s">
        <v>964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1003</v>
      </c>
      <c r="D262" s="29"/>
      <c r="E262" s="11" t="s">
        <v>571</v>
      </c>
      <c r="F262" s="12" t="s">
        <v>572</v>
      </c>
      <c r="G262" s="9" t="s">
        <v>573</v>
      </c>
      <c r="H262" s="13" t="s">
        <v>558</v>
      </c>
      <c r="I262" s="13" t="s">
        <v>558</v>
      </c>
      <c r="J262" s="2">
        <v>44425</v>
      </c>
      <c r="K262" s="2"/>
      <c r="L262" s="2"/>
      <c r="M262" s="2"/>
      <c r="N262" s="2"/>
      <c r="O262" s="2"/>
      <c r="P262" s="11" t="s">
        <v>975</v>
      </c>
      <c r="Q262" s="11" t="s">
        <v>964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1003</v>
      </c>
      <c r="D263" s="29"/>
      <c r="E263" s="11" t="s">
        <v>574</v>
      </c>
      <c r="F263" s="12" t="s">
        <v>575</v>
      </c>
      <c r="G263" s="9" t="s">
        <v>576</v>
      </c>
      <c r="H263" s="13" t="s">
        <v>558</v>
      </c>
      <c r="I263" s="13" t="s">
        <v>558</v>
      </c>
      <c r="J263" s="2">
        <v>44425</v>
      </c>
      <c r="K263" s="2"/>
      <c r="L263" s="2"/>
      <c r="M263" s="2"/>
      <c r="N263" s="2"/>
      <c r="O263" s="2"/>
      <c r="P263" s="11" t="s">
        <v>975</v>
      </c>
      <c r="Q263" s="11" t="s">
        <v>964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1003</v>
      </c>
      <c r="D264" s="29"/>
      <c r="E264" s="11" t="s">
        <v>577</v>
      </c>
      <c r="F264" s="12" t="s">
        <v>578</v>
      </c>
      <c r="G264" s="9" t="s">
        <v>579</v>
      </c>
      <c r="H264" s="13" t="s">
        <v>558</v>
      </c>
      <c r="I264" s="13" t="s">
        <v>558</v>
      </c>
      <c r="J264" s="2">
        <v>44425</v>
      </c>
      <c r="K264" s="2"/>
      <c r="L264" s="2"/>
      <c r="M264" s="2"/>
      <c r="N264" s="2"/>
      <c r="O264" s="2"/>
      <c r="P264" s="11" t="s">
        <v>975</v>
      </c>
      <c r="Q264" s="11" t="s">
        <v>964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1003</v>
      </c>
      <c r="D265" s="29"/>
      <c r="E265" s="11" t="s">
        <v>580</v>
      </c>
      <c r="F265" s="12" t="s">
        <v>581</v>
      </c>
      <c r="G265" s="9" t="s">
        <v>582</v>
      </c>
      <c r="H265" s="13" t="s">
        <v>558</v>
      </c>
      <c r="I265" s="13" t="s">
        <v>558</v>
      </c>
      <c r="J265" s="2">
        <v>44425</v>
      </c>
      <c r="K265" s="2"/>
      <c r="L265" s="2"/>
      <c r="M265" s="2"/>
      <c r="N265" s="2"/>
      <c r="O265" s="2"/>
      <c r="P265" s="11" t="s">
        <v>975</v>
      </c>
      <c r="Q265" s="11" t="s">
        <v>964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1003</v>
      </c>
      <c r="D266" s="29"/>
      <c r="E266" s="11" t="s">
        <v>1015</v>
      </c>
      <c r="F266" s="25" t="s">
        <v>1017</v>
      </c>
      <c r="G266" s="9" t="s">
        <v>1012</v>
      </c>
      <c r="H266" s="11" t="s">
        <v>1018</v>
      </c>
      <c r="I266" s="26" t="s">
        <v>1018</v>
      </c>
      <c r="J266" s="2">
        <v>44425</v>
      </c>
      <c r="K266" s="2"/>
      <c r="L266" s="2"/>
      <c r="M266" s="2"/>
      <c r="N266" s="2"/>
      <c r="O266" s="2"/>
      <c r="P266" s="11" t="s">
        <v>975</v>
      </c>
      <c r="Q266" s="11" t="s">
        <v>964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1003</v>
      </c>
      <c r="D267" s="29"/>
      <c r="E267" s="11" t="s">
        <v>583</v>
      </c>
      <c r="F267" s="12" t="s">
        <v>584</v>
      </c>
      <c r="G267" s="9" t="s">
        <v>585</v>
      </c>
      <c r="H267" s="13" t="s">
        <v>558</v>
      </c>
      <c r="I267" s="13" t="s">
        <v>558</v>
      </c>
      <c r="J267" s="2">
        <v>44425</v>
      </c>
      <c r="K267" s="2"/>
      <c r="L267" s="2"/>
      <c r="M267" s="2"/>
      <c r="N267" s="2"/>
      <c r="O267" s="2"/>
      <c r="P267" s="11" t="s">
        <v>975</v>
      </c>
      <c r="Q267" s="11" t="s">
        <v>964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1003</v>
      </c>
      <c r="D268" s="29"/>
      <c r="E268" s="11" t="s">
        <v>586</v>
      </c>
      <c r="F268" s="12" t="s">
        <v>587</v>
      </c>
      <c r="G268" s="9" t="s">
        <v>588</v>
      </c>
      <c r="H268" s="13" t="s">
        <v>558</v>
      </c>
      <c r="I268" s="13" t="s">
        <v>558</v>
      </c>
      <c r="J268" s="2">
        <v>44426</v>
      </c>
      <c r="K268" s="2"/>
      <c r="L268" s="2"/>
      <c r="M268" s="2"/>
      <c r="N268" s="2"/>
      <c r="O268" s="2"/>
      <c r="P268" s="11" t="s">
        <v>975</v>
      </c>
      <c r="Q268" s="11" t="s">
        <v>964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1003</v>
      </c>
      <c r="D269" s="29"/>
      <c r="E269" s="11" t="s">
        <v>983</v>
      </c>
      <c r="F269" s="16" t="s">
        <v>994</v>
      </c>
      <c r="G269" s="17" t="s">
        <v>989</v>
      </c>
      <c r="H269" s="11" t="s">
        <v>558</v>
      </c>
      <c r="I269" s="11" t="s">
        <v>558</v>
      </c>
      <c r="J269" s="2">
        <v>44426</v>
      </c>
      <c r="K269" s="2"/>
      <c r="L269" s="2"/>
      <c r="M269" s="2"/>
      <c r="N269" s="2"/>
      <c r="O269" s="2"/>
      <c r="P269" s="11" t="s">
        <v>975</v>
      </c>
      <c r="Q269" s="11" t="s">
        <v>964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1003</v>
      </c>
      <c r="D270" s="29"/>
      <c r="E270" s="11" t="s">
        <v>589</v>
      </c>
      <c r="F270" s="12" t="s">
        <v>590</v>
      </c>
      <c r="G270" s="9" t="s">
        <v>591</v>
      </c>
      <c r="H270" s="13" t="s">
        <v>558</v>
      </c>
      <c r="I270" s="13" t="s">
        <v>558</v>
      </c>
      <c r="J270" s="2">
        <v>44426</v>
      </c>
      <c r="K270" s="2"/>
      <c r="L270" s="2"/>
      <c r="M270" s="2"/>
      <c r="N270" s="2"/>
      <c r="O270" s="2"/>
      <c r="P270" s="11" t="s">
        <v>975</v>
      </c>
      <c r="Q270" s="11" t="s">
        <v>964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1003</v>
      </c>
      <c r="D271" s="29"/>
      <c r="E271" s="11" t="s">
        <v>592</v>
      </c>
      <c r="F271" s="12" t="s">
        <v>593</v>
      </c>
      <c r="G271" s="9" t="s">
        <v>594</v>
      </c>
      <c r="H271" s="13" t="s">
        <v>558</v>
      </c>
      <c r="I271" s="13" t="s">
        <v>558</v>
      </c>
      <c r="J271" s="2">
        <v>44426</v>
      </c>
      <c r="K271" s="2"/>
      <c r="L271" s="2"/>
      <c r="M271" s="2"/>
      <c r="N271" s="2"/>
      <c r="O271" s="2"/>
      <c r="P271" s="11" t="s">
        <v>975</v>
      </c>
      <c r="Q271" s="11" t="s">
        <v>964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1003</v>
      </c>
      <c r="D272" s="29"/>
      <c r="E272" s="11" t="s">
        <v>595</v>
      </c>
      <c r="F272" s="12" t="s">
        <v>596</v>
      </c>
      <c r="G272" s="9" t="s">
        <v>597</v>
      </c>
      <c r="H272" s="13" t="s">
        <v>558</v>
      </c>
      <c r="I272" s="13" t="s">
        <v>558</v>
      </c>
      <c r="J272" s="2">
        <v>44426</v>
      </c>
      <c r="K272" s="2"/>
      <c r="L272" s="2"/>
      <c r="M272" s="2"/>
      <c r="N272" s="2"/>
      <c r="O272" s="2"/>
      <c r="P272" s="11" t="s">
        <v>975</v>
      </c>
      <c r="Q272" s="11" t="s">
        <v>964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1003</v>
      </c>
      <c r="D273" s="29"/>
      <c r="E273" s="11" t="s">
        <v>984</v>
      </c>
      <c r="F273" s="16" t="s">
        <v>995</v>
      </c>
      <c r="G273" s="17" t="s">
        <v>990</v>
      </c>
      <c r="H273" s="11" t="s">
        <v>558</v>
      </c>
      <c r="I273" s="11" t="s">
        <v>558</v>
      </c>
      <c r="J273" s="2">
        <v>44426</v>
      </c>
      <c r="K273" s="2"/>
      <c r="L273" s="2"/>
      <c r="M273" s="2"/>
      <c r="N273" s="2"/>
      <c r="O273" s="2"/>
      <c r="P273" s="11" t="s">
        <v>975</v>
      </c>
      <c r="Q273" s="11" t="s">
        <v>964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1003</v>
      </c>
      <c r="D274" s="29"/>
      <c r="E274" s="11" t="s">
        <v>598</v>
      </c>
      <c r="F274" s="12" t="s">
        <v>599</v>
      </c>
      <c r="G274" s="9" t="s">
        <v>600</v>
      </c>
      <c r="H274" s="13" t="s">
        <v>558</v>
      </c>
      <c r="I274" s="13" t="s">
        <v>558</v>
      </c>
      <c r="J274" s="2">
        <v>44426</v>
      </c>
      <c r="K274" s="2"/>
      <c r="L274" s="2"/>
      <c r="M274" s="2"/>
      <c r="N274" s="2"/>
      <c r="O274" s="2"/>
      <c r="P274" s="11" t="s">
        <v>975</v>
      </c>
      <c r="Q274" s="11" t="s">
        <v>964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1003</v>
      </c>
      <c r="D275" s="29"/>
      <c r="E275" s="11" t="s">
        <v>601</v>
      </c>
      <c r="F275" s="12" t="s">
        <v>602</v>
      </c>
      <c r="G275" s="9" t="s">
        <v>603</v>
      </c>
      <c r="H275" s="13" t="s">
        <v>558</v>
      </c>
      <c r="I275" s="13" t="s">
        <v>558</v>
      </c>
      <c r="J275" s="2">
        <v>44426</v>
      </c>
      <c r="K275" s="2"/>
      <c r="L275" s="2"/>
      <c r="M275" s="2"/>
      <c r="N275" s="2"/>
      <c r="O275" s="2"/>
      <c r="P275" s="11" t="s">
        <v>975</v>
      </c>
      <c r="Q275" s="11" t="s">
        <v>964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1003</v>
      </c>
      <c r="D276" s="29"/>
      <c r="E276" s="11" t="s">
        <v>604</v>
      </c>
      <c r="F276" s="12" t="s">
        <v>605</v>
      </c>
      <c r="G276" s="9" t="s">
        <v>606</v>
      </c>
      <c r="H276" s="13" t="s">
        <v>558</v>
      </c>
      <c r="I276" s="13" t="s">
        <v>558</v>
      </c>
      <c r="J276" s="2">
        <v>44426</v>
      </c>
      <c r="K276" s="2"/>
      <c r="L276" s="2"/>
      <c r="M276" s="2"/>
      <c r="N276" s="2"/>
      <c r="O276" s="2"/>
      <c r="P276" s="11" t="s">
        <v>975</v>
      </c>
      <c r="Q276" s="11" t="s">
        <v>964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1003</v>
      </c>
      <c r="D277" s="29"/>
      <c r="E277" s="11" t="s">
        <v>607</v>
      </c>
      <c r="F277" s="12" t="s">
        <v>608</v>
      </c>
      <c r="G277" s="9" t="s">
        <v>609</v>
      </c>
      <c r="H277" s="13" t="s">
        <v>558</v>
      </c>
      <c r="I277" s="13" t="s">
        <v>558</v>
      </c>
      <c r="J277" s="2">
        <v>44426</v>
      </c>
      <c r="K277" s="2"/>
      <c r="L277" s="2"/>
      <c r="M277" s="2"/>
      <c r="N277" s="2"/>
      <c r="O277" s="2"/>
      <c r="P277" s="11" t="s">
        <v>975</v>
      </c>
      <c r="Q277" s="11" t="s">
        <v>964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1003</v>
      </c>
      <c r="D278" s="29"/>
      <c r="E278" s="11" t="s">
        <v>610</v>
      </c>
      <c r="F278" s="12" t="s">
        <v>611</v>
      </c>
      <c r="G278" s="9" t="s">
        <v>612</v>
      </c>
      <c r="H278" s="13" t="s">
        <v>558</v>
      </c>
      <c r="I278" s="13" t="s">
        <v>558</v>
      </c>
      <c r="J278" s="2">
        <v>44426</v>
      </c>
      <c r="K278" s="2"/>
      <c r="L278" s="2"/>
      <c r="M278" s="2"/>
      <c r="N278" s="2"/>
      <c r="O278" s="2"/>
      <c r="P278" s="11" t="s">
        <v>975</v>
      </c>
      <c r="Q278" s="11" t="s">
        <v>964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1003</v>
      </c>
      <c r="D279" s="29"/>
      <c r="E279" s="11" t="s">
        <v>987</v>
      </c>
      <c r="F279" s="16" t="s">
        <v>996</v>
      </c>
      <c r="G279" s="17" t="s">
        <v>992</v>
      </c>
      <c r="H279" s="11" t="s">
        <v>961</v>
      </c>
      <c r="I279" s="11" t="s">
        <v>714</v>
      </c>
      <c r="J279" s="2">
        <v>44427</v>
      </c>
      <c r="K279" s="2"/>
      <c r="L279" s="2"/>
      <c r="M279" s="2"/>
      <c r="N279" s="2"/>
      <c r="O279" s="2"/>
      <c r="P279" s="11" t="s">
        <v>966</v>
      </c>
      <c r="Q279" s="11" t="s">
        <v>1007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1003</v>
      </c>
      <c r="D280" s="29"/>
      <c r="E280" s="11" t="s">
        <v>677</v>
      </c>
      <c r="F280" s="12" t="s">
        <v>678</v>
      </c>
      <c r="G280" s="9" t="s">
        <v>679</v>
      </c>
      <c r="H280" s="11" t="s">
        <v>961</v>
      </c>
      <c r="I280" s="13" t="s">
        <v>327</v>
      </c>
      <c r="J280" s="2">
        <v>44427</v>
      </c>
      <c r="K280" s="2"/>
      <c r="L280" s="2"/>
      <c r="M280" s="2"/>
      <c r="N280" s="2"/>
      <c r="O280" s="2"/>
      <c r="P280" s="11" t="s">
        <v>966</v>
      </c>
      <c r="Q280" s="11" t="s">
        <v>964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1003</v>
      </c>
      <c r="D281" s="29"/>
      <c r="E281" s="11" t="s">
        <v>680</v>
      </c>
      <c r="F281" s="12" t="s">
        <v>681</v>
      </c>
      <c r="G281" s="9" t="s">
        <v>682</v>
      </c>
      <c r="H281" s="11" t="s">
        <v>961</v>
      </c>
      <c r="I281" s="13" t="s">
        <v>327</v>
      </c>
      <c r="J281" s="2">
        <v>44427</v>
      </c>
      <c r="K281" s="2"/>
      <c r="L281" s="2"/>
      <c r="M281" s="2"/>
      <c r="N281" s="2"/>
      <c r="O281" s="2"/>
      <c r="P281" s="11" t="s">
        <v>966</v>
      </c>
      <c r="Q281" s="11" t="s">
        <v>964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1003</v>
      </c>
      <c r="D282" s="29"/>
      <c r="E282" s="11" t="s">
        <v>683</v>
      </c>
      <c r="F282" s="12" t="s">
        <v>684</v>
      </c>
      <c r="G282" s="9" t="s">
        <v>685</v>
      </c>
      <c r="H282" s="11" t="s">
        <v>961</v>
      </c>
      <c r="I282" s="13" t="s">
        <v>327</v>
      </c>
      <c r="J282" s="2">
        <v>44427</v>
      </c>
      <c r="K282" s="2"/>
      <c r="L282" s="2"/>
      <c r="M282" s="2"/>
      <c r="N282" s="2"/>
      <c r="O282" s="2"/>
      <c r="P282" s="11" t="s">
        <v>966</v>
      </c>
      <c r="Q282" s="11" t="s">
        <v>964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1003</v>
      </c>
      <c r="D283" s="29"/>
      <c r="E283" s="11" t="s">
        <v>686</v>
      </c>
      <c r="F283" s="12" t="s">
        <v>687</v>
      </c>
      <c r="G283" s="9" t="s">
        <v>688</v>
      </c>
      <c r="H283" s="11" t="s">
        <v>961</v>
      </c>
      <c r="I283" s="13" t="s">
        <v>327</v>
      </c>
      <c r="J283" s="2">
        <v>44427</v>
      </c>
      <c r="K283" s="2"/>
      <c r="L283" s="2"/>
      <c r="M283" s="2"/>
      <c r="N283" s="2"/>
      <c r="O283" s="2"/>
      <c r="P283" s="11" t="s">
        <v>966</v>
      </c>
      <c r="Q283" s="11" t="s">
        <v>964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1003</v>
      </c>
      <c r="D284" s="29"/>
      <c r="E284" s="11" t="s">
        <v>689</v>
      </c>
      <c r="F284" s="12" t="s">
        <v>690</v>
      </c>
      <c r="G284" s="9" t="s">
        <v>691</v>
      </c>
      <c r="H284" s="11" t="s">
        <v>961</v>
      </c>
      <c r="I284" s="13" t="s">
        <v>327</v>
      </c>
      <c r="J284" s="2">
        <v>44427</v>
      </c>
      <c r="K284" s="2"/>
      <c r="L284" s="2"/>
      <c r="M284" s="2"/>
      <c r="N284" s="2"/>
      <c r="O284" s="2"/>
      <c r="P284" s="11" t="s">
        <v>966</v>
      </c>
      <c r="Q284" s="11" t="s">
        <v>964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1003</v>
      </c>
      <c r="D285" s="9" t="s">
        <v>1686</v>
      </c>
      <c r="E285" s="11" t="s">
        <v>692</v>
      </c>
      <c r="F285" s="12" t="s">
        <v>693</v>
      </c>
      <c r="G285" s="9" t="s">
        <v>694</v>
      </c>
      <c r="H285" s="11" t="s">
        <v>961</v>
      </c>
      <c r="I285" s="13" t="s">
        <v>327</v>
      </c>
      <c r="J285" s="2">
        <v>44427</v>
      </c>
      <c r="K285" s="2"/>
      <c r="L285" s="2"/>
      <c r="M285" s="2"/>
      <c r="N285" s="2"/>
      <c r="O285" s="2"/>
      <c r="P285" s="11" t="s">
        <v>966</v>
      </c>
      <c r="Q285" s="11" t="s">
        <v>974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1003</v>
      </c>
      <c r="D286" s="9" t="s">
        <v>1686</v>
      </c>
      <c r="E286" s="11" t="s">
        <v>695</v>
      </c>
      <c r="F286" s="12" t="s">
        <v>696</v>
      </c>
      <c r="G286" s="9" t="s">
        <v>697</v>
      </c>
      <c r="H286" s="11" t="s">
        <v>961</v>
      </c>
      <c r="I286" s="13" t="s">
        <v>327</v>
      </c>
      <c r="J286" s="2">
        <v>44427</v>
      </c>
      <c r="K286" s="2"/>
      <c r="L286" s="2"/>
      <c r="M286" s="2"/>
      <c r="N286" s="2"/>
      <c r="O286" s="2"/>
      <c r="P286" s="11" t="s">
        <v>966</v>
      </c>
      <c r="Q286" s="11" t="s">
        <v>974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1003</v>
      </c>
      <c r="D287" s="29"/>
      <c r="E287" s="11" t="s">
        <v>698</v>
      </c>
      <c r="F287" s="12" t="s">
        <v>699</v>
      </c>
      <c r="G287" s="9" t="s">
        <v>700</v>
      </c>
      <c r="H287" s="11" t="s">
        <v>961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965</v>
      </c>
      <c r="Q287" s="11" t="s">
        <v>986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1003</v>
      </c>
      <c r="D288" s="29"/>
      <c r="E288" s="11" t="s">
        <v>701</v>
      </c>
      <c r="F288" s="12" t="s">
        <v>702</v>
      </c>
      <c r="G288" s="9" t="s">
        <v>703</v>
      </c>
      <c r="H288" s="11" t="s">
        <v>961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965</v>
      </c>
      <c r="Q288" s="11" t="s">
        <v>986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1003</v>
      </c>
      <c r="D289" s="29"/>
      <c r="E289" s="11" t="s">
        <v>704</v>
      </c>
      <c r="F289" s="12" t="s">
        <v>705</v>
      </c>
      <c r="G289" s="9" t="s">
        <v>706</v>
      </c>
      <c r="H289" s="11" t="s">
        <v>961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975</v>
      </c>
      <c r="Q289" s="11" t="s">
        <v>986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1003</v>
      </c>
      <c r="D290" s="29"/>
      <c r="E290" s="11" t="s">
        <v>707</v>
      </c>
      <c r="F290" s="12" t="s">
        <v>708</v>
      </c>
      <c r="G290" s="9" t="s">
        <v>709</v>
      </c>
      <c r="H290" s="11" t="s">
        <v>961</v>
      </c>
      <c r="I290" s="11" t="s">
        <v>710</v>
      </c>
      <c r="J290" s="2">
        <v>44427</v>
      </c>
      <c r="K290" s="2"/>
      <c r="L290" s="2"/>
      <c r="M290" s="2"/>
      <c r="N290" s="2"/>
      <c r="O290" s="2"/>
      <c r="P290" s="11" t="s">
        <v>970</v>
      </c>
      <c r="Q290" s="11" t="s">
        <v>972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1003</v>
      </c>
      <c r="D291" s="29"/>
      <c r="E291" s="11" t="s">
        <v>711</v>
      </c>
      <c r="F291" s="12" t="s">
        <v>712</v>
      </c>
      <c r="G291" s="9" t="s">
        <v>713</v>
      </c>
      <c r="H291" s="11" t="s">
        <v>961</v>
      </c>
      <c r="I291" s="11" t="s">
        <v>714</v>
      </c>
      <c r="J291" s="2">
        <v>44427</v>
      </c>
      <c r="K291" s="2"/>
      <c r="L291" s="2"/>
      <c r="M291" s="2"/>
      <c r="N291" s="2"/>
      <c r="O291" s="2"/>
      <c r="P291" s="11" t="s">
        <v>966</v>
      </c>
      <c r="Q291" s="11" t="s">
        <v>972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1003</v>
      </c>
      <c r="D292" s="29"/>
      <c r="E292" s="11" t="s">
        <v>715</v>
      </c>
      <c r="F292" s="12" t="s">
        <v>712</v>
      </c>
      <c r="G292" s="9" t="s">
        <v>716</v>
      </c>
      <c r="H292" s="11" t="s">
        <v>961</v>
      </c>
      <c r="I292" s="11" t="s">
        <v>714</v>
      </c>
      <c r="J292" s="2">
        <v>44427</v>
      </c>
      <c r="K292" s="2"/>
      <c r="L292" s="2"/>
      <c r="M292" s="2"/>
      <c r="N292" s="2"/>
      <c r="O292" s="2"/>
      <c r="P292" s="11" t="s">
        <v>966</v>
      </c>
      <c r="Q292" s="11" t="s">
        <v>972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1003</v>
      </c>
      <c r="D293" s="29"/>
      <c r="E293" s="11" t="s">
        <v>717</v>
      </c>
      <c r="F293" s="12" t="s">
        <v>712</v>
      </c>
      <c r="G293" s="9" t="s">
        <v>718</v>
      </c>
      <c r="H293" s="11" t="s">
        <v>961</v>
      </c>
      <c r="I293" s="11" t="s">
        <v>714</v>
      </c>
      <c r="J293" s="2">
        <v>44427</v>
      </c>
      <c r="K293" s="2"/>
      <c r="L293" s="2"/>
      <c r="M293" s="2"/>
      <c r="N293" s="2"/>
      <c r="O293" s="2"/>
      <c r="P293" s="11" t="s">
        <v>966</v>
      </c>
      <c r="Q293" s="11" t="s">
        <v>972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1003</v>
      </c>
      <c r="D294" s="9" t="s">
        <v>1687</v>
      </c>
      <c r="E294" s="11" t="s">
        <v>719</v>
      </c>
      <c r="F294" s="12" t="s">
        <v>1020</v>
      </c>
      <c r="G294" s="9" t="s">
        <v>720</v>
      </c>
      <c r="H294" s="11" t="s">
        <v>961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975</v>
      </c>
      <c r="Q294" s="11" t="s">
        <v>986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1003</v>
      </c>
      <c r="D295" s="9" t="s">
        <v>1687</v>
      </c>
      <c r="E295" s="11" t="s">
        <v>721</v>
      </c>
      <c r="F295" s="12" t="s">
        <v>1020</v>
      </c>
      <c r="G295" s="9" t="s">
        <v>722</v>
      </c>
      <c r="H295" s="11" t="s">
        <v>961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975</v>
      </c>
      <c r="Q295" s="11" t="s">
        <v>986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284</v>
      </c>
      <c r="B296" s="9" t="str">
        <f>LEFT(功能_33[[#This Row],[功能代號]],2)</f>
        <v>L6</v>
      </c>
      <c r="C296" s="9" t="s">
        <v>1004</v>
      </c>
      <c r="D296" s="9" t="s">
        <v>1688</v>
      </c>
      <c r="E296" s="11" t="s">
        <v>723</v>
      </c>
      <c r="F296" s="10" t="s">
        <v>724</v>
      </c>
      <c r="G296" s="9" t="s">
        <v>725</v>
      </c>
      <c r="H296" s="11" t="s">
        <v>961</v>
      </c>
      <c r="I296" s="11" t="s">
        <v>714</v>
      </c>
      <c r="J296" s="2">
        <v>44428</v>
      </c>
      <c r="K296" s="2"/>
      <c r="L296" s="2"/>
      <c r="M296" s="2"/>
      <c r="N296" s="2"/>
      <c r="O296" s="2"/>
      <c r="P296" s="11" t="s">
        <v>970</v>
      </c>
      <c r="Q296" s="11" t="s">
        <v>972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285</v>
      </c>
      <c r="B297" s="9" t="str">
        <f>LEFT(功能_33[[#This Row],[功能代號]],2)</f>
        <v>L6</v>
      </c>
      <c r="C297" s="9" t="s">
        <v>1004</v>
      </c>
      <c r="D297" s="9" t="s">
        <v>1688</v>
      </c>
      <c r="E297" s="11" t="s">
        <v>726</v>
      </c>
      <c r="F297" s="10" t="s">
        <v>724</v>
      </c>
      <c r="G297" s="9" t="s">
        <v>727</v>
      </c>
      <c r="H297" s="11" t="s">
        <v>961</v>
      </c>
      <c r="I297" s="11" t="s">
        <v>714</v>
      </c>
      <c r="J297" s="2">
        <v>44428</v>
      </c>
      <c r="K297" s="2"/>
      <c r="L297" s="2"/>
      <c r="M297" s="2"/>
      <c r="N297" s="2"/>
      <c r="O297" s="2"/>
      <c r="P297" s="11" t="s">
        <v>970</v>
      </c>
      <c r="Q297" s="11" t="s">
        <v>1010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286</v>
      </c>
      <c r="B298" s="9" t="str">
        <f>LEFT(功能_33[[#This Row],[功能代號]],2)</f>
        <v>L6</v>
      </c>
      <c r="C298" s="9" t="s">
        <v>1004</v>
      </c>
      <c r="D298" s="29"/>
      <c r="E298" s="11" t="s">
        <v>735</v>
      </c>
      <c r="F298" s="10" t="s">
        <v>736</v>
      </c>
      <c r="G298" s="9" t="s">
        <v>737</v>
      </c>
      <c r="H298" s="11" t="s">
        <v>961</v>
      </c>
      <c r="I298" s="11" t="s">
        <v>714</v>
      </c>
      <c r="J298" s="2">
        <v>44428</v>
      </c>
      <c r="K298" s="2"/>
      <c r="L298" s="2"/>
      <c r="M298" s="2"/>
      <c r="N298" s="2"/>
      <c r="O298" s="2"/>
      <c r="P298" s="11" t="s">
        <v>970</v>
      </c>
      <c r="Q298" s="11" t="s">
        <v>968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287</v>
      </c>
      <c r="B299" s="9" t="str">
        <f>LEFT(功能_33[[#This Row],[功能代號]],2)</f>
        <v>L6</v>
      </c>
      <c r="C299" s="9" t="s">
        <v>1004</v>
      </c>
      <c r="D299" s="29"/>
      <c r="E299" s="11" t="s">
        <v>738</v>
      </c>
      <c r="F299" s="10" t="s">
        <v>739</v>
      </c>
      <c r="G299" s="9" t="s">
        <v>740</v>
      </c>
      <c r="H299" s="11" t="s">
        <v>961</v>
      </c>
      <c r="I299" s="11" t="s">
        <v>714</v>
      </c>
      <c r="J299" s="2">
        <v>44428</v>
      </c>
      <c r="K299" s="2"/>
      <c r="L299" s="2"/>
      <c r="M299" s="2"/>
      <c r="N299" s="2"/>
      <c r="O299" s="2"/>
      <c r="P299" s="11" t="s">
        <v>970</v>
      </c>
      <c r="Q299" s="11" t="s">
        <v>968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288</v>
      </c>
      <c r="B300" s="9" t="str">
        <f>LEFT(功能_33[[#This Row],[功能代號]],2)</f>
        <v>L6</v>
      </c>
      <c r="C300" s="9" t="s">
        <v>1004</v>
      </c>
      <c r="D300" s="29"/>
      <c r="E300" s="11" t="s">
        <v>741</v>
      </c>
      <c r="F300" s="12" t="s">
        <v>742</v>
      </c>
      <c r="G300" s="9" t="s">
        <v>743</v>
      </c>
      <c r="H300" s="11" t="s">
        <v>961</v>
      </c>
      <c r="I300" s="11" t="s">
        <v>714</v>
      </c>
      <c r="J300" s="2">
        <v>44428</v>
      </c>
      <c r="K300" s="2"/>
      <c r="L300" s="2"/>
      <c r="M300" s="2"/>
      <c r="N300" s="2"/>
      <c r="O300" s="2"/>
      <c r="P300" s="11" t="s">
        <v>970</v>
      </c>
      <c r="Q300" s="11" t="s">
        <v>968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289</v>
      </c>
      <c r="B301" s="9" t="str">
        <f>LEFT(功能_33[[#This Row],[功能代號]],2)</f>
        <v>L6</v>
      </c>
      <c r="C301" s="9" t="s">
        <v>1004</v>
      </c>
      <c r="D301" s="29"/>
      <c r="E301" s="11" t="s">
        <v>744</v>
      </c>
      <c r="F301" s="12" t="s">
        <v>745</v>
      </c>
      <c r="G301" s="9" t="s">
        <v>746</v>
      </c>
      <c r="H301" s="11" t="s">
        <v>961</v>
      </c>
      <c r="I301" s="11" t="s">
        <v>714</v>
      </c>
      <c r="J301" s="2">
        <v>44428</v>
      </c>
      <c r="K301" s="2"/>
      <c r="L301" s="2"/>
      <c r="M301" s="2"/>
      <c r="N301" s="2"/>
      <c r="O301" s="2"/>
      <c r="P301" s="11" t="s">
        <v>970</v>
      </c>
      <c r="Q301" s="11" t="s">
        <v>968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1004</v>
      </c>
      <c r="D302" s="29"/>
      <c r="E302" s="11" t="s">
        <v>747</v>
      </c>
      <c r="F302" s="12" t="s">
        <v>748</v>
      </c>
      <c r="G302" s="9" t="s">
        <v>749</v>
      </c>
      <c r="H302" s="11" t="s">
        <v>961</v>
      </c>
      <c r="I302" s="11" t="s">
        <v>714</v>
      </c>
      <c r="J302" s="2">
        <v>44428</v>
      </c>
      <c r="K302" s="2"/>
      <c r="L302" s="2"/>
      <c r="M302" s="2"/>
      <c r="N302" s="2"/>
      <c r="O302" s="2"/>
      <c r="P302" s="11" t="s">
        <v>970</v>
      </c>
      <c r="Q302" s="11" t="s">
        <v>964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1004</v>
      </c>
      <c r="D303" s="29"/>
      <c r="E303" s="11" t="s">
        <v>750</v>
      </c>
      <c r="F303" s="12" t="s">
        <v>751</v>
      </c>
      <c r="G303" s="9" t="s">
        <v>752</v>
      </c>
      <c r="H303" s="11" t="s">
        <v>961</v>
      </c>
      <c r="I303" s="11" t="s">
        <v>714</v>
      </c>
      <c r="J303" s="2">
        <v>44428</v>
      </c>
      <c r="K303" s="2"/>
      <c r="L303" s="2"/>
      <c r="M303" s="2"/>
      <c r="N303" s="2"/>
      <c r="O303" s="2"/>
      <c r="P303" s="11" t="s">
        <v>970</v>
      </c>
      <c r="Q303" s="11" t="s">
        <v>1010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1004</v>
      </c>
      <c r="D304" s="29"/>
      <c r="E304" s="11" t="s">
        <v>753</v>
      </c>
      <c r="F304" s="12" t="s">
        <v>751</v>
      </c>
      <c r="G304" s="9" t="s">
        <v>754</v>
      </c>
      <c r="H304" s="11" t="s">
        <v>961</v>
      </c>
      <c r="I304" s="11" t="s">
        <v>714</v>
      </c>
      <c r="J304" s="2">
        <v>44428</v>
      </c>
      <c r="K304" s="2"/>
      <c r="L304" s="2"/>
      <c r="M304" s="2"/>
      <c r="N304" s="2"/>
      <c r="O304" s="2"/>
      <c r="P304" s="11" t="s">
        <v>970</v>
      </c>
      <c r="Q304" s="11" t="s">
        <v>968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1004</v>
      </c>
      <c r="D305" s="29"/>
      <c r="E305" s="11" t="s">
        <v>755</v>
      </c>
      <c r="F305" s="12" t="s">
        <v>751</v>
      </c>
      <c r="G305" s="9" t="s">
        <v>756</v>
      </c>
      <c r="H305" s="11" t="s">
        <v>961</v>
      </c>
      <c r="I305" s="11" t="s">
        <v>714</v>
      </c>
      <c r="J305" s="2">
        <v>44428</v>
      </c>
      <c r="K305" s="2"/>
      <c r="L305" s="2"/>
      <c r="M305" s="2"/>
      <c r="N305" s="2"/>
      <c r="O305" s="2"/>
      <c r="P305" s="11" t="s">
        <v>970</v>
      </c>
      <c r="Q305" s="11" t="s">
        <v>964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1004</v>
      </c>
      <c r="D306" s="29"/>
      <c r="E306" s="11" t="s">
        <v>757</v>
      </c>
      <c r="F306" s="12" t="s">
        <v>751</v>
      </c>
      <c r="G306" s="9" t="s">
        <v>758</v>
      </c>
      <c r="H306" s="11" t="s">
        <v>961</v>
      </c>
      <c r="I306" s="11" t="s">
        <v>714</v>
      </c>
      <c r="J306" s="2">
        <v>44428</v>
      </c>
      <c r="K306" s="2"/>
      <c r="L306" s="2"/>
      <c r="M306" s="2"/>
      <c r="N306" s="2"/>
      <c r="O306" s="2"/>
      <c r="P306" s="11" t="s">
        <v>970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1004</v>
      </c>
      <c r="D307" s="29"/>
      <c r="E307" s="11" t="s">
        <v>759</v>
      </c>
      <c r="F307" s="12" t="s">
        <v>751</v>
      </c>
      <c r="G307" s="9" t="s">
        <v>760</v>
      </c>
      <c r="H307" s="11" t="s">
        <v>961</v>
      </c>
      <c r="I307" s="11" t="s">
        <v>714</v>
      </c>
      <c r="J307" s="2">
        <v>44428</v>
      </c>
      <c r="K307" s="2"/>
      <c r="L307" s="2"/>
      <c r="M307" s="2"/>
      <c r="N307" s="2"/>
      <c r="O307" s="2"/>
      <c r="P307" s="11" t="s">
        <v>970</v>
      </c>
      <c r="Q307" s="11" t="s">
        <v>968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1004</v>
      </c>
      <c r="D308" s="29"/>
      <c r="E308" s="11" t="s">
        <v>761</v>
      </c>
      <c r="F308" s="12" t="s">
        <v>751</v>
      </c>
      <c r="G308" s="9" t="s">
        <v>762</v>
      </c>
      <c r="H308" s="11" t="s">
        <v>961</v>
      </c>
      <c r="I308" s="11" t="s">
        <v>714</v>
      </c>
      <c r="J308" s="2">
        <v>44428</v>
      </c>
      <c r="K308" s="2"/>
      <c r="L308" s="2"/>
      <c r="M308" s="2"/>
      <c r="N308" s="2"/>
      <c r="O308" s="2"/>
      <c r="P308" s="11" t="s">
        <v>975</v>
      </c>
      <c r="Q308" s="11" t="s">
        <v>964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1004</v>
      </c>
      <c r="D309" s="29"/>
      <c r="E309" s="11" t="s">
        <v>763</v>
      </c>
      <c r="F309" s="12" t="s">
        <v>751</v>
      </c>
      <c r="G309" s="9" t="s">
        <v>764</v>
      </c>
      <c r="H309" s="11" t="s">
        <v>961</v>
      </c>
      <c r="I309" s="11" t="s">
        <v>714</v>
      </c>
      <c r="J309" s="2">
        <v>44428</v>
      </c>
      <c r="K309" s="2"/>
      <c r="L309" s="2"/>
      <c r="M309" s="2"/>
      <c r="N309" s="2"/>
      <c r="O309" s="2"/>
      <c r="P309" s="11" t="s">
        <v>970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1004</v>
      </c>
      <c r="D310" s="29"/>
      <c r="E310" s="11" t="s">
        <v>765</v>
      </c>
      <c r="F310" s="12" t="s">
        <v>766</v>
      </c>
      <c r="G310" s="9" t="s">
        <v>767</v>
      </c>
      <c r="H310" s="11" t="s">
        <v>961</v>
      </c>
      <c r="I310" s="11" t="s">
        <v>235</v>
      </c>
      <c r="J310" s="1">
        <v>44431</v>
      </c>
      <c r="K310" s="1"/>
      <c r="L310" s="1"/>
      <c r="M310" s="1"/>
      <c r="N310" s="1"/>
      <c r="O310" s="1"/>
      <c r="P310" s="11" t="s">
        <v>966</v>
      </c>
      <c r="Q310" s="11" t="s">
        <v>964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1004</v>
      </c>
      <c r="D311" s="29"/>
      <c r="E311" s="11" t="s">
        <v>768</v>
      </c>
      <c r="F311" s="12" t="s">
        <v>769</v>
      </c>
      <c r="G311" s="9" t="s">
        <v>770</v>
      </c>
      <c r="H311" s="11" t="s">
        <v>961</v>
      </c>
      <c r="I311" s="11" t="s">
        <v>235</v>
      </c>
      <c r="J311" s="1">
        <v>44431</v>
      </c>
      <c r="K311" s="1"/>
      <c r="L311" s="1"/>
      <c r="M311" s="1"/>
      <c r="N311" s="1"/>
      <c r="O311" s="1"/>
      <c r="P311" s="11" t="s">
        <v>975</v>
      </c>
      <c r="Q311" s="11" t="s">
        <v>972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1004</v>
      </c>
      <c r="D312" s="29"/>
      <c r="E312" s="11" t="s">
        <v>771</v>
      </c>
      <c r="F312" s="12" t="s">
        <v>772</v>
      </c>
      <c r="G312" s="9" t="s">
        <v>773</v>
      </c>
      <c r="H312" s="11" t="s">
        <v>961</v>
      </c>
      <c r="I312" s="11" t="s">
        <v>235</v>
      </c>
      <c r="J312" s="1">
        <v>44431</v>
      </c>
      <c r="K312" s="1"/>
      <c r="L312" s="1"/>
      <c r="M312" s="1"/>
      <c r="N312" s="1"/>
      <c r="O312" s="1"/>
      <c r="P312" s="11" t="s">
        <v>975</v>
      </c>
      <c r="Q312" s="11" t="s">
        <v>972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1004</v>
      </c>
      <c r="D313" s="29"/>
      <c r="E313" s="11" t="s">
        <v>774</v>
      </c>
      <c r="F313" s="12" t="s">
        <v>775</v>
      </c>
      <c r="G313" s="9" t="s">
        <v>776</v>
      </c>
      <c r="H313" s="11" t="s">
        <v>961</v>
      </c>
      <c r="I313" s="11" t="s">
        <v>235</v>
      </c>
      <c r="J313" s="1">
        <v>44431</v>
      </c>
      <c r="K313" s="1"/>
      <c r="L313" s="1"/>
      <c r="M313" s="1"/>
      <c r="N313" s="1"/>
      <c r="O313" s="1"/>
      <c r="P313" s="11" t="s">
        <v>975</v>
      </c>
      <c r="Q313" s="11" t="s">
        <v>972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1004</v>
      </c>
      <c r="D314" s="19" t="s">
        <v>1689</v>
      </c>
      <c r="E314" s="11" t="s">
        <v>777</v>
      </c>
      <c r="F314" s="10" t="s">
        <v>778</v>
      </c>
      <c r="G314" s="19" t="s">
        <v>779</v>
      </c>
      <c r="H314" s="11" t="s">
        <v>961</v>
      </c>
      <c r="I314" s="11" t="s">
        <v>714</v>
      </c>
      <c r="J314" s="2">
        <v>44431</v>
      </c>
      <c r="K314" s="2"/>
      <c r="L314" s="2"/>
      <c r="M314" s="2"/>
      <c r="N314" s="2"/>
      <c r="O314" s="2"/>
      <c r="P314" s="11" t="s">
        <v>970</v>
      </c>
      <c r="Q314" s="11" t="s">
        <v>964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1004</v>
      </c>
      <c r="D315" s="19" t="s">
        <v>1689</v>
      </c>
      <c r="E315" s="11" t="s">
        <v>780</v>
      </c>
      <c r="F315" s="10" t="s">
        <v>778</v>
      </c>
      <c r="G315" s="19" t="s">
        <v>781</v>
      </c>
      <c r="H315" s="11" t="s">
        <v>961</v>
      </c>
      <c r="I315" s="11" t="s">
        <v>714</v>
      </c>
      <c r="J315" s="2">
        <v>44431</v>
      </c>
      <c r="K315" s="2"/>
      <c r="L315" s="2"/>
      <c r="M315" s="2"/>
      <c r="N315" s="2"/>
      <c r="O315" s="2"/>
      <c r="P315" s="11" t="s">
        <v>970</v>
      </c>
      <c r="Q315" s="11" t="s">
        <v>964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1004</v>
      </c>
      <c r="D316" s="19" t="s">
        <v>1689</v>
      </c>
      <c r="E316" s="11" t="s">
        <v>782</v>
      </c>
      <c r="F316" s="10" t="s">
        <v>783</v>
      </c>
      <c r="G316" s="19" t="s">
        <v>784</v>
      </c>
      <c r="H316" s="11" t="s">
        <v>961</v>
      </c>
      <c r="I316" s="11" t="s">
        <v>714</v>
      </c>
      <c r="J316" s="2">
        <v>44431</v>
      </c>
      <c r="K316" s="2"/>
      <c r="L316" s="2"/>
      <c r="M316" s="2"/>
      <c r="N316" s="2"/>
      <c r="O316" s="2"/>
      <c r="P316" s="11" t="s">
        <v>970</v>
      </c>
      <c r="Q316" s="11" t="s">
        <v>972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1004</v>
      </c>
      <c r="D317" s="9" t="s">
        <v>1689</v>
      </c>
      <c r="E317" s="11" t="s">
        <v>1006</v>
      </c>
      <c r="F317" s="10" t="s">
        <v>785</v>
      </c>
      <c r="G317" s="9" t="s">
        <v>786</v>
      </c>
      <c r="H317" s="11" t="s">
        <v>961</v>
      </c>
      <c r="I317" s="11" t="s">
        <v>714</v>
      </c>
      <c r="J317" s="2">
        <v>44431</v>
      </c>
      <c r="K317" s="2"/>
      <c r="L317" s="2"/>
      <c r="M317" s="2"/>
      <c r="N317" s="2"/>
      <c r="O317" s="2"/>
      <c r="P317" s="11" t="s">
        <v>970</v>
      </c>
      <c r="Q317" s="11" t="s">
        <v>968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1004</v>
      </c>
      <c r="D318" s="29"/>
      <c r="E318" s="11" t="s">
        <v>791</v>
      </c>
      <c r="F318" s="12" t="s">
        <v>792</v>
      </c>
      <c r="G318" s="9" t="s">
        <v>793</v>
      </c>
      <c r="H318" s="11" t="s">
        <v>961</v>
      </c>
      <c r="I318" s="11" t="s">
        <v>714</v>
      </c>
      <c r="J318" s="2">
        <v>44431</v>
      </c>
      <c r="K318" s="2"/>
      <c r="L318" s="2"/>
      <c r="M318" s="2"/>
      <c r="N318" s="2"/>
      <c r="O318" s="2"/>
      <c r="P318" s="11" t="s">
        <v>970</v>
      </c>
      <c r="Q318" s="11" t="s">
        <v>964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1004</v>
      </c>
      <c r="D319" s="29"/>
      <c r="E319" s="11" t="s">
        <v>794</v>
      </c>
      <c r="F319" s="12" t="s">
        <v>792</v>
      </c>
      <c r="G319" s="9" t="s">
        <v>795</v>
      </c>
      <c r="H319" s="11" t="s">
        <v>961</v>
      </c>
      <c r="I319" s="11" t="s">
        <v>714</v>
      </c>
      <c r="J319" s="2">
        <v>44431</v>
      </c>
      <c r="K319" s="2"/>
      <c r="L319" s="2"/>
      <c r="M319" s="2"/>
      <c r="N319" s="2"/>
      <c r="O319" s="2"/>
      <c r="P319" s="11" t="s">
        <v>970</v>
      </c>
      <c r="Q319" s="11" t="s">
        <v>964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1004</v>
      </c>
      <c r="D320" s="29"/>
      <c r="E320" s="11" t="s">
        <v>796</v>
      </c>
      <c r="F320" s="12" t="s">
        <v>797</v>
      </c>
      <c r="G320" s="9" t="s">
        <v>798</v>
      </c>
      <c r="H320" s="11" t="s">
        <v>961</v>
      </c>
      <c r="I320" s="11" t="s">
        <v>714</v>
      </c>
      <c r="J320" s="2">
        <v>44431</v>
      </c>
      <c r="K320" s="2"/>
      <c r="L320" s="2"/>
      <c r="M320" s="2"/>
      <c r="N320" s="2"/>
      <c r="O320" s="2"/>
      <c r="P320" s="11" t="s">
        <v>970</v>
      </c>
      <c r="Q320" s="11" t="s">
        <v>968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1004</v>
      </c>
      <c r="D321" s="29"/>
      <c r="E321" s="11" t="s">
        <v>806</v>
      </c>
      <c r="F321" s="12" t="s">
        <v>807</v>
      </c>
      <c r="G321" s="9" t="s">
        <v>808</v>
      </c>
      <c r="H321" s="11" t="s">
        <v>961</v>
      </c>
      <c r="I321" s="11" t="s">
        <v>714</v>
      </c>
      <c r="J321" s="2">
        <v>44432</v>
      </c>
      <c r="K321" s="2"/>
      <c r="L321" s="2"/>
      <c r="M321" s="2"/>
      <c r="N321" s="2"/>
      <c r="O321" s="2"/>
      <c r="P321" s="11" t="s">
        <v>970</v>
      </c>
      <c r="Q321" s="11" t="s">
        <v>1010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1004</v>
      </c>
      <c r="D322" s="29"/>
      <c r="E322" s="11" t="s">
        <v>809</v>
      </c>
      <c r="F322" s="12" t="s">
        <v>810</v>
      </c>
      <c r="G322" s="9" t="s">
        <v>811</v>
      </c>
      <c r="H322" s="11" t="s">
        <v>961</v>
      </c>
      <c r="I322" s="11" t="s">
        <v>714</v>
      </c>
      <c r="J322" s="2">
        <v>44432</v>
      </c>
      <c r="K322" s="2"/>
      <c r="L322" s="2"/>
      <c r="M322" s="2"/>
      <c r="N322" s="2"/>
      <c r="O322" s="2"/>
      <c r="P322" s="11" t="s">
        <v>970</v>
      </c>
      <c r="Q322" s="11" t="s">
        <v>1010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1004</v>
      </c>
      <c r="D323" s="29"/>
      <c r="E323" s="11" t="s">
        <v>812</v>
      </c>
      <c r="F323" s="20" t="s">
        <v>813</v>
      </c>
      <c r="G323" s="9" t="s">
        <v>814</v>
      </c>
      <c r="H323" s="11" t="s">
        <v>961</v>
      </c>
      <c r="I323" s="11" t="s">
        <v>714</v>
      </c>
      <c r="J323" s="2">
        <v>44432</v>
      </c>
      <c r="K323" s="2"/>
      <c r="L323" s="2"/>
      <c r="M323" s="2"/>
      <c r="N323" s="2"/>
      <c r="O323" s="2"/>
      <c r="P323" s="11" t="s">
        <v>970</v>
      </c>
      <c r="Q323" s="11" t="s">
        <v>964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1004</v>
      </c>
      <c r="D324" s="29"/>
      <c r="E324" s="11" t="s">
        <v>815</v>
      </c>
      <c r="F324" s="20" t="s">
        <v>813</v>
      </c>
      <c r="G324" s="9" t="s">
        <v>816</v>
      </c>
      <c r="H324" s="11" t="s">
        <v>961</v>
      </c>
      <c r="I324" s="11" t="s">
        <v>714</v>
      </c>
      <c r="J324" s="2">
        <v>44432</v>
      </c>
      <c r="K324" s="2"/>
      <c r="L324" s="2"/>
      <c r="M324" s="2"/>
      <c r="N324" s="2"/>
      <c r="O324" s="2"/>
      <c r="P324" s="11" t="s">
        <v>970</v>
      </c>
      <c r="Q324" s="11" t="s">
        <v>964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1004</v>
      </c>
      <c r="D325" s="29"/>
      <c r="E325" s="11" t="s">
        <v>817</v>
      </c>
      <c r="F325" s="20" t="s">
        <v>818</v>
      </c>
      <c r="G325" s="9" t="s">
        <v>819</v>
      </c>
      <c r="H325" s="11" t="s">
        <v>648</v>
      </c>
      <c r="I325" s="11" t="s">
        <v>714</v>
      </c>
      <c r="J325" s="2">
        <v>44432</v>
      </c>
      <c r="K325" s="2"/>
      <c r="L325" s="2"/>
      <c r="M325" s="2"/>
      <c r="N325" s="2"/>
      <c r="O325" s="2"/>
      <c r="P325" s="11" t="s">
        <v>970</v>
      </c>
      <c r="Q325" s="11" t="s">
        <v>964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1004</v>
      </c>
      <c r="D326" s="29"/>
      <c r="E326" s="11" t="s">
        <v>820</v>
      </c>
      <c r="F326" s="12" t="s">
        <v>818</v>
      </c>
      <c r="G326" s="9" t="s">
        <v>821</v>
      </c>
      <c r="H326" s="11" t="s">
        <v>648</v>
      </c>
      <c r="I326" s="11" t="s">
        <v>714</v>
      </c>
      <c r="J326" s="4">
        <v>44432</v>
      </c>
      <c r="K326" s="4"/>
      <c r="L326" s="4"/>
      <c r="M326" s="4"/>
      <c r="N326" s="4"/>
      <c r="O326" s="4"/>
      <c r="P326" s="11" t="s">
        <v>970</v>
      </c>
      <c r="Q326" s="11" t="s">
        <v>968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1004</v>
      </c>
      <c r="D327" s="29"/>
      <c r="E327" s="11" t="s">
        <v>822</v>
      </c>
      <c r="F327" s="20" t="s">
        <v>823</v>
      </c>
      <c r="G327" s="9" t="s">
        <v>824</v>
      </c>
      <c r="H327" s="11" t="s">
        <v>648</v>
      </c>
      <c r="I327" s="11" t="s">
        <v>714</v>
      </c>
      <c r="J327" s="2">
        <v>44432</v>
      </c>
      <c r="K327" s="2"/>
      <c r="L327" s="2"/>
      <c r="M327" s="2"/>
      <c r="N327" s="2"/>
      <c r="O327" s="2"/>
      <c r="P327" s="11" t="s">
        <v>970</v>
      </c>
      <c r="Q327" s="11" t="s">
        <v>964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1004</v>
      </c>
      <c r="D328" s="29"/>
      <c r="E328" s="11" t="s">
        <v>825</v>
      </c>
      <c r="F328" s="20" t="s">
        <v>823</v>
      </c>
      <c r="G328" s="9" t="s">
        <v>826</v>
      </c>
      <c r="H328" s="11" t="s">
        <v>648</v>
      </c>
      <c r="I328" s="11" t="s">
        <v>714</v>
      </c>
      <c r="J328" s="2">
        <v>44432</v>
      </c>
      <c r="K328" s="2"/>
      <c r="L328" s="2"/>
      <c r="M328" s="2"/>
      <c r="N328" s="2"/>
      <c r="O328" s="2"/>
      <c r="P328" s="11" t="s">
        <v>970</v>
      </c>
      <c r="Q328" s="11" t="s">
        <v>964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1004</v>
      </c>
      <c r="D329" s="29"/>
      <c r="E329" s="11" t="s">
        <v>827</v>
      </c>
      <c r="F329" s="20" t="s">
        <v>828</v>
      </c>
      <c r="G329" s="9" t="s">
        <v>829</v>
      </c>
      <c r="H329" s="11" t="s">
        <v>648</v>
      </c>
      <c r="I329" s="11" t="s">
        <v>714</v>
      </c>
      <c r="J329" s="2">
        <v>44432</v>
      </c>
      <c r="K329" s="2"/>
      <c r="L329" s="2"/>
      <c r="M329" s="2"/>
      <c r="N329" s="2"/>
      <c r="O329" s="2"/>
      <c r="P329" s="11" t="s">
        <v>970</v>
      </c>
      <c r="Q329" s="11" t="s">
        <v>964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1004</v>
      </c>
      <c r="D330" s="29"/>
      <c r="E330" s="11" t="s">
        <v>830</v>
      </c>
      <c r="F330" s="20" t="s">
        <v>828</v>
      </c>
      <c r="G330" s="9" t="s">
        <v>831</v>
      </c>
      <c r="H330" s="11" t="s">
        <v>648</v>
      </c>
      <c r="I330" s="11" t="s">
        <v>714</v>
      </c>
      <c r="J330" s="2">
        <v>44432</v>
      </c>
      <c r="K330" s="2"/>
      <c r="L330" s="2"/>
      <c r="M330" s="2"/>
      <c r="N330" s="2"/>
      <c r="O330" s="2"/>
      <c r="P330" s="11" t="s">
        <v>970</v>
      </c>
      <c r="Q330" s="11" t="s">
        <v>964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1004</v>
      </c>
      <c r="D331" s="29"/>
      <c r="E331" s="11" t="s">
        <v>832</v>
      </c>
      <c r="F331" s="12" t="s">
        <v>833</v>
      </c>
      <c r="G331" s="9" t="s">
        <v>834</v>
      </c>
      <c r="H331" s="11" t="s">
        <v>648</v>
      </c>
      <c r="I331" s="11" t="s">
        <v>714</v>
      </c>
      <c r="J331" s="2">
        <v>44433</v>
      </c>
      <c r="K331" s="2"/>
      <c r="L331" s="2"/>
      <c r="M331" s="2"/>
      <c r="N331" s="2"/>
      <c r="O331" s="2"/>
      <c r="P331" s="11" t="s">
        <v>970</v>
      </c>
      <c r="Q331" s="11" t="s">
        <v>964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1004</v>
      </c>
      <c r="D332" s="29"/>
      <c r="E332" s="11" t="s">
        <v>837</v>
      </c>
      <c r="F332" s="12" t="s">
        <v>838</v>
      </c>
      <c r="G332" s="9" t="s">
        <v>839</v>
      </c>
      <c r="H332" s="11" t="s">
        <v>961</v>
      </c>
      <c r="I332" s="11" t="s">
        <v>714</v>
      </c>
      <c r="J332" s="2">
        <v>44433</v>
      </c>
      <c r="K332" s="2"/>
      <c r="L332" s="2"/>
      <c r="M332" s="2"/>
      <c r="N332" s="2"/>
      <c r="O332" s="2"/>
      <c r="P332" s="11" t="s">
        <v>970</v>
      </c>
      <c r="Q332" s="11" t="s">
        <v>964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1004</v>
      </c>
      <c r="D333" s="29"/>
      <c r="E333" s="11" t="s">
        <v>840</v>
      </c>
      <c r="F333" s="12" t="s">
        <v>838</v>
      </c>
      <c r="G333" s="9" t="s">
        <v>841</v>
      </c>
      <c r="H333" s="11" t="s">
        <v>961</v>
      </c>
      <c r="I333" s="11" t="s">
        <v>714</v>
      </c>
      <c r="J333" s="2">
        <v>44433</v>
      </c>
      <c r="K333" s="2"/>
      <c r="L333" s="2"/>
      <c r="M333" s="2"/>
      <c r="N333" s="2"/>
      <c r="O333" s="2"/>
      <c r="P333" s="11" t="s">
        <v>970</v>
      </c>
      <c r="Q333" s="11" t="s">
        <v>964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1004</v>
      </c>
      <c r="D334" s="29"/>
      <c r="E334" s="11" t="s">
        <v>842</v>
      </c>
      <c r="F334" s="12" t="s">
        <v>843</v>
      </c>
      <c r="G334" s="9" t="s">
        <v>844</v>
      </c>
      <c r="H334" s="11" t="s">
        <v>961</v>
      </c>
      <c r="I334" s="11" t="s">
        <v>714</v>
      </c>
      <c r="J334" s="2">
        <v>44433</v>
      </c>
      <c r="K334" s="2"/>
      <c r="L334" s="2"/>
      <c r="M334" s="2"/>
      <c r="N334" s="2"/>
      <c r="O334" s="2"/>
      <c r="P334" s="11" t="s">
        <v>970</v>
      </c>
      <c r="Q334" s="11" t="s">
        <v>964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1004</v>
      </c>
      <c r="D335" s="29"/>
      <c r="E335" s="11" t="s">
        <v>845</v>
      </c>
      <c r="F335" s="12" t="s">
        <v>843</v>
      </c>
      <c r="G335" s="9" t="s">
        <v>846</v>
      </c>
      <c r="H335" s="11" t="s">
        <v>961</v>
      </c>
      <c r="I335" s="11" t="s">
        <v>714</v>
      </c>
      <c r="J335" s="2">
        <v>44433</v>
      </c>
      <c r="K335" s="2"/>
      <c r="L335" s="2"/>
      <c r="M335" s="2"/>
      <c r="N335" s="2"/>
      <c r="O335" s="2"/>
      <c r="P335" s="11" t="s">
        <v>970</v>
      </c>
      <c r="Q335" s="11" t="s">
        <v>964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1004</v>
      </c>
      <c r="D336" s="29"/>
      <c r="E336" s="11" t="s">
        <v>847</v>
      </c>
      <c r="F336" s="20" t="s">
        <v>848</v>
      </c>
      <c r="G336" s="9" t="s">
        <v>849</v>
      </c>
      <c r="H336" s="11" t="s">
        <v>961</v>
      </c>
      <c r="I336" s="11" t="s">
        <v>714</v>
      </c>
      <c r="J336" s="2">
        <v>44433</v>
      </c>
      <c r="K336" s="2"/>
      <c r="L336" s="2"/>
      <c r="M336" s="2"/>
      <c r="N336" s="2"/>
      <c r="O336" s="2"/>
      <c r="P336" s="11" t="s">
        <v>966</v>
      </c>
      <c r="Q336" s="11" t="s">
        <v>964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1004</v>
      </c>
      <c r="D337" s="29"/>
      <c r="E337" s="11" t="s">
        <v>850</v>
      </c>
      <c r="F337" s="20" t="s">
        <v>848</v>
      </c>
      <c r="G337" s="9" t="s">
        <v>851</v>
      </c>
      <c r="H337" s="11" t="s">
        <v>961</v>
      </c>
      <c r="I337" s="11" t="s">
        <v>714</v>
      </c>
      <c r="J337" s="2">
        <v>44433</v>
      </c>
      <c r="K337" s="2"/>
      <c r="L337" s="2"/>
      <c r="M337" s="2"/>
      <c r="N337" s="2"/>
      <c r="O337" s="2"/>
      <c r="P337" s="11" t="s">
        <v>966</v>
      </c>
      <c r="Q337" s="11" t="s">
        <v>964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1004</v>
      </c>
      <c r="D338" s="29"/>
      <c r="E338" s="11" t="s">
        <v>852</v>
      </c>
      <c r="F338" s="20" t="s">
        <v>853</v>
      </c>
      <c r="G338" s="9" t="s">
        <v>854</v>
      </c>
      <c r="H338" s="11" t="s">
        <v>961</v>
      </c>
      <c r="I338" s="11" t="s">
        <v>714</v>
      </c>
      <c r="J338" s="2">
        <v>44433</v>
      </c>
      <c r="K338" s="2"/>
      <c r="L338" s="2"/>
      <c r="M338" s="2"/>
      <c r="N338" s="2"/>
      <c r="O338" s="2"/>
      <c r="P338" s="11" t="s">
        <v>966</v>
      </c>
      <c r="Q338" s="11" t="s">
        <v>964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1004</v>
      </c>
      <c r="D339" s="29"/>
      <c r="E339" s="11" t="s">
        <v>855</v>
      </c>
      <c r="F339" s="20" t="s">
        <v>853</v>
      </c>
      <c r="G339" s="9" t="s">
        <v>856</v>
      </c>
      <c r="H339" s="11" t="s">
        <v>961</v>
      </c>
      <c r="I339" s="11" t="s">
        <v>714</v>
      </c>
      <c r="J339" s="2">
        <v>44433</v>
      </c>
      <c r="K339" s="2"/>
      <c r="L339" s="2"/>
      <c r="M339" s="2"/>
      <c r="N339" s="2"/>
      <c r="O339" s="2"/>
      <c r="P339" s="11" t="s">
        <v>966</v>
      </c>
      <c r="Q339" s="11" t="s">
        <v>964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1004</v>
      </c>
      <c r="D340" s="29"/>
      <c r="E340" s="11" t="s">
        <v>857</v>
      </c>
      <c r="F340" s="12" t="s">
        <v>858</v>
      </c>
      <c r="G340" s="9" t="s">
        <v>859</v>
      </c>
      <c r="H340" s="11" t="s">
        <v>961</v>
      </c>
      <c r="I340" s="11" t="s">
        <v>714</v>
      </c>
      <c r="J340" s="2">
        <v>44433</v>
      </c>
      <c r="K340" s="2"/>
      <c r="L340" s="2"/>
      <c r="M340" s="2"/>
      <c r="N340" s="2"/>
      <c r="O340" s="2"/>
      <c r="P340" s="11" t="s">
        <v>966</v>
      </c>
      <c r="Q340" s="11" t="s">
        <v>964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1004</v>
      </c>
      <c r="D341" s="29"/>
      <c r="E341" s="11" t="s">
        <v>860</v>
      </c>
      <c r="F341" s="12" t="s">
        <v>858</v>
      </c>
      <c r="G341" s="9" t="s">
        <v>861</v>
      </c>
      <c r="H341" s="11" t="s">
        <v>961</v>
      </c>
      <c r="I341" s="11" t="s">
        <v>714</v>
      </c>
      <c r="J341" s="2">
        <v>44433</v>
      </c>
      <c r="K341" s="2"/>
      <c r="L341" s="2"/>
      <c r="M341" s="2"/>
      <c r="N341" s="2"/>
      <c r="O341" s="2"/>
      <c r="P341" s="11" t="s">
        <v>966</v>
      </c>
      <c r="Q341" s="11" t="s">
        <v>964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1004</v>
      </c>
      <c r="D342" s="9" t="s">
        <v>1677</v>
      </c>
      <c r="E342" s="11" t="s">
        <v>862</v>
      </c>
      <c r="F342" s="12" t="s">
        <v>863</v>
      </c>
      <c r="G342" s="9" t="s">
        <v>864</v>
      </c>
      <c r="H342" s="11" t="s">
        <v>961</v>
      </c>
      <c r="I342" s="11" t="s">
        <v>714</v>
      </c>
      <c r="J342" s="2">
        <v>44433</v>
      </c>
      <c r="K342" s="2"/>
      <c r="L342" s="2"/>
      <c r="M342" s="2"/>
      <c r="N342" s="2"/>
      <c r="O342" s="2"/>
      <c r="P342" s="11" t="s">
        <v>966</v>
      </c>
      <c r="Q342" s="11" t="s">
        <v>964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1004</v>
      </c>
      <c r="D343" s="9" t="s">
        <v>1677</v>
      </c>
      <c r="E343" s="11" t="s">
        <v>865</v>
      </c>
      <c r="F343" s="12" t="s">
        <v>863</v>
      </c>
      <c r="G343" s="9" t="s">
        <v>866</v>
      </c>
      <c r="H343" s="11" t="s">
        <v>961</v>
      </c>
      <c r="I343" s="11" t="s">
        <v>714</v>
      </c>
      <c r="J343" s="2">
        <v>44433</v>
      </c>
      <c r="K343" s="2"/>
      <c r="L343" s="2"/>
      <c r="M343" s="2"/>
      <c r="N343" s="2"/>
      <c r="O343" s="2"/>
      <c r="P343" s="11" t="s">
        <v>966</v>
      </c>
      <c r="Q343" s="11" t="s">
        <v>964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1004</v>
      </c>
      <c r="D344" s="29"/>
      <c r="E344" s="11" t="s">
        <v>867</v>
      </c>
      <c r="F344" s="12" t="s">
        <v>868</v>
      </c>
      <c r="G344" s="9" t="s">
        <v>869</v>
      </c>
      <c r="H344" s="11" t="s">
        <v>961</v>
      </c>
      <c r="I344" s="11" t="s">
        <v>714</v>
      </c>
      <c r="J344" s="2">
        <v>44433</v>
      </c>
      <c r="K344" s="2"/>
      <c r="L344" s="2"/>
      <c r="M344" s="2"/>
      <c r="N344" s="2"/>
      <c r="O344" s="2"/>
      <c r="P344" s="11" t="s">
        <v>966</v>
      </c>
      <c r="Q344" s="11" t="s">
        <v>964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1004</v>
      </c>
      <c r="D345" s="29"/>
      <c r="E345" s="11" t="s">
        <v>870</v>
      </c>
      <c r="F345" s="12" t="s">
        <v>868</v>
      </c>
      <c r="G345" s="9" t="s">
        <v>871</v>
      </c>
      <c r="H345" s="11" t="s">
        <v>961</v>
      </c>
      <c r="I345" s="11" t="s">
        <v>714</v>
      </c>
      <c r="J345" s="2">
        <v>44433</v>
      </c>
      <c r="K345" s="2"/>
      <c r="L345" s="2"/>
      <c r="M345" s="2"/>
      <c r="N345" s="2"/>
      <c r="O345" s="2"/>
      <c r="P345" s="11" t="s">
        <v>970</v>
      </c>
      <c r="Q345" s="11" t="s">
        <v>964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1004</v>
      </c>
      <c r="D346" s="29"/>
      <c r="E346" s="11" t="s">
        <v>872</v>
      </c>
      <c r="F346" s="20" t="s">
        <v>873</v>
      </c>
      <c r="G346" s="9" t="s">
        <v>874</v>
      </c>
      <c r="H346" s="11" t="s">
        <v>961</v>
      </c>
      <c r="I346" s="11" t="s">
        <v>714</v>
      </c>
      <c r="J346" s="2">
        <v>44433</v>
      </c>
      <c r="K346" s="2"/>
      <c r="L346" s="2"/>
      <c r="M346" s="2"/>
      <c r="N346" s="2"/>
      <c r="O346" s="2"/>
      <c r="P346" s="11" t="s">
        <v>970</v>
      </c>
      <c r="Q346" s="11" t="s">
        <v>964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1004</v>
      </c>
      <c r="D347" s="29"/>
      <c r="E347" s="11" t="s">
        <v>875</v>
      </c>
      <c r="F347" s="20" t="s">
        <v>873</v>
      </c>
      <c r="G347" s="9" t="s">
        <v>876</v>
      </c>
      <c r="H347" s="11" t="s">
        <v>961</v>
      </c>
      <c r="I347" s="11" t="s">
        <v>714</v>
      </c>
      <c r="J347" s="2">
        <v>44433</v>
      </c>
      <c r="K347" s="2"/>
      <c r="L347" s="2"/>
      <c r="M347" s="2"/>
      <c r="N347" s="2"/>
      <c r="O347" s="2"/>
      <c r="P347" s="11" t="s">
        <v>970</v>
      </c>
      <c r="Q347" s="11" t="s">
        <v>964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1004</v>
      </c>
      <c r="D348" s="29"/>
      <c r="E348" s="11" t="s">
        <v>877</v>
      </c>
      <c r="F348" s="20" t="s">
        <v>878</v>
      </c>
      <c r="G348" s="9" t="s">
        <v>879</v>
      </c>
      <c r="H348" s="11" t="s">
        <v>961</v>
      </c>
      <c r="I348" s="11" t="s">
        <v>714</v>
      </c>
      <c r="J348" s="2">
        <v>44434</v>
      </c>
      <c r="K348" s="2"/>
      <c r="L348" s="2"/>
      <c r="M348" s="2"/>
      <c r="N348" s="2"/>
      <c r="O348" s="2"/>
      <c r="P348" s="11" t="s">
        <v>970</v>
      </c>
      <c r="Q348" s="11" t="s">
        <v>964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1004</v>
      </c>
      <c r="D349" s="29"/>
      <c r="E349" s="11" t="s">
        <v>880</v>
      </c>
      <c r="F349" s="20" t="s">
        <v>878</v>
      </c>
      <c r="G349" s="9" t="s">
        <v>881</v>
      </c>
      <c r="H349" s="11" t="s">
        <v>961</v>
      </c>
      <c r="I349" s="11" t="s">
        <v>714</v>
      </c>
      <c r="J349" s="2">
        <v>44434</v>
      </c>
      <c r="K349" s="2"/>
      <c r="L349" s="2"/>
      <c r="M349" s="2"/>
      <c r="N349" s="2"/>
      <c r="O349" s="2"/>
      <c r="P349" s="11" t="s">
        <v>970</v>
      </c>
      <c r="Q349" s="11" t="s">
        <v>964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1004</v>
      </c>
      <c r="D350" s="29"/>
      <c r="E350" s="11" t="s">
        <v>882</v>
      </c>
      <c r="F350" s="12" t="s">
        <v>883</v>
      </c>
      <c r="G350" s="9" t="s">
        <v>884</v>
      </c>
      <c r="H350" s="11" t="s">
        <v>961</v>
      </c>
      <c r="I350" s="11" t="s">
        <v>714</v>
      </c>
      <c r="J350" s="2">
        <v>44434</v>
      </c>
      <c r="K350" s="2"/>
      <c r="L350" s="2"/>
      <c r="M350" s="2"/>
      <c r="N350" s="2"/>
      <c r="O350" s="2"/>
      <c r="P350" s="11" t="s">
        <v>970</v>
      </c>
      <c r="Q350" s="11" t="s">
        <v>964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1004</v>
      </c>
      <c r="D351" s="29"/>
      <c r="E351" s="11" t="s">
        <v>885</v>
      </c>
      <c r="F351" s="12" t="s">
        <v>883</v>
      </c>
      <c r="G351" s="9" t="s">
        <v>886</v>
      </c>
      <c r="H351" s="11" t="s">
        <v>961</v>
      </c>
      <c r="I351" s="11" t="s">
        <v>714</v>
      </c>
      <c r="J351" s="2">
        <v>44434</v>
      </c>
      <c r="K351" s="2"/>
      <c r="L351" s="2"/>
      <c r="M351" s="2"/>
      <c r="N351" s="2"/>
      <c r="O351" s="2"/>
      <c r="P351" s="11" t="s">
        <v>970</v>
      </c>
      <c r="Q351" s="11" t="s">
        <v>964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1004</v>
      </c>
      <c r="D352" s="29"/>
      <c r="E352" s="11" t="s">
        <v>887</v>
      </c>
      <c r="F352" s="12" t="s">
        <v>888</v>
      </c>
      <c r="G352" s="9" t="s">
        <v>889</v>
      </c>
      <c r="H352" s="11" t="s">
        <v>961</v>
      </c>
      <c r="I352" s="11" t="s">
        <v>714</v>
      </c>
      <c r="J352" s="2">
        <v>44434</v>
      </c>
      <c r="K352" s="2"/>
      <c r="L352" s="2"/>
      <c r="M352" s="2"/>
      <c r="N352" s="2"/>
      <c r="O352" s="2"/>
      <c r="P352" s="11" t="s">
        <v>970</v>
      </c>
      <c r="Q352" s="11" t="s">
        <v>964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1004</v>
      </c>
      <c r="D353" s="29"/>
      <c r="E353" s="11" t="s">
        <v>890</v>
      </c>
      <c r="F353" s="12" t="s">
        <v>888</v>
      </c>
      <c r="G353" s="9" t="s">
        <v>891</v>
      </c>
      <c r="H353" s="11" t="s">
        <v>961</v>
      </c>
      <c r="I353" s="11" t="s">
        <v>714</v>
      </c>
      <c r="J353" s="2">
        <v>44434</v>
      </c>
      <c r="K353" s="2"/>
      <c r="L353" s="2"/>
      <c r="M353" s="2"/>
      <c r="N353" s="2"/>
      <c r="O353" s="2"/>
      <c r="P353" s="11" t="s">
        <v>970</v>
      </c>
      <c r="Q353" s="11" t="s">
        <v>964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1004</v>
      </c>
      <c r="D354" s="29"/>
      <c r="E354" s="11" t="s">
        <v>892</v>
      </c>
      <c r="F354" s="12" t="s">
        <v>893</v>
      </c>
      <c r="G354" s="9" t="s">
        <v>894</v>
      </c>
      <c r="H354" s="11" t="s">
        <v>961</v>
      </c>
      <c r="I354" s="11" t="s">
        <v>714</v>
      </c>
      <c r="J354" s="2">
        <v>44434</v>
      </c>
      <c r="K354" s="2"/>
      <c r="L354" s="2"/>
      <c r="M354" s="2"/>
      <c r="N354" s="2"/>
      <c r="O354" s="2"/>
      <c r="P354" s="11" t="s">
        <v>975</v>
      </c>
      <c r="Q354" s="11" t="s">
        <v>964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1004</v>
      </c>
      <c r="D355" s="29"/>
      <c r="E355" s="11" t="s">
        <v>895</v>
      </c>
      <c r="F355" s="12" t="s">
        <v>893</v>
      </c>
      <c r="G355" s="9" t="s">
        <v>896</v>
      </c>
      <c r="H355" s="11" t="s">
        <v>961</v>
      </c>
      <c r="I355" s="11" t="s">
        <v>714</v>
      </c>
      <c r="J355" s="2">
        <v>44434</v>
      </c>
      <c r="K355" s="2"/>
      <c r="L355" s="2"/>
      <c r="M355" s="2"/>
      <c r="N355" s="2"/>
      <c r="O355" s="2"/>
      <c r="P355" s="11" t="s">
        <v>975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1004</v>
      </c>
      <c r="D356" s="29"/>
      <c r="E356" s="11" t="s">
        <v>899</v>
      </c>
      <c r="F356" s="12" t="s">
        <v>900</v>
      </c>
      <c r="G356" s="9" t="s">
        <v>901</v>
      </c>
      <c r="H356" s="11" t="s">
        <v>961</v>
      </c>
      <c r="I356" s="11" t="s">
        <v>714</v>
      </c>
      <c r="J356" s="2">
        <v>44434</v>
      </c>
      <c r="K356" s="2"/>
      <c r="L356" s="2"/>
      <c r="M356" s="2"/>
      <c r="N356" s="2"/>
      <c r="O356" s="2"/>
      <c r="P356" s="11" t="s">
        <v>1510</v>
      </c>
      <c r="Q356" s="11" t="s">
        <v>1010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1004</v>
      </c>
      <c r="D357" s="29"/>
      <c r="E357" s="11" t="s">
        <v>902</v>
      </c>
      <c r="F357" s="12" t="s">
        <v>900</v>
      </c>
      <c r="G357" s="9" t="s">
        <v>903</v>
      </c>
      <c r="H357" s="11" t="s">
        <v>961</v>
      </c>
      <c r="I357" s="11" t="s">
        <v>714</v>
      </c>
      <c r="J357" s="2">
        <v>44434</v>
      </c>
      <c r="K357" s="2"/>
      <c r="L357" s="2"/>
      <c r="M357" s="2"/>
      <c r="N357" s="2"/>
      <c r="O357" s="2"/>
      <c r="P357" s="11" t="s">
        <v>970</v>
      </c>
      <c r="Q357" s="11" t="s">
        <v>1010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1004</v>
      </c>
      <c r="D358" s="29"/>
      <c r="E358" s="11" t="s">
        <v>904</v>
      </c>
      <c r="F358" s="12" t="s">
        <v>905</v>
      </c>
      <c r="G358" s="9" t="s">
        <v>906</v>
      </c>
      <c r="H358" s="11" t="s">
        <v>961</v>
      </c>
      <c r="I358" s="11" t="s">
        <v>714</v>
      </c>
      <c r="J358" s="2">
        <v>44434</v>
      </c>
      <c r="K358" s="2"/>
      <c r="L358" s="2"/>
      <c r="M358" s="2"/>
      <c r="N358" s="2"/>
      <c r="O358" s="2"/>
      <c r="P358" s="11" t="s">
        <v>970</v>
      </c>
      <c r="Q358" s="11" t="s">
        <v>1010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1004</v>
      </c>
      <c r="D359" s="29"/>
      <c r="E359" s="11" t="s">
        <v>907</v>
      </c>
      <c r="F359" s="12" t="s">
        <v>905</v>
      </c>
      <c r="G359" s="9" t="s">
        <v>908</v>
      </c>
      <c r="H359" s="11" t="s">
        <v>961</v>
      </c>
      <c r="I359" s="11" t="s">
        <v>714</v>
      </c>
      <c r="J359" s="2">
        <v>44434</v>
      </c>
      <c r="K359" s="2"/>
      <c r="L359" s="2"/>
      <c r="M359" s="2"/>
      <c r="N359" s="2"/>
      <c r="O359" s="2"/>
      <c r="P359" s="11" t="s">
        <v>970</v>
      </c>
      <c r="Q359" s="11" t="s">
        <v>968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1004</v>
      </c>
      <c r="D360" s="29"/>
      <c r="E360" s="11" t="s">
        <v>909</v>
      </c>
      <c r="F360" s="12" t="s">
        <v>905</v>
      </c>
      <c r="G360" s="9" t="s">
        <v>910</v>
      </c>
      <c r="H360" s="11" t="s">
        <v>961</v>
      </c>
      <c r="I360" s="11" t="s">
        <v>714</v>
      </c>
      <c r="J360" s="2">
        <v>44434</v>
      </c>
      <c r="K360" s="2"/>
      <c r="L360" s="2"/>
      <c r="M360" s="2"/>
      <c r="N360" s="2"/>
      <c r="O360" s="2"/>
      <c r="P360" s="11" t="s">
        <v>970</v>
      </c>
      <c r="Q360" s="11" t="s">
        <v>964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1004</v>
      </c>
      <c r="D361" s="29"/>
      <c r="E361" s="11" t="s">
        <v>911</v>
      </c>
      <c r="F361" s="12" t="s">
        <v>912</v>
      </c>
      <c r="G361" s="9" t="s">
        <v>913</v>
      </c>
      <c r="H361" s="11" t="s">
        <v>648</v>
      </c>
      <c r="I361" s="11" t="s">
        <v>714</v>
      </c>
      <c r="J361" s="3">
        <v>44434</v>
      </c>
      <c r="K361" s="3"/>
      <c r="L361" s="3"/>
      <c r="M361" s="3"/>
      <c r="N361" s="3"/>
      <c r="O361" s="3"/>
      <c r="P361" s="11" t="s">
        <v>970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1004</v>
      </c>
      <c r="D362" s="29"/>
      <c r="E362" s="11" t="s">
        <v>914</v>
      </c>
      <c r="F362" s="12" t="s">
        <v>915</v>
      </c>
      <c r="G362" s="9" t="s">
        <v>916</v>
      </c>
      <c r="H362" s="11" t="s">
        <v>961</v>
      </c>
      <c r="I362" s="11" t="s">
        <v>714</v>
      </c>
      <c r="J362" s="2">
        <v>44434</v>
      </c>
      <c r="K362" s="2"/>
      <c r="L362" s="2"/>
      <c r="M362" s="2"/>
      <c r="N362" s="2"/>
      <c r="O362" s="2"/>
      <c r="P362" s="11" t="s">
        <v>970</v>
      </c>
      <c r="Q362" s="11" t="s">
        <v>964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973</v>
      </c>
      <c r="D363" s="29"/>
      <c r="E363" s="11" t="s">
        <v>926</v>
      </c>
      <c r="F363" s="10" t="s">
        <v>918</v>
      </c>
      <c r="G363" s="9" t="s">
        <v>927</v>
      </c>
      <c r="H363" s="11" t="s">
        <v>961</v>
      </c>
      <c r="I363" s="11" t="s">
        <v>714</v>
      </c>
      <c r="J363" s="2">
        <v>44435</v>
      </c>
      <c r="K363" s="2"/>
      <c r="L363" s="2"/>
      <c r="M363" s="2"/>
      <c r="N363" s="2"/>
      <c r="O363" s="2"/>
      <c r="P363" s="11" t="s">
        <v>975</v>
      </c>
      <c r="Q363" s="11" t="s">
        <v>1007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973</v>
      </c>
      <c r="D364" s="29"/>
      <c r="E364" s="11" t="s">
        <v>952</v>
      </c>
      <c r="F364" s="12" t="s">
        <v>953</v>
      </c>
      <c r="G364" s="9" t="s">
        <v>954</v>
      </c>
      <c r="H364" s="11" t="s">
        <v>961</v>
      </c>
      <c r="I364" s="11" t="s">
        <v>714</v>
      </c>
      <c r="J364" s="2">
        <v>44435</v>
      </c>
      <c r="K364" s="2"/>
      <c r="L364" s="2"/>
      <c r="M364" s="2"/>
      <c r="N364" s="2"/>
      <c r="O364" s="2"/>
      <c r="P364" s="11" t="s">
        <v>975</v>
      </c>
      <c r="Q364" s="11" t="s">
        <v>1010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973</v>
      </c>
      <c r="D365" s="29"/>
      <c r="E365" s="11" t="s">
        <v>955</v>
      </c>
      <c r="F365" s="12" t="s">
        <v>953</v>
      </c>
      <c r="G365" s="9" t="s">
        <v>956</v>
      </c>
      <c r="H365" s="11" t="s">
        <v>961</v>
      </c>
      <c r="I365" s="11" t="s">
        <v>714</v>
      </c>
      <c r="J365" s="2">
        <v>44435</v>
      </c>
      <c r="K365" s="2"/>
      <c r="L365" s="2"/>
      <c r="M365" s="2"/>
      <c r="N365" s="2"/>
      <c r="O365" s="2"/>
      <c r="P365" s="11" t="s">
        <v>975</v>
      </c>
      <c r="Q365" s="11" t="s">
        <v>1011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973</v>
      </c>
      <c r="D366" s="29"/>
      <c r="E366" s="11" t="s">
        <v>917</v>
      </c>
      <c r="F366" s="10" t="s">
        <v>918</v>
      </c>
      <c r="G366" s="9" t="s">
        <v>919</v>
      </c>
      <c r="H366" s="11" t="s">
        <v>648</v>
      </c>
      <c r="I366" s="13" t="s">
        <v>648</v>
      </c>
      <c r="J366" s="2">
        <v>44435</v>
      </c>
      <c r="K366" s="2"/>
      <c r="L366" s="2"/>
      <c r="M366" s="2"/>
      <c r="N366" s="2"/>
      <c r="O366" s="2"/>
      <c r="P366" s="11" t="s">
        <v>975</v>
      </c>
      <c r="Q366" s="11" t="s">
        <v>974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973</v>
      </c>
      <c r="D367" s="29"/>
      <c r="E367" s="11" t="s">
        <v>920</v>
      </c>
      <c r="F367" s="10" t="s">
        <v>918</v>
      </c>
      <c r="G367" s="9" t="s">
        <v>921</v>
      </c>
      <c r="H367" s="11" t="s">
        <v>648</v>
      </c>
      <c r="I367" s="13" t="s">
        <v>648</v>
      </c>
      <c r="J367" s="2">
        <v>44435</v>
      </c>
      <c r="K367" s="2"/>
      <c r="L367" s="2"/>
      <c r="M367" s="2"/>
      <c r="N367" s="2"/>
      <c r="O367" s="2"/>
      <c r="P367" s="11" t="s">
        <v>975</v>
      </c>
      <c r="Q367" s="11" t="s">
        <v>974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973</v>
      </c>
      <c r="D368" s="29"/>
      <c r="E368" s="11" t="s">
        <v>922</v>
      </c>
      <c r="F368" s="10" t="s">
        <v>918</v>
      </c>
      <c r="G368" s="9" t="s">
        <v>923</v>
      </c>
      <c r="H368" s="11" t="s">
        <v>648</v>
      </c>
      <c r="I368" s="13" t="s">
        <v>648</v>
      </c>
      <c r="J368" s="2">
        <v>44435</v>
      </c>
      <c r="K368" s="2"/>
      <c r="L368" s="2"/>
      <c r="M368" s="2"/>
      <c r="N368" s="2"/>
      <c r="O368" s="2"/>
      <c r="P368" s="11" t="s">
        <v>975</v>
      </c>
      <c r="Q368" s="11" t="s">
        <v>974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973</v>
      </c>
      <c r="D369" s="29"/>
      <c r="E369" s="11" t="s">
        <v>924</v>
      </c>
      <c r="F369" s="10" t="s">
        <v>918</v>
      </c>
      <c r="G369" s="9" t="s">
        <v>925</v>
      </c>
      <c r="H369" s="11" t="s">
        <v>648</v>
      </c>
      <c r="I369" s="13" t="s">
        <v>648</v>
      </c>
      <c r="J369" s="2">
        <v>44435</v>
      </c>
      <c r="K369" s="2"/>
      <c r="L369" s="2"/>
      <c r="M369" s="2"/>
      <c r="N369" s="2"/>
      <c r="O369" s="2"/>
      <c r="P369" s="11" t="s">
        <v>975</v>
      </c>
      <c r="Q369" s="11" t="s">
        <v>974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973</v>
      </c>
      <c r="D370" s="29"/>
      <c r="E370" s="11" t="s">
        <v>928</v>
      </c>
      <c r="F370" s="12" t="s">
        <v>929</v>
      </c>
      <c r="G370" s="9" t="s">
        <v>930</v>
      </c>
      <c r="H370" s="11" t="s">
        <v>961</v>
      </c>
      <c r="I370" s="11" t="s">
        <v>714</v>
      </c>
      <c r="J370" s="2">
        <v>44435</v>
      </c>
      <c r="K370" s="2"/>
      <c r="L370" s="2"/>
      <c r="M370" s="2"/>
      <c r="N370" s="2"/>
      <c r="O370" s="2"/>
      <c r="P370" s="11" t="s">
        <v>975</v>
      </c>
      <c r="Q370" s="11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973</v>
      </c>
      <c r="D371" s="29"/>
      <c r="E371" s="11" t="s">
        <v>931</v>
      </c>
      <c r="F371" s="12" t="s">
        <v>932</v>
      </c>
      <c r="G371" s="9" t="s">
        <v>933</v>
      </c>
      <c r="H371" s="11" t="s">
        <v>961</v>
      </c>
      <c r="I371" s="11" t="s">
        <v>714</v>
      </c>
      <c r="J371" s="2">
        <v>44435</v>
      </c>
      <c r="K371" s="2"/>
      <c r="L371" s="2"/>
      <c r="M371" s="2"/>
      <c r="N371" s="2"/>
      <c r="O371" s="2"/>
      <c r="P371" s="11" t="s">
        <v>970</v>
      </c>
      <c r="Q371" s="11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973</v>
      </c>
      <c r="D372" s="29"/>
      <c r="E372" s="11" t="s">
        <v>934</v>
      </c>
      <c r="F372" s="12" t="s">
        <v>935</v>
      </c>
      <c r="G372" s="9" t="s">
        <v>936</v>
      </c>
      <c r="H372" s="11" t="s">
        <v>961</v>
      </c>
      <c r="I372" s="11" t="s">
        <v>714</v>
      </c>
      <c r="J372" s="2">
        <v>44435</v>
      </c>
      <c r="K372" s="2"/>
      <c r="L372" s="2"/>
      <c r="M372" s="2"/>
      <c r="N372" s="2"/>
      <c r="O372" s="2"/>
      <c r="P372" s="11" t="s">
        <v>975</v>
      </c>
      <c r="Q372" s="11" t="s">
        <v>972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973</v>
      </c>
      <c r="D373" s="29"/>
      <c r="E373" s="11" t="s">
        <v>937</v>
      </c>
      <c r="F373" s="12" t="s">
        <v>938</v>
      </c>
      <c r="G373" s="9" t="s">
        <v>939</v>
      </c>
      <c r="H373" s="11" t="s">
        <v>961</v>
      </c>
      <c r="I373" s="11" t="s">
        <v>714</v>
      </c>
      <c r="J373" s="2">
        <v>44435</v>
      </c>
      <c r="K373" s="2"/>
      <c r="L373" s="2"/>
      <c r="M373" s="2"/>
      <c r="N373" s="2"/>
      <c r="O373" s="2"/>
      <c r="P373" s="11" t="s">
        <v>975</v>
      </c>
      <c r="Q373" s="11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973</v>
      </c>
      <c r="D374" s="29"/>
      <c r="E374" s="11" t="s">
        <v>940</v>
      </c>
      <c r="F374" s="12" t="s">
        <v>941</v>
      </c>
      <c r="G374" s="9" t="s">
        <v>942</v>
      </c>
      <c r="H374" s="11" t="s">
        <v>961</v>
      </c>
      <c r="I374" s="11" t="s">
        <v>714</v>
      </c>
      <c r="J374" s="2">
        <v>44435</v>
      </c>
      <c r="K374" s="2"/>
      <c r="L374" s="2"/>
      <c r="M374" s="2"/>
      <c r="N374" s="2"/>
      <c r="O374" s="2"/>
      <c r="P374" s="11" t="s">
        <v>970</v>
      </c>
      <c r="Q374" s="11" t="s">
        <v>964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973</v>
      </c>
      <c r="D375" s="29"/>
      <c r="E375" s="11" t="s">
        <v>943</v>
      </c>
      <c r="F375" s="12" t="s">
        <v>944</v>
      </c>
      <c r="G375" s="9" t="s">
        <v>945</v>
      </c>
      <c r="H375" s="11" t="s">
        <v>961</v>
      </c>
      <c r="I375" s="11" t="s">
        <v>714</v>
      </c>
      <c r="J375" s="2">
        <v>44435</v>
      </c>
      <c r="K375" s="2"/>
      <c r="L375" s="2"/>
      <c r="M375" s="2"/>
      <c r="N375" s="2"/>
      <c r="O375" s="2"/>
      <c r="P375" s="11" t="s">
        <v>970</v>
      </c>
      <c r="Q375" s="11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973</v>
      </c>
      <c r="D376" s="29"/>
      <c r="E376" s="11" t="s">
        <v>946</v>
      </c>
      <c r="F376" s="12" t="s">
        <v>947</v>
      </c>
      <c r="G376" s="9" t="s">
        <v>948</v>
      </c>
      <c r="H376" s="11" t="s">
        <v>961</v>
      </c>
      <c r="I376" s="11" t="s">
        <v>714</v>
      </c>
      <c r="J376" s="2">
        <v>44435</v>
      </c>
      <c r="K376" s="2"/>
      <c r="L376" s="2"/>
      <c r="M376" s="2"/>
      <c r="N376" s="2"/>
      <c r="O376" s="2"/>
      <c r="P376" s="11" t="s">
        <v>970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973</v>
      </c>
      <c r="D377" s="29"/>
      <c r="E377" s="11" t="s">
        <v>949</v>
      </c>
      <c r="F377" s="12" t="s">
        <v>950</v>
      </c>
      <c r="G377" s="9" t="s">
        <v>951</v>
      </c>
      <c r="H377" s="11" t="s">
        <v>961</v>
      </c>
      <c r="I377" s="11" t="s">
        <v>714</v>
      </c>
      <c r="J377" s="2">
        <v>44435</v>
      </c>
      <c r="K377" s="2"/>
      <c r="L377" s="2"/>
      <c r="M377" s="2"/>
      <c r="N377" s="2"/>
      <c r="O377" s="2"/>
      <c r="P377" s="11" t="s">
        <v>970</v>
      </c>
      <c r="Q377" s="11" t="s">
        <v>968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1"/>
  <sheetViews>
    <sheetView zoomScale="85" zoomScaleNormal="85" workbookViewId="0">
      <pane ySplit="3" topLeftCell="A4" activePane="bottomLeft" state="frozen"/>
      <selection pane="bottomLeft" activeCell="D11" sqref="D11"/>
    </sheetView>
  </sheetViews>
  <sheetFormatPr defaultColWidth="9" defaultRowHeight="17" x14ac:dyDescent="0.4"/>
  <cols>
    <col min="1" max="1" width="10.09765625" style="173" customWidth="1"/>
    <col min="2" max="2" width="29.5" style="170" customWidth="1"/>
    <col min="3" max="3" width="4.8984375" style="173" customWidth="1"/>
    <col min="4" max="4" width="74.69921875" style="175" customWidth="1"/>
    <col min="5" max="5" width="14" style="177" customWidth="1"/>
    <col min="6" max="6" width="20.19921875" style="177" bestFit="1" customWidth="1"/>
    <col min="7" max="8" width="14" style="177" customWidth="1"/>
    <col min="9" max="9" width="11.3984375" style="177" customWidth="1"/>
    <col min="10" max="10" width="16.59765625" style="177" customWidth="1"/>
    <col min="11" max="11" width="8.19921875" style="177" customWidth="1"/>
    <col min="12" max="12" width="21.59765625" style="177" customWidth="1"/>
    <col min="13" max="13" width="20.09765625" style="177" customWidth="1"/>
    <col min="14" max="14" width="12" style="177" customWidth="1"/>
    <col min="15" max="16384" width="9" style="170"/>
  </cols>
  <sheetData>
    <row r="1" spans="1:14" x14ac:dyDescent="0.4">
      <c r="A1" s="262" t="s">
        <v>1090</v>
      </c>
      <c r="B1" s="262" t="s">
        <v>1093</v>
      </c>
      <c r="C1" s="267" t="s">
        <v>1123</v>
      </c>
      <c r="D1" s="263" t="s">
        <v>1100</v>
      </c>
      <c r="E1" s="262" t="s">
        <v>1099</v>
      </c>
      <c r="F1" s="259" t="s">
        <v>1633</v>
      </c>
      <c r="G1" s="259" t="s">
        <v>1632</v>
      </c>
      <c r="H1" s="259" t="s">
        <v>1343</v>
      </c>
      <c r="I1" s="266" t="s">
        <v>1091</v>
      </c>
      <c r="J1" s="266"/>
      <c r="K1" s="266"/>
      <c r="L1" s="266"/>
      <c r="M1" s="266"/>
      <c r="N1" s="259" t="s">
        <v>1802</v>
      </c>
    </row>
    <row r="2" spans="1:14" x14ac:dyDescent="0.4">
      <c r="A2" s="262"/>
      <c r="B2" s="262"/>
      <c r="C2" s="260"/>
      <c r="D2" s="263"/>
      <c r="E2" s="262"/>
      <c r="F2" s="260"/>
      <c r="G2" s="260"/>
      <c r="H2" s="260"/>
      <c r="I2" s="264" t="s">
        <v>1125</v>
      </c>
      <c r="J2" s="264" t="s">
        <v>1095</v>
      </c>
      <c r="K2" s="265" t="s">
        <v>1104</v>
      </c>
      <c r="L2" s="265"/>
      <c r="M2" s="265"/>
      <c r="N2" s="260"/>
    </row>
    <row r="3" spans="1:14" x14ac:dyDescent="0.4">
      <c r="A3" s="262"/>
      <c r="B3" s="262"/>
      <c r="C3" s="261"/>
      <c r="D3" s="263"/>
      <c r="E3" s="262"/>
      <c r="F3" s="261"/>
      <c r="G3" s="261"/>
      <c r="H3" s="261"/>
      <c r="I3" s="264"/>
      <c r="J3" s="264"/>
      <c r="K3" s="171" t="s">
        <v>1105</v>
      </c>
      <c r="L3" s="172" t="s">
        <v>1109</v>
      </c>
      <c r="M3" s="172" t="s">
        <v>1106</v>
      </c>
      <c r="N3" s="261"/>
    </row>
    <row r="4" spans="1:14" ht="34" x14ac:dyDescent="0.4">
      <c r="A4" s="173" t="s">
        <v>1159</v>
      </c>
      <c r="B4" s="174" t="str">
        <f>VLOOKUP(A4,URS確認!$E$2:'URS確認'!$G$114,3,FALSE)</f>
        <v>放款業績工作月查詢</v>
      </c>
      <c r="C4" s="173">
        <v>1</v>
      </c>
      <c r="D4" s="175" t="s">
        <v>1110</v>
      </c>
      <c r="E4" s="176">
        <v>44396</v>
      </c>
      <c r="F4" s="176">
        <v>44407</v>
      </c>
      <c r="G4" s="176">
        <v>44404</v>
      </c>
      <c r="H4" s="176" t="str">
        <f>VLOOKUP(A4,URS確認!E:I,5,FALSE)</f>
        <v>楊智誠</v>
      </c>
      <c r="I4" s="173"/>
      <c r="J4" s="173"/>
      <c r="K4" s="173" t="s">
        <v>1096</v>
      </c>
      <c r="L4" s="173"/>
      <c r="M4" s="173"/>
      <c r="N4" s="176"/>
    </row>
    <row r="5" spans="1:14" x14ac:dyDescent="0.4">
      <c r="A5" s="173" t="s">
        <v>1092</v>
      </c>
      <c r="B5" s="174" t="str">
        <f>VLOOKUP(A5,URS確認!$E$2:'URS確認'!$G$114,3,FALSE)</f>
        <v>放款業績工作月查詢</v>
      </c>
      <c r="C5" s="173">
        <v>2</v>
      </c>
      <c r="D5" s="175" t="s">
        <v>1111</v>
      </c>
      <c r="E5" s="176">
        <v>44396</v>
      </c>
      <c r="F5" s="176">
        <v>44407</v>
      </c>
      <c r="G5" s="176">
        <v>44404</v>
      </c>
      <c r="H5" s="176" t="str">
        <f>VLOOKUP(A5,URS確認!E:I,5,FALSE)</f>
        <v>楊智誠</v>
      </c>
      <c r="I5" s="173"/>
      <c r="J5" s="173"/>
      <c r="K5" s="173" t="s">
        <v>1096</v>
      </c>
      <c r="L5" s="173"/>
      <c r="M5" s="173"/>
      <c r="N5" s="176"/>
    </row>
    <row r="6" spans="1:14" x14ac:dyDescent="0.4">
      <c r="A6" s="173" t="s">
        <v>1092</v>
      </c>
      <c r="B6" s="174" t="str">
        <f>VLOOKUP(A6,URS確認!$E$2:'URS確認'!$G$114,3,FALSE)</f>
        <v>放款業績工作月查詢</v>
      </c>
      <c r="C6" s="173">
        <v>3</v>
      </c>
      <c r="D6" s="175" t="s">
        <v>1112</v>
      </c>
      <c r="E6" s="176">
        <v>44396</v>
      </c>
      <c r="F6" s="176">
        <v>44407</v>
      </c>
      <c r="G6" s="176">
        <v>44404</v>
      </c>
      <c r="H6" s="176" t="str">
        <f>VLOOKUP(A6,URS確認!E:I,5,FALSE)</f>
        <v>楊智誠</v>
      </c>
      <c r="I6" s="173"/>
      <c r="J6" s="173"/>
      <c r="K6" s="173" t="s">
        <v>1096</v>
      </c>
      <c r="L6" s="173"/>
      <c r="M6" s="173"/>
      <c r="N6" s="176"/>
    </row>
    <row r="7" spans="1:14" x14ac:dyDescent="0.4">
      <c r="A7" s="173" t="s">
        <v>730</v>
      </c>
      <c r="B7" s="174" t="str">
        <f>VLOOKUP(A7,URS確認!$E$2:'URS確認'!$G$114,3,FALSE)</f>
        <v>放款業績工作月維護</v>
      </c>
      <c r="C7" s="173">
        <v>1</v>
      </c>
      <c r="D7" s="175" t="s">
        <v>1113</v>
      </c>
      <c r="E7" s="176">
        <v>44396</v>
      </c>
      <c r="F7" s="176">
        <v>44407</v>
      </c>
      <c r="G7" s="176">
        <v>44404</v>
      </c>
      <c r="H7" s="176" t="str">
        <f>VLOOKUP(A7,URS確認!E:I,5,FALSE)</f>
        <v>楊智誠</v>
      </c>
      <c r="I7" s="173"/>
      <c r="J7" s="173"/>
      <c r="K7" s="173" t="s">
        <v>1096</v>
      </c>
      <c r="L7" s="173"/>
      <c r="M7" s="173"/>
      <c r="N7" s="176"/>
    </row>
    <row r="8" spans="1:14" x14ac:dyDescent="0.4">
      <c r="A8" s="173" t="s">
        <v>1094</v>
      </c>
      <c r="B8" s="174" t="str">
        <f>VLOOKUP(A8,URS確認!$E$2:'URS確認'!$G$114,3,FALSE)</f>
        <v xml:space="preserve">年度業績目標更新                    </v>
      </c>
      <c r="C8" s="173">
        <v>1</v>
      </c>
      <c r="D8" s="175" t="s">
        <v>1114</v>
      </c>
      <c r="E8" s="176">
        <v>44396</v>
      </c>
      <c r="F8" s="176">
        <v>44407</v>
      </c>
      <c r="G8" s="176">
        <v>44407</v>
      </c>
      <c r="H8" s="176" t="str">
        <f>VLOOKUP(A8,URS確認!E:I,5,FALSE)</f>
        <v>張嘉榮</v>
      </c>
      <c r="I8" s="173" t="s">
        <v>1103</v>
      </c>
      <c r="J8" s="173"/>
      <c r="K8" s="173"/>
      <c r="L8" s="173"/>
      <c r="N8" s="176"/>
    </row>
    <row r="9" spans="1:14" x14ac:dyDescent="0.4">
      <c r="A9" s="173" t="s">
        <v>1094</v>
      </c>
      <c r="B9" s="174" t="str">
        <f>VLOOKUP(A9,URS確認!$E$2:'URS確認'!$G$114,3,FALSE)</f>
        <v xml:space="preserve">年度業績目標更新                    </v>
      </c>
      <c r="C9" s="173">
        <v>2</v>
      </c>
      <c r="D9" s="175" t="s">
        <v>1826</v>
      </c>
      <c r="E9" s="176">
        <v>44396</v>
      </c>
      <c r="F9" s="243" t="s">
        <v>1872</v>
      </c>
      <c r="G9" s="176"/>
      <c r="H9" s="176" t="s">
        <v>1723</v>
      </c>
      <c r="I9" s="173"/>
      <c r="J9" s="173"/>
      <c r="K9" s="173"/>
      <c r="L9" s="173" t="s">
        <v>1107</v>
      </c>
      <c r="N9" s="176" t="s">
        <v>1724</v>
      </c>
    </row>
    <row r="10" spans="1:14" x14ac:dyDescent="0.4">
      <c r="A10" s="173" t="s">
        <v>616</v>
      </c>
      <c r="B10" s="174" t="str">
        <f>VLOOKUP(A10,URS確認!$E$2:'URS確認'!$G$114,3,FALSE)</f>
        <v xml:space="preserve">房貸專員明細資料查詢                </v>
      </c>
      <c r="C10" s="173">
        <v>1</v>
      </c>
      <c r="D10" s="175" t="s">
        <v>1127</v>
      </c>
      <c r="E10" s="176">
        <v>44396</v>
      </c>
      <c r="F10" s="176">
        <v>44407</v>
      </c>
      <c r="G10" s="176">
        <v>44405</v>
      </c>
      <c r="H10" s="176" t="str">
        <f>VLOOKUP(A10,URS確認!E:I,5,FALSE)</f>
        <v>張嘉榮</v>
      </c>
      <c r="I10" s="173"/>
      <c r="J10" s="173" t="s">
        <v>1096</v>
      </c>
      <c r="K10" s="173"/>
      <c r="L10" s="173"/>
      <c r="N10" s="176"/>
    </row>
    <row r="11" spans="1:14" x14ac:dyDescent="0.4">
      <c r="A11" s="173" t="s">
        <v>1097</v>
      </c>
      <c r="B11" s="174" t="str">
        <f>VLOOKUP(A11,URS確認!$E$2:'URS確認'!$G$114,3,FALSE)</f>
        <v xml:space="preserve">房貸專員資料維護                    </v>
      </c>
      <c r="C11" s="173">
        <v>1</v>
      </c>
      <c r="D11" s="175" t="s">
        <v>1115</v>
      </c>
      <c r="E11" s="176">
        <v>44396</v>
      </c>
      <c r="F11" s="176">
        <v>44407</v>
      </c>
      <c r="G11" s="176">
        <v>44407</v>
      </c>
      <c r="H11" s="176" t="str">
        <f>VLOOKUP(A11,URS確認!E:I,5,FALSE)</f>
        <v>張嘉榮</v>
      </c>
      <c r="I11" s="173"/>
      <c r="J11" s="173"/>
      <c r="K11" s="173" t="s">
        <v>1096</v>
      </c>
      <c r="L11" s="173"/>
      <c r="N11" s="176"/>
    </row>
    <row r="12" spans="1:14" ht="34" x14ac:dyDescent="0.4">
      <c r="A12" s="173" t="s">
        <v>1097</v>
      </c>
      <c r="B12" s="174" t="str">
        <f>VLOOKUP(A12,URS確認!$E$2:'URS確認'!$G$114,3,FALSE)</f>
        <v xml:space="preserve">房貸專員資料維護                    </v>
      </c>
      <c r="C12" s="173">
        <v>2</v>
      </c>
      <c r="D12" s="175" t="s">
        <v>1116</v>
      </c>
      <c r="E12" s="176">
        <v>44396</v>
      </c>
      <c r="F12" s="176">
        <v>44407</v>
      </c>
      <c r="G12" s="176">
        <v>44405</v>
      </c>
      <c r="H12" s="176" t="str">
        <f>VLOOKUP(A12,URS確認!E:I,5,FALSE)</f>
        <v>張嘉榮</v>
      </c>
      <c r="I12" s="173"/>
      <c r="J12" s="173"/>
      <c r="K12" s="173" t="s">
        <v>1096</v>
      </c>
      <c r="L12" s="173"/>
      <c r="N12" s="176"/>
    </row>
    <row r="13" spans="1:14" x14ac:dyDescent="0.4">
      <c r="A13" s="173" t="s">
        <v>1097</v>
      </c>
      <c r="B13" s="174" t="str">
        <f>VLOOKUP(A13,URS確認!$E$2:'URS確認'!$G$114,3,FALSE)</f>
        <v xml:space="preserve">房貸專員資料維護                    </v>
      </c>
      <c r="C13" s="173">
        <v>3</v>
      </c>
      <c r="D13" s="175" t="s">
        <v>1117</v>
      </c>
      <c r="E13" s="176">
        <v>44396</v>
      </c>
      <c r="F13" s="176">
        <v>44407</v>
      </c>
      <c r="G13" s="176">
        <v>44407</v>
      </c>
      <c r="H13" s="176" t="str">
        <f>VLOOKUP(A13,URS確認!E:I,5,FALSE)</f>
        <v>張嘉榮</v>
      </c>
      <c r="I13" s="173" t="s">
        <v>1103</v>
      </c>
      <c r="J13" s="173"/>
      <c r="K13" s="173"/>
      <c r="L13" s="173"/>
      <c r="N13" s="176"/>
    </row>
    <row r="14" spans="1:14" x14ac:dyDescent="0.4">
      <c r="A14" s="173" t="s">
        <v>1097</v>
      </c>
      <c r="B14" s="174" t="str">
        <f>VLOOKUP(A14,URS確認!$E$2:'URS確認'!$G$114,3,FALSE)</f>
        <v xml:space="preserve">房貸專員資料維護                    </v>
      </c>
      <c r="C14" s="173">
        <v>4</v>
      </c>
      <c r="D14" s="175" t="s">
        <v>1118</v>
      </c>
      <c r="E14" s="176">
        <v>44396</v>
      </c>
      <c r="F14" s="176">
        <v>44407</v>
      </c>
      <c r="G14" s="176">
        <v>44407</v>
      </c>
      <c r="H14" s="176" t="str">
        <f>VLOOKUP(A14,URS確認!E:I,5,FALSE)</f>
        <v>張嘉榮</v>
      </c>
      <c r="I14" s="173" t="s">
        <v>1101</v>
      </c>
      <c r="J14" s="173"/>
      <c r="K14" s="173"/>
      <c r="L14" s="173"/>
      <c r="N14" s="176"/>
    </row>
    <row r="15" spans="1:14" x14ac:dyDescent="0.4">
      <c r="A15" s="173" t="s">
        <v>1098</v>
      </c>
      <c r="B15" s="174" t="str">
        <f>VLOOKUP(A15,URS確認!$E$2:'URS確認'!$G$114,3,FALSE)</f>
        <v xml:space="preserve">更改目標金額、累計目標金額          </v>
      </c>
      <c r="C15" s="173">
        <v>1</v>
      </c>
      <c r="D15" s="175" t="s">
        <v>1119</v>
      </c>
      <c r="E15" s="176">
        <v>44396</v>
      </c>
      <c r="F15" s="176">
        <v>44469</v>
      </c>
      <c r="G15" s="176"/>
      <c r="H15" s="176" t="str">
        <f>VLOOKUP(A15,URS確認!E:I,5,FALSE)</f>
        <v>張嘉榮</v>
      </c>
      <c r="I15" s="173"/>
      <c r="J15" s="173"/>
      <c r="K15" s="173"/>
      <c r="L15" s="173"/>
      <c r="M15" s="177" t="s">
        <v>1124</v>
      </c>
      <c r="N15" s="176"/>
    </row>
    <row r="16" spans="1:14" ht="85" x14ac:dyDescent="0.4">
      <c r="A16" s="173" t="s">
        <v>1098</v>
      </c>
      <c r="B16" s="174" t="str">
        <f>VLOOKUP(A16,URS確認!$E$2:'URS確認'!$G$114,3,FALSE)</f>
        <v xml:space="preserve">更改目標金額、累計目標金額          </v>
      </c>
      <c r="C16" s="173">
        <v>2</v>
      </c>
      <c r="D16" s="175" t="s">
        <v>1120</v>
      </c>
      <c r="E16" s="176">
        <v>44396</v>
      </c>
      <c r="F16" s="176">
        <v>44469</v>
      </c>
      <c r="G16" s="176"/>
      <c r="H16" s="176" t="s">
        <v>1719</v>
      </c>
      <c r="I16" s="173"/>
      <c r="J16" s="173"/>
      <c r="K16" s="173"/>
      <c r="L16" s="173" t="s">
        <v>1108</v>
      </c>
      <c r="N16" s="176" t="s">
        <v>1724</v>
      </c>
    </row>
    <row r="17" spans="1:14" ht="34" x14ac:dyDescent="0.4">
      <c r="A17" s="173" t="s">
        <v>1098</v>
      </c>
      <c r="B17" s="174" t="str">
        <f>VLOOKUP(A17,URS確認!$E$2:'URS確認'!$G$114,3,FALSE)</f>
        <v xml:space="preserve">更改目標金額、累計目標金額          </v>
      </c>
      <c r="C17" s="173">
        <v>3</v>
      </c>
      <c r="D17" s="175" t="s">
        <v>1121</v>
      </c>
      <c r="E17" s="176">
        <v>44396</v>
      </c>
      <c r="F17" s="176">
        <v>44439</v>
      </c>
      <c r="G17" s="176"/>
      <c r="H17" s="176" t="str">
        <f>VLOOKUP(A17,URS確認!E:I,5,FALSE)</f>
        <v>張嘉榮</v>
      </c>
      <c r="I17" s="173"/>
      <c r="J17" s="173"/>
      <c r="K17" s="173" t="s">
        <v>1102</v>
      </c>
      <c r="L17" s="173"/>
      <c r="N17" s="176"/>
    </row>
    <row r="18" spans="1:14" x14ac:dyDescent="0.4">
      <c r="A18" s="173" t="s">
        <v>1098</v>
      </c>
      <c r="B18" s="174" t="str">
        <f>VLOOKUP(A18,URS確認!$E$2:'URS確認'!$G$114,3,FALSE)</f>
        <v xml:space="preserve">更改目標金額、累計目標金額          </v>
      </c>
      <c r="C18" s="173">
        <v>4</v>
      </c>
      <c r="D18" s="175" t="s">
        <v>1122</v>
      </c>
      <c r="E18" s="176">
        <v>44396</v>
      </c>
      <c r="F18" s="176">
        <v>44407</v>
      </c>
      <c r="G18" s="176">
        <v>44407</v>
      </c>
      <c r="H18" s="176" t="str">
        <f>VLOOKUP(A18,URS確認!E:I,5,FALSE)</f>
        <v>張嘉榮</v>
      </c>
      <c r="I18" s="173"/>
      <c r="J18" s="173"/>
      <c r="K18" s="173" t="s">
        <v>1102</v>
      </c>
      <c r="L18" s="173"/>
      <c r="N18" s="176"/>
    </row>
    <row r="19" spans="1:14" x14ac:dyDescent="0.4">
      <c r="A19" s="173" t="s">
        <v>1131</v>
      </c>
      <c r="B19" s="174" t="str">
        <f>VLOOKUP(A19,URS確認!$E$2:'URS確認'!$G$114,3,FALSE)</f>
        <v xml:space="preserve">晤談人員明細資料查詢                </v>
      </c>
      <c r="C19" s="173">
        <v>1</v>
      </c>
      <c r="D19" s="175" t="s">
        <v>1132</v>
      </c>
      <c r="E19" s="178">
        <v>44397</v>
      </c>
      <c r="F19" s="178">
        <v>44407</v>
      </c>
      <c r="G19" s="178">
        <v>44407</v>
      </c>
      <c r="H19" s="176" t="str">
        <f>VLOOKUP(A19,URS確認!E:I,5,FALSE)</f>
        <v>張嘉榮</v>
      </c>
      <c r="J19" s="177" t="s">
        <v>1133</v>
      </c>
      <c r="N19" s="178"/>
    </row>
    <row r="20" spans="1:14" x14ac:dyDescent="0.4">
      <c r="A20" s="173" t="s">
        <v>635</v>
      </c>
      <c r="B20" s="174" t="str">
        <f>VLOOKUP(A20,URS確認!$E$2:'URS確認'!$G$114,3,FALSE)</f>
        <v xml:space="preserve">晤談人員資料維護                    </v>
      </c>
      <c r="C20" s="173">
        <v>1</v>
      </c>
      <c r="D20" s="175" t="s">
        <v>1134</v>
      </c>
      <c r="E20" s="178">
        <v>44397</v>
      </c>
      <c r="F20" s="178">
        <v>44407</v>
      </c>
      <c r="G20" s="176">
        <v>44407</v>
      </c>
      <c r="H20" s="176" t="str">
        <f>VLOOKUP(A20,URS確認!E:I,5,FALSE)</f>
        <v>張嘉榮</v>
      </c>
      <c r="I20" s="177" t="s">
        <v>1135</v>
      </c>
      <c r="N20" s="178"/>
    </row>
    <row r="21" spans="1:14" ht="119" x14ac:dyDescent="0.4">
      <c r="A21" s="173" t="s">
        <v>1136</v>
      </c>
      <c r="B21" s="174" t="str">
        <f>VLOOKUP(A21,URS確認!$E$2:'URS確認'!$G$114,3,FALSE)</f>
        <v xml:space="preserve">協辦人員等級明細資料查詢            </v>
      </c>
      <c r="C21" s="173">
        <v>1</v>
      </c>
      <c r="D21" s="175" t="s">
        <v>1138</v>
      </c>
      <c r="E21" s="179">
        <v>44397</v>
      </c>
      <c r="F21" s="179">
        <v>44439</v>
      </c>
      <c r="G21" s="178"/>
      <c r="H21" s="176" t="str">
        <f>VLOOKUP(A21,URS確認!E:I,5,FALSE)</f>
        <v>張嘉榮</v>
      </c>
      <c r="I21" s="173" t="s">
        <v>1137</v>
      </c>
      <c r="N21" s="179"/>
    </row>
    <row r="22" spans="1:14" ht="68" x14ac:dyDescent="0.4">
      <c r="A22" s="173" t="s">
        <v>1136</v>
      </c>
      <c r="B22" s="174" t="str">
        <f>VLOOKUP(A22,URS確認!$E$2:'URS確認'!$G$114,3,FALSE)</f>
        <v xml:space="preserve">協辦人員等級明細資料查詢            </v>
      </c>
      <c r="C22" s="173">
        <v>2</v>
      </c>
      <c r="D22" s="175" t="s">
        <v>1140</v>
      </c>
      <c r="E22" s="179">
        <v>44397</v>
      </c>
      <c r="F22" s="179">
        <v>44439</v>
      </c>
      <c r="G22" s="178"/>
      <c r="H22" s="176" t="str">
        <f>VLOOKUP(A22,URS確認!E:I,5,FALSE)</f>
        <v>張嘉榮</v>
      </c>
      <c r="I22" s="173" t="s">
        <v>1137</v>
      </c>
      <c r="N22" s="179"/>
    </row>
    <row r="23" spans="1:14" x14ac:dyDescent="0.4">
      <c r="A23" s="173" t="s">
        <v>1136</v>
      </c>
      <c r="B23" s="174" t="str">
        <f>VLOOKUP(A23,URS確認!$E$2:'URS確認'!$G$114,3,FALSE)</f>
        <v xml:space="preserve">協辦人員等級明細資料查詢            </v>
      </c>
      <c r="C23" s="173">
        <v>3</v>
      </c>
      <c r="D23" s="175" t="s">
        <v>1143</v>
      </c>
      <c r="E23" s="178">
        <v>44397</v>
      </c>
      <c r="F23" s="179">
        <v>44439</v>
      </c>
      <c r="G23" s="178"/>
      <c r="H23" s="176" t="str">
        <f>VLOOKUP(A23,URS確認!E:I,5,FALSE)</f>
        <v>張嘉榮</v>
      </c>
      <c r="L23" s="177" t="s">
        <v>1144</v>
      </c>
      <c r="N23" s="179"/>
    </row>
    <row r="24" spans="1:14" x14ac:dyDescent="0.4">
      <c r="A24" s="173" t="s">
        <v>1141</v>
      </c>
      <c r="B24" s="174" t="str">
        <f>VLOOKUP(A24,URS確認!$E$2:'URS確認'!$G$114,3,FALSE)</f>
        <v xml:space="preserve">房貸協辦人員等級維護                </v>
      </c>
      <c r="C24" s="173">
        <v>1</v>
      </c>
      <c r="D24" s="175" t="s">
        <v>1142</v>
      </c>
      <c r="E24" s="178">
        <v>44397</v>
      </c>
      <c r="F24" s="179">
        <v>44439</v>
      </c>
      <c r="G24" s="178"/>
      <c r="H24" s="176" t="str">
        <f>VLOOKUP(A24,URS確認!E:I,5,FALSE)</f>
        <v>張嘉榮</v>
      </c>
      <c r="L24" s="177" t="s">
        <v>1145</v>
      </c>
      <c r="N24" s="179"/>
    </row>
    <row r="25" spans="1:14" ht="68" x14ac:dyDescent="0.4">
      <c r="A25" s="173" t="s">
        <v>1146</v>
      </c>
      <c r="B25" s="174" t="str">
        <f>VLOOKUP(A25,URS確認!$E$2:'URS確認'!$G$114,3,FALSE)</f>
        <v>介紹人加碼獎勵津貼標準設定</v>
      </c>
      <c r="C25" s="173">
        <v>1</v>
      </c>
      <c r="D25" s="175" t="s">
        <v>1783</v>
      </c>
      <c r="E25" s="179">
        <v>44397</v>
      </c>
      <c r="F25" s="179">
        <v>44419</v>
      </c>
      <c r="G25" s="179">
        <v>44419</v>
      </c>
      <c r="H25" s="176" t="str">
        <f>VLOOKUP(A25,URS確認!E:I,5,FALSE)</f>
        <v>楊智誠</v>
      </c>
      <c r="I25" s="173" t="s">
        <v>1149</v>
      </c>
      <c r="N25" s="179"/>
    </row>
    <row r="26" spans="1:14" x14ac:dyDescent="0.4">
      <c r="A26" s="173" t="s">
        <v>1146</v>
      </c>
      <c r="B26" s="174" t="str">
        <f>VLOOKUP(A26,URS確認!$E$2:'URS確認'!$G$114,3,FALSE)</f>
        <v>介紹人加碼獎勵津貼標準設定</v>
      </c>
      <c r="C26" s="173">
        <v>2</v>
      </c>
      <c r="D26" s="175" t="s">
        <v>1782</v>
      </c>
      <c r="E26" s="178">
        <v>44397</v>
      </c>
      <c r="F26" s="178"/>
      <c r="G26" s="178"/>
      <c r="H26" s="176" t="str">
        <f>VLOOKUP(A26,URS確認!E:I,5,FALSE)</f>
        <v>楊智誠</v>
      </c>
      <c r="M26" s="177" t="s">
        <v>1137</v>
      </c>
      <c r="N26" s="178" t="s">
        <v>1708</v>
      </c>
    </row>
    <row r="27" spans="1:14" x14ac:dyDescent="0.4">
      <c r="A27" s="173" t="s">
        <v>1146</v>
      </c>
      <c r="B27" s="174" t="str">
        <f>VLOOKUP(A27,URS確認!$E$2:'URS確認'!$G$114,3,FALSE)</f>
        <v>介紹人加碼獎勵津貼標準設定</v>
      </c>
      <c r="C27" s="173">
        <v>3</v>
      </c>
      <c r="D27" s="175" t="s">
        <v>1147</v>
      </c>
      <c r="E27" s="179">
        <v>44397</v>
      </c>
      <c r="F27" s="179">
        <v>44439</v>
      </c>
      <c r="G27" s="179"/>
      <c r="H27" s="176" t="str">
        <f>VLOOKUP(A27,URS確認!E:I,5,FALSE)</f>
        <v>楊智誠</v>
      </c>
      <c r="I27" s="177" t="s">
        <v>1137</v>
      </c>
      <c r="N27" s="179"/>
    </row>
    <row r="28" spans="1:14" x14ac:dyDescent="0.4">
      <c r="A28" s="173" t="s">
        <v>1150</v>
      </c>
      <c r="B28" s="174" t="str">
        <f>VLOOKUP(A28,URS確認!$E$2:'URS確認'!$G$114,3,FALSE)</f>
        <v>協辦獎勵津貼標準設定</v>
      </c>
      <c r="C28" s="173">
        <v>1</v>
      </c>
      <c r="D28" s="175" t="s">
        <v>1151</v>
      </c>
      <c r="E28" s="179">
        <v>44397</v>
      </c>
      <c r="F28" s="179">
        <v>44439</v>
      </c>
      <c r="G28" s="179"/>
      <c r="H28" s="176" t="str">
        <f>VLOOKUP(A28,URS確認!E:I,5,FALSE)</f>
        <v>張嘉榮</v>
      </c>
      <c r="I28" s="177" t="s">
        <v>1137</v>
      </c>
      <c r="N28" s="179"/>
    </row>
    <row r="29" spans="1:14" ht="34" x14ac:dyDescent="0.4">
      <c r="A29" s="173" t="s">
        <v>1150</v>
      </c>
      <c r="B29" s="174" t="str">
        <f>VLOOKUP(A29,URS確認!$E$2:'URS確認'!$G$114,3,FALSE)</f>
        <v>協辦獎勵津貼標準設定</v>
      </c>
      <c r="C29" s="173">
        <v>2</v>
      </c>
      <c r="D29" s="175" t="s">
        <v>1152</v>
      </c>
      <c r="E29" s="179">
        <v>44397</v>
      </c>
      <c r="F29" s="179">
        <v>44439</v>
      </c>
      <c r="G29" s="179"/>
      <c r="H29" s="176" t="str">
        <f>VLOOKUP(A29,URS確認!E:I,5,FALSE)</f>
        <v>張嘉榮</v>
      </c>
      <c r="K29" s="177" t="s">
        <v>1148</v>
      </c>
      <c r="N29" s="179"/>
    </row>
    <row r="30" spans="1:14" x14ac:dyDescent="0.4">
      <c r="A30" s="173" t="s">
        <v>1150</v>
      </c>
      <c r="B30" s="174" t="str">
        <f>VLOOKUP(A30,URS確認!$E$2:'URS確認'!$G$114,3,FALSE)</f>
        <v>協辦獎勵津貼標準設定</v>
      </c>
      <c r="C30" s="173">
        <v>3</v>
      </c>
      <c r="D30" s="175" t="s">
        <v>1153</v>
      </c>
      <c r="E30" s="179">
        <v>44397</v>
      </c>
      <c r="F30" s="179">
        <v>44439</v>
      </c>
      <c r="G30" s="179"/>
      <c r="H30" s="176" t="str">
        <f>VLOOKUP(A30,URS確認!E:I,5,FALSE)</f>
        <v>張嘉榮</v>
      </c>
      <c r="I30" s="177" t="s">
        <v>1154</v>
      </c>
      <c r="N30" s="179"/>
    </row>
    <row r="31" spans="1:14" x14ac:dyDescent="0.4">
      <c r="A31" s="173" t="s">
        <v>1155</v>
      </c>
      <c r="B31" s="174" t="str">
        <f>VLOOKUP(A31,URS確認!$E$2:'URS確認'!$G$114,3,FALSE)</f>
        <v>系統變數及系統值設定</v>
      </c>
      <c r="C31" s="173">
        <v>1</v>
      </c>
      <c r="D31" s="175" t="s">
        <v>1156</v>
      </c>
      <c r="E31" s="179">
        <v>44397</v>
      </c>
      <c r="F31" s="179">
        <v>44407</v>
      </c>
      <c r="G31" s="176">
        <v>44407</v>
      </c>
      <c r="H31" s="176" t="str">
        <f>VLOOKUP(A31,URS確認!E:I,5,FALSE)</f>
        <v>楊智誠</v>
      </c>
      <c r="K31" s="177" t="s">
        <v>1137</v>
      </c>
      <c r="N31" s="179"/>
    </row>
    <row r="32" spans="1:14" ht="51" x14ac:dyDescent="0.4">
      <c r="A32" s="173" t="s">
        <v>1155</v>
      </c>
      <c r="B32" s="174" t="str">
        <f>VLOOKUP(A32,URS確認!$E$2:'URS確認'!$G$114,3,FALSE)</f>
        <v>系統變數及系統值設定</v>
      </c>
      <c r="C32" s="173">
        <v>2</v>
      </c>
      <c r="D32" s="175" t="s">
        <v>1157</v>
      </c>
      <c r="E32" s="179">
        <v>44397</v>
      </c>
      <c r="F32" s="179">
        <v>44407</v>
      </c>
      <c r="G32" s="176">
        <v>44404</v>
      </c>
      <c r="H32" s="176" t="str">
        <f>VLOOKUP(A32,URS確認!E:I,5,FALSE)</f>
        <v>楊智誠</v>
      </c>
      <c r="I32" s="173" t="s">
        <v>1154</v>
      </c>
      <c r="N32" s="179"/>
    </row>
    <row r="33" spans="1:14" ht="51" x14ac:dyDescent="0.4">
      <c r="A33" s="173" t="s">
        <v>1155</v>
      </c>
      <c r="B33" s="174" t="str">
        <f>VLOOKUP(A33,URS確認!$E$2:'URS確認'!$G$114,3,FALSE)</f>
        <v>系統變數及系統值設定</v>
      </c>
      <c r="C33" s="173">
        <v>3</v>
      </c>
      <c r="D33" s="175" t="s">
        <v>1158</v>
      </c>
      <c r="E33" s="179">
        <v>44397</v>
      </c>
      <c r="F33" s="179">
        <v>44469</v>
      </c>
      <c r="G33" s="179"/>
      <c r="H33" s="176" t="s">
        <v>1721</v>
      </c>
      <c r="L33" s="173" t="s">
        <v>1139</v>
      </c>
      <c r="N33" s="179" t="s">
        <v>1724</v>
      </c>
    </row>
    <row r="34" spans="1:14" s="185" customFormat="1" ht="34" x14ac:dyDescent="0.4">
      <c r="A34" s="180" t="s">
        <v>803</v>
      </c>
      <c r="B34" s="181" t="s">
        <v>734</v>
      </c>
      <c r="C34" s="180">
        <v>1</v>
      </c>
      <c r="D34" s="182" t="s">
        <v>1350</v>
      </c>
      <c r="E34" s="183">
        <v>44398</v>
      </c>
      <c r="F34" s="183">
        <v>44408</v>
      </c>
      <c r="G34" s="183">
        <v>44408</v>
      </c>
      <c r="H34" s="176" t="s">
        <v>1719</v>
      </c>
      <c r="I34" s="184"/>
      <c r="J34" s="184"/>
      <c r="K34" s="184"/>
      <c r="L34" s="180"/>
      <c r="M34" s="184" t="s">
        <v>1819</v>
      </c>
      <c r="N34" s="183" t="s">
        <v>1724</v>
      </c>
    </row>
    <row r="35" spans="1:14" x14ac:dyDescent="0.4">
      <c r="A35" s="173" t="s">
        <v>1293</v>
      </c>
      <c r="B35" s="174" t="str">
        <f>VLOOKUP(A35,URS確認!$E$2:'URS確認'!$G$114,3,FALSE)</f>
        <v>業績件數及金額核算標準設定</v>
      </c>
      <c r="C35" s="173">
        <v>1</v>
      </c>
      <c r="D35" s="175" t="s">
        <v>1294</v>
      </c>
      <c r="E35" s="179">
        <v>44398</v>
      </c>
      <c r="F35" s="179">
        <v>44421</v>
      </c>
      <c r="G35" s="179"/>
      <c r="H35" s="176" t="str">
        <f>VLOOKUP(A35,URS確認!E:I,5,FALSE)</f>
        <v>楊智誠</v>
      </c>
      <c r="I35" s="177" t="s">
        <v>1310</v>
      </c>
      <c r="N35" s="179"/>
    </row>
    <row r="36" spans="1:14" ht="34" x14ac:dyDescent="0.4">
      <c r="A36" s="173" t="s">
        <v>1160</v>
      </c>
      <c r="B36" s="174" t="str">
        <f>VLOOKUP(A36,URS確認!$E$2:'URS確認'!$G$114,3,FALSE)</f>
        <v>業績件數及金額核算標準設定</v>
      </c>
      <c r="C36" s="173">
        <v>2</v>
      </c>
      <c r="D36" s="186" t="s">
        <v>1295</v>
      </c>
      <c r="E36" s="179">
        <v>44398</v>
      </c>
      <c r="F36" s="179"/>
      <c r="G36" s="179"/>
      <c r="H36" s="176" t="str">
        <f>VLOOKUP(A36,URS確認!E:I,5,FALSE)</f>
        <v>楊智誠</v>
      </c>
      <c r="L36" s="173" t="s">
        <v>1108</v>
      </c>
      <c r="N36" s="179" t="s">
        <v>1729</v>
      </c>
    </row>
    <row r="37" spans="1:14" s="185" customFormat="1" ht="34" x14ac:dyDescent="0.4">
      <c r="A37" s="180" t="s">
        <v>1160</v>
      </c>
      <c r="B37" s="181" t="str">
        <f>VLOOKUP(A37,URS確認!$E$2:'URS確認'!$G$114,3,FALSE)</f>
        <v>業績件數及金額核算標準設定</v>
      </c>
      <c r="C37" s="180">
        <v>3</v>
      </c>
      <c r="D37" s="187" t="s">
        <v>1351</v>
      </c>
      <c r="E37" s="183">
        <v>44398</v>
      </c>
      <c r="F37" s="179">
        <v>44412</v>
      </c>
      <c r="G37" s="179">
        <v>44412</v>
      </c>
      <c r="H37" s="176" t="str">
        <f>VLOOKUP(A37,URS確認!E:I,5,FALSE)</f>
        <v>楊智誠</v>
      </c>
      <c r="I37" s="184"/>
      <c r="J37" s="184"/>
      <c r="K37" s="184"/>
      <c r="L37" s="180"/>
      <c r="M37" s="184"/>
      <c r="N37" s="179"/>
    </row>
    <row r="38" spans="1:14" s="185" customFormat="1" x14ac:dyDescent="0.4">
      <c r="A38" s="180" t="s">
        <v>1160</v>
      </c>
      <c r="B38" s="181" t="str">
        <f>VLOOKUP(A38,URS確認!$E$2:'URS確認'!$G$114,3,FALSE)</f>
        <v>業績件數及金額核算標準設定</v>
      </c>
      <c r="C38" s="180">
        <v>4</v>
      </c>
      <c r="D38" s="187" t="s">
        <v>1694</v>
      </c>
      <c r="E38" s="183">
        <v>44398</v>
      </c>
      <c r="F38" s="188">
        <v>44417</v>
      </c>
      <c r="G38" s="188">
        <v>44417</v>
      </c>
      <c r="H38" s="176" t="str">
        <f>VLOOKUP(A38,URS確認!E:I,5,FALSE)</f>
        <v>楊智誠</v>
      </c>
      <c r="I38" s="184"/>
      <c r="J38" s="184"/>
      <c r="K38" s="184"/>
      <c r="L38" s="180" t="s">
        <v>1873</v>
      </c>
      <c r="M38" s="184"/>
      <c r="N38" s="188"/>
    </row>
    <row r="39" spans="1:14" ht="34" x14ac:dyDescent="0.4">
      <c r="A39" s="173" t="s">
        <v>1296</v>
      </c>
      <c r="B39" s="174" t="str">
        <f>VLOOKUP(A39,URS確認!$E$2:'URS確認'!$G$114,3,FALSE)</f>
        <v>業績件數及金額核算標準設定(整月)</v>
      </c>
      <c r="C39" s="173">
        <v>1</v>
      </c>
      <c r="D39" s="186" t="s">
        <v>1297</v>
      </c>
      <c r="E39" s="179">
        <v>44398</v>
      </c>
      <c r="F39" s="179"/>
      <c r="G39" s="179"/>
      <c r="H39" s="176" t="str">
        <f>VLOOKUP(A39,URS確認!E:I,5,FALSE)</f>
        <v>張嘉榮</v>
      </c>
      <c r="L39" s="173" t="s">
        <v>1108</v>
      </c>
      <c r="N39" s="179" t="s">
        <v>1724</v>
      </c>
    </row>
    <row r="40" spans="1:14" x14ac:dyDescent="0.4">
      <c r="A40" s="173" t="s">
        <v>1298</v>
      </c>
      <c r="B40" s="174" t="str">
        <f>VLOOKUP(A40,URS確認!$E$2:'URS確認'!$G$114,3,FALSE)</f>
        <v>工作日業績結算</v>
      </c>
      <c r="C40" s="173">
        <v>1</v>
      </c>
      <c r="D40" s="175" t="s">
        <v>1692</v>
      </c>
      <c r="E40" s="179">
        <v>44398</v>
      </c>
      <c r="F40" s="179">
        <v>44400</v>
      </c>
      <c r="G40" s="179">
        <v>44398</v>
      </c>
      <c r="H40" s="176" t="str">
        <f>VLOOKUP(A40,URS確認!E:I,5,FALSE)</f>
        <v>張金龍</v>
      </c>
      <c r="K40" s="177" t="s">
        <v>1311</v>
      </c>
      <c r="N40" s="179"/>
    </row>
    <row r="41" spans="1:14" ht="30.65" customHeight="1" x14ac:dyDescent="0.4">
      <c r="A41" s="173" t="s">
        <v>1298</v>
      </c>
      <c r="B41" s="174" t="str">
        <f>VLOOKUP(A41,URS確認!$E$2:'URS確認'!$G$114,3,FALSE)</f>
        <v>工作日業績結算</v>
      </c>
      <c r="C41" s="173">
        <v>2</v>
      </c>
      <c r="D41" s="175" t="s">
        <v>1820</v>
      </c>
      <c r="E41" s="179">
        <v>44398</v>
      </c>
      <c r="F41" s="179" t="s">
        <v>1821</v>
      </c>
      <c r="G41" s="179"/>
      <c r="H41" s="176" t="str">
        <f>VLOOKUP(A41,URS確認!E:I,5,FALSE)</f>
        <v>張金龍</v>
      </c>
      <c r="N41" s="179"/>
    </row>
    <row r="42" spans="1:14" x14ac:dyDescent="0.4">
      <c r="A42" s="173" t="s">
        <v>1299</v>
      </c>
      <c r="B42" s="174" t="e">
        <f>VLOOKUP(A42,URS確認!$E$2:'URS確認'!$G$114,3,FALSE)</f>
        <v>#N/A</v>
      </c>
      <c r="C42" s="173">
        <v>1</v>
      </c>
      <c r="D42" s="175" t="s">
        <v>1300</v>
      </c>
      <c r="E42" s="179">
        <v>44398</v>
      </c>
      <c r="F42" s="179">
        <v>44412</v>
      </c>
      <c r="G42" s="179">
        <v>44412</v>
      </c>
      <c r="H42" s="176" t="str">
        <f>VLOOKUP(A42,URS確認!E:I,5,FALSE)</f>
        <v>余家興</v>
      </c>
      <c r="I42" s="177" t="s">
        <v>1310</v>
      </c>
      <c r="N42" s="179"/>
    </row>
    <row r="43" spans="1:14" x14ac:dyDescent="0.4">
      <c r="A43" s="173" t="s">
        <v>1301</v>
      </c>
      <c r="B43" s="174" t="str">
        <f>VLOOKUP(A43,URS確認!$E$2:'URS確認'!$G$114,3,FALSE)</f>
        <v>房貸介紹人業績明細查詢</v>
      </c>
      <c r="C43" s="173">
        <v>1</v>
      </c>
      <c r="D43" s="175" t="s">
        <v>1302</v>
      </c>
      <c r="E43" s="179">
        <v>44398</v>
      </c>
      <c r="F43" s="179">
        <v>44439</v>
      </c>
      <c r="H43" s="176" t="str">
        <f>VLOOKUP(A43,URS確認!E:I,5,FALSE)</f>
        <v>張金龍</v>
      </c>
      <c r="K43" s="177" t="s">
        <v>1310</v>
      </c>
      <c r="N43" s="179"/>
    </row>
    <row r="44" spans="1:14" ht="34" x14ac:dyDescent="0.4">
      <c r="A44" s="180" t="s">
        <v>1301</v>
      </c>
      <c r="B44" s="181" t="str">
        <f>VLOOKUP(A44,URS確認!$E$2:'URS確認'!$G$114,3,FALSE)</f>
        <v>房貸介紹人業績明細查詢</v>
      </c>
      <c r="C44" s="180">
        <v>2</v>
      </c>
      <c r="D44" s="182" t="s">
        <v>1693</v>
      </c>
      <c r="E44" s="179">
        <v>44398</v>
      </c>
      <c r="F44" s="179">
        <v>44439</v>
      </c>
      <c r="H44" s="176" t="str">
        <f>VLOOKUP(A44,URS確認!E:I,5,FALSE)</f>
        <v>張金龍</v>
      </c>
      <c r="L44" s="177" t="s">
        <v>1874</v>
      </c>
      <c r="N44" s="179"/>
    </row>
    <row r="45" spans="1:14" x14ac:dyDescent="0.4">
      <c r="A45" s="173" t="s">
        <v>1303</v>
      </c>
      <c r="B45" s="174" t="str">
        <f>VLOOKUP(A45,URS確認!$E$2:'URS確認'!$G$114,3,FALSE)</f>
        <v>房貸專員業績明細查詢</v>
      </c>
      <c r="C45" s="173">
        <v>1</v>
      </c>
      <c r="D45" s="175" t="s">
        <v>1304</v>
      </c>
      <c r="E45" s="179">
        <v>44398</v>
      </c>
      <c r="F45" s="179">
        <v>44439</v>
      </c>
      <c r="H45" s="176" t="str">
        <f>VLOOKUP(A45,URS確認!E:I,5,FALSE)</f>
        <v>張金龍</v>
      </c>
      <c r="K45" s="177" t="s">
        <v>1312</v>
      </c>
      <c r="N45" s="179"/>
    </row>
    <row r="46" spans="1:14" ht="34" x14ac:dyDescent="0.4">
      <c r="A46" s="180" t="s">
        <v>1303</v>
      </c>
      <c r="B46" s="181" t="str">
        <f>VLOOKUP(A46,URS確認!$E$2:'URS確認'!$G$114,3,FALSE)</f>
        <v>房貸專員業績明細查詢</v>
      </c>
      <c r="C46" s="180">
        <v>2</v>
      </c>
      <c r="D46" s="182" t="s">
        <v>1695</v>
      </c>
      <c r="E46" s="179">
        <v>44398</v>
      </c>
      <c r="F46" s="179">
        <v>44439</v>
      </c>
      <c r="H46" s="176" t="str">
        <f>VLOOKUP(A46,URS確認!E:I,5,FALSE)</f>
        <v>張金龍</v>
      </c>
      <c r="L46" s="177" t="s">
        <v>1874</v>
      </c>
      <c r="N46" s="179"/>
    </row>
    <row r="47" spans="1:14" x14ac:dyDescent="0.4">
      <c r="A47" s="173" t="s">
        <v>1305</v>
      </c>
      <c r="B47" s="170" t="s">
        <v>1306</v>
      </c>
      <c r="C47" s="173">
        <v>1</v>
      </c>
      <c r="D47" s="175" t="s">
        <v>1307</v>
      </c>
      <c r="E47" s="179">
        <v>44398</v>
      </c>
      <c r="F47" s="178">
        <v>44399</v>
      </c>
      <c r="G47" s="178">
        <v>44399</v>
      </c>
      <c r="H47" s="176" t="s">
        <v>1552</v>
      </c>
      <c r="I47" s="177" t="s">
        <v>1313</v>
      </c>
      <c r="N47" s="178"/>
    </row>
    <row r="48" spans="1:14" x14ac:dyDescent="0.4">
      <c r="A48" s="173" t="s">
        <v>1308</v>
      </c>
      <c r="B48" s="170" t="s">
        <v>1309</v>
      </c>
      <c r="C48" s="173">
        <v>1</v>
      </c>
      <c r="D48" s="175" t="s">
        <v>1307</v>
      </c>
      <c r="E48" s="179">
        <v>44398</v>
      </c>
      <c r="F48" s="178">
        <v>44399</v>
      </c>
      <c r="G48" s="178">
        <v>44399</v>
      </c>
      <c r="H48" s="176" t="s">
        <v>1552</v>
      </c>
      <c r="I48" s="177" t="s">
        <v>1313</v>
      </c>
      <c r="K48" s="173"/>
      <c r="N48" s="178"/>
    </row>
    <row r="49" spans="1:14" x14ac:dyDescent="0.4">
      <c r="A49" s="173" t="s">
        <v>1321</v>
      </c>
      <c r="B49" s="174" t="str">
        <f>VLOOKUP(A49,URS確認!$E$2:'URS確認'!$G$114,3,FALSE)</f>
        <v>顧客明細資料查詢</v>
      </c>
      <c r="C49" s="173">
        <v>1</v>
      </c>
      <c r="D49" s="175" t="s">
        <v>1361</v>
      </c>
      <c r="E49" s="179">
        <v>44399</v>
      </c>
      <c r="F49" s="178">
        <v>44399</v>
      </c>
      <c r="G49" s="178">
        <v>44399</v>
      </c>
      <c r="H49" s="176" t="str">
        <f>VLOOKUP(A49,URS確認!E:I,5,FALSE)</f>
        <v>張嘉榮</v>
      </c>
      <c r="K49" s="173" t="s">
        <v>1362</v>
      </c>
      <c r="N49" s="178"/>
    </row>
    <row r="50" spans="1:14" ht="68" x14ac:dyDescent="0.4">
      <c r="A50" s="173" t="s">
        <v>1322</v>
      </c>
      <c r="B50" s="174" t="str">
        <f>VLOOKUP(A50,URS確認!$E$2:'URS確認'!$G$114,3,FALSE)</f>
        <v>顧客基本資料維護-自然人(Eloan2)</v>
      </c>
      <c r="C50" s="173">
        <v>1</v>
      </c>
      <c r="D50" s="175" t="s">
        <v>1326</v>
      </c>
      <c r="E50" s="179">
        <v>44399</v>
      </c>
      <c r="F50" s="179">
        <v>44410</v>
      </c>
      <c r="G50" s="179">
        <v>44410</v>
      </c>
      <c r="H50" s="176" t="s">
        <v>648</v>
      </c>
      <c r="K50" s="173" t="s">
        <v>1363</v>
      </c>
      <c r="N50" s="179"/>
    </row>
    <row r="51" spans="1:14" ht="85" x14ac:dyDescent="0.4">
      <c r="A51" s="173" t="s">
        <v>1322</v>
      </c>
      <c r="B51" s="174" t="str">
        <f>VLOOKUP(A51,URS確認!$E$2:'URS確認'!$G$114,3,FALSE)</f>
        <v>顧客基本資料維護-自然人(Eloan2)</v>
      </c>
      <c r="C51" s="173">
        <v>2</v>
      </c>
      <c r="D51" s="175" t="s">
        <v>1691</v>
      </c>
      <c r="E51" s="179">
        <v>44399</v>
      </c>
      <c r="F51" s="179">
        <v>44410</v>
      </c>
      <c r="G51" s="179">
        <v>44410</v>
      </c>
      <c r="H51" s="176" t="s">
        <v>648</v>
      </c>
      <c r="K51" s="173" t="s">
        <v>1363</v>
      </c>
      <c r="N51" s="179"/>
    </row>
    <row r="52" spans="1:14" ht="85" x14ac:dyDescent="0.4">
      <c r="A52" s="173" t="s">
        <v>1322</v>
      </c>
      <c r="B52" s="174" t="str">
        <f>VLOOKUP(A52,URS確認!$E$2:'URS確認'!$G$114,3,FALSE)</f>
        <v>顧客基本資料維護-自然人(Eloan2)</v>
      </c>
      <c r="C52" s="173">
        <v>3</v>
      </c>
      <c r="D52" s="175" t="s">
        <v>1325</v>
      </c>
      <c r="E52" s="179">
        <v>44399</v>
      </c>
      <c r="F52" s="179">
        <v>44410</v>
      </c>
      <c r="G52" s="179">
        <v>44410</v>
      </c>
      <c r="H52" s="176" t="s">
        <v>648</v>
      </c>
      <c r="K52" s="173" t="s">
        <v>1364</v>
      </c>
      <c r="N52" s="179"/>
    </row>
    <row r="53" spans="1:14" ht="68" x14ac:dyDescent="0.4">
      <c r="A53" s="173" t="s">
        <v>1322</v>
      </c>
      <c r="B53" s="174" t="str">
        <f>VLOOKUP(A53,URS確認!$E$2:'URS確認'!$G$114,3,FALSE)</f>
        <v>顧客基本資料維護-自然人(Eloan2)</v>
      </c>
      <c r="C53" s="173">
        <v>4</v>
      </c>
      <c r="D53" s="175" t="s">
        <v>1324</v>
      </c>
      <c r="E53" s="179">
        <v>44399</v>
      </c>
      <c r="F53" s="179">
        <v>44410</v>
      </c>
      <c r="G53" s="179">
        <v>44410</v>
      </c>
      <c r="H53" s="176" t="s">
        <v>648</v>
      </c>
      <c r="K53" s="173" t="s">
        <v>1364</v>
      </c>
      <c r="N53" s="179"/>
    </row>
    <row r="54" spans="1:14" ht="68" x14ac:dyDescent="0.4">
      <c r="A54" s="173" t="s">
        <v>1322</v>
      </c>
      <c r="B54" s="174" t="str">
        <f>VLOOKUP(A54,URS確認!$E$2:'URS確認'!$G$114,3,FALSE)</f>
        <v>顧客基本資料維護-自然人(Eloan2)</v>
      </c>
      <c r="C54" s="173">
        <v>5</v>
      </c>
      <c r="D54" s="175" t="s">
        <v>1323</v>
      </c>
      <c r="E54" s="179">
        <v>44399</v>
      </c>
      <c r="F54" s="179">
        <v>44410</v>
      </c>
      <c r="G54" s="179">
        <v>44410</v>
      </c>
      <c r="H54" s="176" t="s">
        <v>648</v>
      </c>
      <c r="K54" s="173" t="s">
        <v>1364</v>
      </c>
      <c r="N54" s="179"/>
    </row>
    <row r="55" spans="1:14" ht="51" x14ac:dyDescent="0.4">
      <c r="A55" s="173" t="s">
        <v>1322</v>
      </c>
      <c r="B55" s="174" t="str">
        <f>VLOOKUP(A55,URS確認!$E$2:'URS確認'!$G$114,3,FALSE)</f>
        <v>顧客基本資料維護-自然人(Eloan2)</v>
      </c>
      <c r="C55" s="173">
        <v>6</v>
      </c>
      <c r="D55" s="175" t="s">
        <v>1327</v>
      </c>
      <c r="E55" s="179">
        <v>44399</v>
      </c>
      <c r="F55" s="179">
        <v>44410</v>
      </c>
      <c r="G55" s="179">
        <v>44410</v>
      </c>
      <c r="H55" s="176" t="s">
        <v>648</v>
      </c>
      <c r="K55" s="173" t="s">
        <v>1364</v>
      </c>
      <c r="N55" s="179"/>
    </row>
    <row r="56" spans="1:14" x14ac:dyDescent="0.4">
      <c r="A56" s="173" t="s">
        <v>1322</v>
      </c>
      <c r="B56" s="174" t="str">
        <f>VLOOKUP(A56,URS確認!$E$2:'URS確認'!$G$114,3,FALSE)</f>
        <v>顧客基本資料維護-自然人(Eloan2)</v>
      </c>
      <c r="C56" s="173">
        <v>7</v>
      </c>
      <c r="D56" s="175" t="s">
        <v>1328</v>
      </c>
      <c r="E56" s="179">
        <v>44399</v>
      </c>
      <c r="F56" s="179">
        <v>44410</v>
      </c>
      <c r="G56" s="179">
        <v>44410</v>
      </c>
      <c r="H56" s="176" t="s">
        <v>648</v>
      </c>
      <c r="K56" s="173" t="s">
        <v>1362</v>
      </c>
      <c r="N56" s="179"/>
    </row>
    <row r="57" spans="1:14" x14ac:dyDescent="0.4">
      <c r="A57" s="173" t="s">
        <v>1322</v>
      </c>
      <c r="B57" s="174" t="str">
        <f>VLOOKUP(A57,URS確認!$E$2:'URS確認'!$G$114,3,FALSE)</f>
        <v>顧客基本資料維護-自然人(Eloan2)</v>
      </c>
      <c r="C57" s="173">
        <v>8</v>
      </c>
      <c r="D57" s="175" t="s">
        <v>1329</v>
      </c>
      <c r="E57" s="179">
        <v>44399</v>
      </c>
      <c r="F57" s="179">
        <v>44410</v>
      </c>
      <c r="G57" s="179">
        <v>44410</v>
      </c>
      <c r="H57" s="176" t="s">
        <v>648</v>
      </c>
      <c r="K57" s="173" t="s">
        <v>1364</v>
      </c>
      <c r="N57" s="179"/>
    </row>
    <row r="58" spans="1:14" x14ac:dyDescent="0.4">
      <c r="A58" s="173" t="s">
        <v>1322</v>
      </c>
      <c r="B58" s="174" t="str">
        <f>VLOOKUP(A58,URS確認!$E$2:'URS確認'!$G$114,3,FALSE)</f>
        <v>顧客基本資料維護-自然人(Eloan2)</v>
      </c>
      <c r="C58" s="173">
        <v>9</v>
      </c>
      <c r="D58" s="175" t="s">
        <v>1330</v>
      </c>
      <c r="E58" s="179">
        <v>44399</v>
      </c>
      <c r="F58" s="179">
        <v>44410</v>
      </c>
      <c r="G58" s="179">
        <v>44410</v>
      </c>
      <c r="H58" s="176" t="s">
        <v>648</v>
      </c>
      <c r="K58" s="173" t="s">
        <v>1364</v>
      </c>
      <c r="L58" s="173"/>
      <c r="N58" s="179"/>
    </row>
    <row r="59" spans="1:14" ht="51" x14ac:dyDescent="0.4">
      <c r="A59" s="173" t="s">
        <v>1322</v>
      </c>
      <c r="B59" s="174" t="str">
        <f>VLOOKUP(A59,URS確認!$E$2:'URS確認'!$G$114,3,FALSE)</f>
        <v>顧客基本資料維護-自然人(Eloan2)</v>
      </c>
      <c r="C59" s="173">
        <v>10</v>
      </c>
      <c r="D59" s="175" t="s">
        <v>1331</v>
      </c>
      <c r="E59" s="179">
        <v>44399</v>
      </c>
      <c r="F59" s="179">
        <v>44439</v>
      </c>
      <c r="H59" s="176" t="s">
        <v>648</v>
      </c>
      <c r="K59" s="173" t="s">
        <v>1364</v>
      </c>
      <c r="L59" s="173"/>
      <c r="N59" s="179"/>
    </row>
    <row r="60" spans="1:14" ht="34" x14ac:dyDescent="0.4">
      <c r="A60" s="173" t="s">
        <v>1322</v>
      </c>
      <c r="B60" s="174" t="str">
        <f>VLOOKUP(A60,URS確認!$E$2:'URS確認'!$G$114,3,FALSE)</f>
        <v>顧客基本資料維護-自然人(Eloan2)</v>
      </c>
      <c r="C60" s="173">
        <v>11</v>
      </c>
      <c r="D60" s="175" t="s">
        <v>1332</v>
      </c>
      <c r="E60" s="179">
        <v>44399</v>
      </c>
      <c r="F60" s="179">
        <v>44439</v>
      </c>
      <c r="H60" s="176" t="s">
        <v>648</v>
      </c>
      <c r="K60" s="173"/>
      <c r="L60" s="173" t="s">
        <v>1365</v>
      </c>
      <c r="N60" s="179" t="s">
        <v>1724</v>
      </c>
    </row>
    <row r="61" spans="1:14" ht="34" x14ac:dyDescent="0.4">
      <c r="A61" s="173" t="s">
        <v>1322</v>
      </c>
      <c r="B61" s="174" t="str">
        <f>VLOOKUP(A61,URS確認!$E$2:'URS確認'!$G$114,3,FALSE)</f>
        <v>顧客基本資料維護-自然人(Eloan2)</v>
      </c>
      <c r="C61" s="173">
        <v>12</v>
      </c>
      <c r="D61" s="175" t="s">
        <v>1333</v>
      </c>
      <c r="E61" s="179">
        <v>44399</v>
      </c>
      <c r="F61" s="179">
        <v>44410</v>
      </c>
      <c r="G61" s="179">
        <v>44410</v>
      </c>
      <c r="H61" s="176" t="s">
        <v>648</v>
      </c>
      <c r="K61" s="173" t="s">
        <v>1364</v>
      </c>
      <c r="L61" s="173"/>
      <c r="N61" s="179"/>
    </row>
    <row r="62" spans="1:14" ht="34" x14ac:dyDescent="0.4">
      <c r="A62" s="173" t="s">
        <v>1322</v>
      </c>
      <c r="B62" s="174" t="str">
        <f>VLOOKUP(A62,URS確認!$E$2:'URS確認'!$G$114,3,FALSE)</f>
        <v>顧客基本資料維護-自然人(Eloan2)</v>
      </c>
      <c r="C62" s="173">
        <v>13</v>
      </c>
      <c r="D62" s="175" t="s">
        <v>1334</v>
      </c>
      <c r="E62" s="179">
        <v>44399</v>
      </c>
      <c r="F62" s="179">
        <v>44410</v>
      </c>
      <c r="G62" s="179">
        <v>44409</v>
      </c>
      <c r="H62" s="176" t="s">
        <v>648</v>
      </c>
      <c r="L62" s="173" t="s">
        <v>1366</v>
      </c>
      <c r="N62" s="179"/>
    </row>
    <row r="63" spans="1:14" ht="68" x14ac:dyDescent="0.4">
      <c r="A63" s="173" t="s">
        <v>1335</v>
      </c>
      <c r="B63" s="174" t="str">
        <f>VLOOKUP(A63,URS確認!$E$2:'URS確認'!$G$114,3,FALSE)</f>
        <v>顧客基本資料變更-自然人</v>
      </c>
      <c r="C63" s="173">
        <v>1</v>
      </c>
      <c r="D63" s="175" t="s">
        <v>1326</v>
      </c>
      <c r="E63" s="179">
        <v>44399</v>
      </c>
      <c r="F63" s="179">
        <v>44419</v>
      </c>
      <c r="G63" s="179">
        <v>44409</v>
      </c>
      <c r="H63" s="176" t="s">
        <v>648</v>
      </c>
      <c r="K63" s="177" t="s">
        <v>1368</v>
      </c>
      <c r="L63" s="173" t="s">
        <v>1369</v>
      </c>
      <c r="N63" s="179"/>
    </row>
    <row r="64" spans="1:14" ht="85" x14ac:dyDescent="0.4">
      <c r="A64" s="173" t="s">
        <v>1335</v>
      </c>
      <c r="B64" s="174" t="str">
        <f>VLOOKUP(A64,URS確認!$E$2:'URS確認'!$G$114,3,FALSE)</f>
        <v>顧客基本資料變更-自然人</v>
      </c>
      <c r="C64" s="173">
        <v>2</v>
      </c>
      <c r="D64" s="175" t="s">
        <v>1753</v>
      </c>
      <c r="E64" s="179">
        <v>44399</v>
      </c>
      <c r="F64" s="179">
        <v>44421</v>
      </c>
      <c r="G64" s="179"/>
      <c r="H64" s="176" t="s">
        <v>1720</v>
      </c>
      <c r="K64" s="173" t="s">
        <v>1362</v>
      </c>
      <c r="L64" s="173"/>
      <c r="N64" s="179"/>
    </row>
    <row r="65" spans="1:14" ht="34" x14ac:dyDescent="0.4">
      <c r="A65" s="173" t="s">
        <v>1335</v>
      </c>
      <c r="B65" s="174" t="str">
        <f>VLOOKUP(A65,URS確認!$E$2:'URS確認'!$G$114,3,FALSE)</f>
        <v>顧客基本資料變更-自然人</v>
      </c>
      <c r="C65" s="173">
        <v>3</v>
      </c>
      <c r="D65" s="175" t="s">
        <v>1754</v>
      </c>
      <c r="E65" s="179">
        <v>44399</v>
      </c>
      <c r="F65" s="179">
        <v>44421</v>
      </c>
      <c r="G65" s="179"/>
      <c r="H65" s="176" t="s">
        <v>1720</v>
      </c>
      <c r="K65" s="173" t="s">
        <v>1364</v>
      </c>
      <c r="L65" s="173"/>
      <c r="N65" s="179"/>
    </row>
    <row r="66" spans="1:14" x14ac:dyDescent="0.4">
      <c r="A66" s="173" t="s">
        <v>1335</v>
      </c>
      <c r="B66" s="174" t="str">
        <f>VLOOKUP(A66,URS確認!$E$2:'URS確認'!$G$114,3,FALSE)</f>
        <v>顧客基本資料變更-自然人</v>
      </c>
      <c r="C66" s="173">
        <v>4</v>
      </c>
      <c r="D66" s="175" t="s">
        <v>1336</v>
      </c>
      <c r="E66" s="179">
        <v>44399</v>
      </c>
      <c r="F66" s="179"/>
      <c r="H66" s="176" t="s">
        <v>1720</v>
      </c>
      <c r="L66" s="173"/>
      <c r="M66" s="177" t="s">
        <v>1364</v>
      </c>
      <c r="N66" s="179" t="s">
        <v>1725</v>
      </c>
    </row>
    <row r="67" spans="1:14" ht="68" x14ac:dyDescent="0.4">
      <c r="A67" s="173" t="s">
        <v>1335</v>
      </c>
      <c r="B67" s="174" t="str">
        <f>VLOOKUP(A67,URS確認!$E$2:'URS確認'!$G$114,3,FALSE)</f>
        <v>顧客基本資料變更-自然人</v>
      </c>
      <c r="C67" s="173">
        <v>5</v>
      </c>
      <c r="D67" s="175" t="s">
        <v>1324</v>
      </c>
      <c r="E67" s="179">
        <v>44399</v>
      </c>
      <c r="F67" s="179"/>
      <c r="H67" s="176" t="s">
        <v>1720</v>
      </c>
      <c r="L67" s="173"/>
      <c r="M67" s="177" t="s">
        <v>1364</v>
      </c>
      <c r="N67" s="179" t="s">
        <v>1725</v>
      </c>
    </row>
    <row r="68" spans="1:14" x14ac:dyDescent="0.4">
      <c r="A68" s="173" t="s">
        <v>1335</v>
      </c>
      <c r="B68" s="174" t="str">
        <f>VLOOKUP(A68,URS確認!$E$2:'URS確認'!$G$114,3,FALSE)</f>
        <v>顧客基本資料變更-自然人</v>
      </c>
      <c r="C68" s="173">
        <v>6</v>
      </c>
      <c r="D68" s="175" t="s">
        <v>1337</v>
      </c>
      <c r="E68" s="179">
        <v>44399</v>
      </c>
      <c r="F68" s="179"/>
      <c r="H68" s="176" t="s">
        <v>1720</v>
      </c>
      <c r="L68" s="173"/>
      <c r="M68" s="177" t="s">
        <v>1487</v>
      </c>
      <c r="N68" s="179" t="s">
        <v>1725</v>
      </c>
    </row>
    <row r="69" spans="1:14" x14ac:dyDescent="0.4">
      <c r="A69" s="173" t="s">
        <v>1335</v>
      </c>
      <c r="B69" s="174" t="str">
        <f>VLOOKUP(A69,URS確認!$E$2:'URS確認'!$G$114,3,FALSE)</f>
        <v>顧客基本資料變更-自然人</v>
      </c>
      <c r="C69" s="173">
        <v>7</v>
      </c>
      <c r="D69" s="175" t="s">
        <v>1338</v>
      </c>
      <c r="E69" s="179">
        <v>44399</v>
      </c>
      <c r="F69" s="179">
        <v>44428</v>
      </c>
      <c r="H69" s="176" t="s">
        <v>1720</v>
      </c>
      <c r="K69" s="177" t="s">
        <v>1368</v>
      </c>
      <c r="L69" s="173" t="s">
        <v>1366</v>
      </c>
      <c r="N69" s="179" t="s">
        <v>1725</v>
      </c>
    </row>
    <row r="70" spans="1:14" ht="68" x14ac:dyDescent="0.4">
      <c r="A70" s="173" t="s">
        <v>1335</v>
      </c>
      <c r="B70" s="174" t="str">
        <f>VLOOKUP(A70,URS確認!$E$2:'URS確認'!$G$114,3,FALSE)</f>
        <v>顧客基本資料變更-自然人</v>
      </c>
      <c r="C70" s="173">
        <v>8</v>
      </c>
      <c r="D70" s="175" t="s">
        <v>1323</v>
      </c>
      <c r="E70" s="179">
        <v>44399</v>
      </c>
      <c r="F70" s="179"/>
      <c r="H70" s="176" t="s">
        <v>1720</v>
      </c>
      <c r="K70" s="177" t="s">
        <v>1367</v>
      </c>
      <c r="L70" s="173"/>
      <c r="M70" s="177" t="s">
        <v>1364</v>
      </c>
      <c r="N70" s="179" t="s">
        <v>1725</v>
      </c>
    </row>
    <row r="71" spans="1:14" x14ac:dyDescent="0.4">
      <c r="A71" s="173" t="s">
        <v>1335</v>
      </c>
      <c r="B71" s="174" t="str">
        <f>VLOOKUP(A71,URS確認!$E$2:'URS確認'!$G$114,3,FALSE)</f>
        <v>顧客基本資料變更-自然人</v>
      </c>
      <c r="C71" s="173">
        <v>9</v>
      </c>
      <c r="D71" s="175" t="s">
        <v>1328</v>
      </c>
      <c r="E71" s="179">
        <v>44399</v>
      </c>
      <c r="F71" s="179">
        <v>44414</v>
      </c>
      <c r="G71" s="178">
        <v>44409</v>
      </c>
      <c r="H71" s="176" t="s">
        <v>1720</v>
      </c>
      <c r="K71" s="177" t="s">
        <v>1364</v>
      </c>
      <c r="N71" s="179"/>
    </row>
    <row r="72" spans="1:14" ht="34" x14ac:dyDescent="0.4">
      <c r="A72" s="173" t="s">
        <v>1335</v>
      </c>
      <c r="B72" s="174" t="str">
        <f>VLOOKUP(A72,URS確認!$E$2:'URS確認'!$G$114,3,FALSE)</f>
        <v>顧客基本資料變更-自然人</v>
      </c>
      <c r="C72" s="173">
        <v>10</v>
      </c>
      <c r="D72" s="175" t="s">
        <v>1339</v>
      </c>
      <c r="E72" s="179">
        <v>44399</v>
      </c>
      <c r="F72" s="179">
        <v>44414</v>
      </c>
      <c r="G72" s="178">
        <v>44409</v>
      </c>
      <c r="H72" s="176" t="s">
        <v>1720</v>
      </c>
      <c r="K72" s="177" t="s">
        <v>1364</v>
      </c>
      <c r="N72" s="179"/>
    </row>
    <row r="73" spans="1:14" ht="34" x14ac:dyDescent="0.4">
      <c r="A73" s="173" t="s">
        <v>1340</v>
      </c>
      <c r="B73" s="174" t="str">
        <f>VLOOKUP(A73,URS確認!$E$2:'URS確認'!$G$114,3,FALSE)</f>
        <v xml:space="preserve">顧客聯絡電話維護(Eloan14) </v>
      </c>
      <c r="C73" s="173">
        <v>1</v>
      </c>
      <c r="D73" s="175" t="s">
        <v>1755</v>
      </c>
      <c r="E73" s="179">
        <v>44399</v>
      </c>
      <c r="F73" s="179">
        <v>44439</v>
      </c>
      <c r="H73" s="176" t="str">
        <f>VLOOKUP(A73,URS確認!E:I,5,FALSE)</f>
        <v>張嘉榮</v>
      </c>
      <c r="K73" s="177" t="s">
        <v>1364</v>
      </c>
      <c r="N73" s="179"/>
    </row>
    <row r="74" spans="1:14" x14ac:dyDescent="0.4">
      <c r="A74" s="173" t="s">
        <v>1340</v>
      </c>
      <c r="B74" s="174" t="str">
        <f>VLOOKUP(A74,URS確認!$E$2:'URS確認'!$G$114,3,FALSE)</f>
        <v xml:space="preserve">顧客聯絡電話維護(Eloan14) </v>
      </c>
      <c r="C74" s="173">
        <v>2</v>
      </c>
      <c r="D74" s="175" t="s">
        <v>1341</v>
      </c>
      <c r="E74" s="179">
        <v>44399</v>
      </c>
      <c r="F74" s="179">
        <v>44414</v>
      </c>
      <c r="G74" s="178">
        <v>44409</v>
      </c>
      <c r="H74" s="176" t="str">
        <f>VLOOKUP(A74,URS確認!E:I,5,FALSE)</f>
        <v>張嘉榮</v>
      </c>
      <c r="K74" s="177" t="s">
        <v>1364</v>
      </c>
      <c r="N74" s="179"/>
    </row>
    <row r="75" spans="1:14" ht="51" x14ac:dyDescent="0.4">
      <c r="A75" s="173" t="s">
        <v>126</v>
      </c>
      <c r="B75" s="174" t="str">
        <f>VLOOKUP(A75,URS確認!$E$2:'URS確認'!$G$114,3,FALSE)</f>
        <v xml:space="preserve">額度與擔保品關聯查詢 </v>
      </c>
      <c r="C75" s="173">
        <v>1</v>
      </c>
      <c r="D75" s="175" t="s">
        <v>1730</v>
      </c>
      <c r="E75" s="179">
        <v>44399</v>
      </c>
      <c r="F75" s="179">
        <v>44414</v>
      </c>
      <c r="G75" s="179">
        <v>44409</v>
      </c>
      <c r="H75" s="176" t="s">
        <v>1552</v>
      </c>
      <c r="I75" s="177" t="s">
        <v>1364</v>
      </c>
      <c r="N75" s="179"/>
    </row>
    <row r="76" spans="1:14" x14ac:dyDescent="0.4">
      <c r="A76" s="173" t="s">
        <v>33</v>
      </c>
      <c r="B76" s="174" t="str">
        <f>VLOOKUP(A76,URS確認!$E$2:'URS確認'!$G$114,3,FALSE)</f>
        <v>員工資料檔查詢</v>
      </c>
      <c r="C76" s="173">
        <v>1</v>
      </c>
      <c r="D76" s="175" t="s">
        <v>1374</v>
      </c>
      <c r="E76" s="179">
        <v>44400</v>
      </c>
      <c r="F76" s="178">
        <v>44412</v>
      </c>
      <c r="G76" s="178">
        <v>44412</v>
      </c>
      <c r="H76" s="176" t="str">
        <f>VLOOKUP(A76,URS確認!E:I,5,FALSE)</f>
        <v>張嘉榮</v>
      </c>
      <c r="K76" s="177" t="s">
        <v>1428</v>
      </c>
      <c r="N76" s="178"/>
    </row>
    <row r="77" spans="1:14" x14ac:dyDescent="0.4">
      <c r="A77" s="173" t="s">
        <v>33</v>
      </c>
      <c r="B77" s="174" t="str">
        <f>VLOOKUP(A77,URS確認!$E$2:'URS確認'!$G$114,3,FALSE)</f>
        <v>員工資料檔查詢</v>
      </c>
      <c r="C77" s="173">
        <v>2</v>
      </c>
      <c r="D77" s="175" t="s">
        <v>1375</v>
      </c>
      <c r="E77" s="179">
        <v>44400</v>
      </c>
      <c r="F77" s="178">
        <v>44412</v>
      </c>
      <c r="G77" s="178">
        <v>44412</v>
      </c>
      <c r="H77" s="176" t="str">
        <f>VLOOKUP(A77,URS確認!E:I,5,FALSE)</f>
        <v>張嘉榮</v>
      </c>
      <c r="K77" s="177" t="s">
        <v>1429</v>
      </c>
      <c r="N77" s="178"/>
    </row>
    <row r="78" spans="1:14" x14ac:dyDescent="0.4">
      <c r="A78" s="173" t="s">
        <v>1376</v>
      </c>
      <c r="B78" s="174" t="str">
        <f>VLOOKUP(A78,URS確認!$E$2:'URS確認'!$G$114,3,FALSE)</f>
        <v xml:space="preserve">申請不列印書面通知書查詢  </v>
      </c>
      <c r="C78" s="173">
        <v>1</v>
      </c>
      <c r="D78" s="175" t="s">
        <v>1377</v>
      </c>
      <c r="E78" s="179">
        <v>44400</v>
      </c>
      <c r="F78" s="179">
        <v>44439</v>
      </c>
      <c r="H78" s="176" t="str">
        <f>VLOOKUP(A78,URS確認!E:I,5,FALSE)</f>
        <v>張嘉榮</v>
      </c>
      <c r="L78" s="177" t="s">
        <v>1433</v>
      </c>
      <c r="N78" s="179"/>
    </row>
    <row r="79" spans="1:14" x14ac:dyDescent="0.4">
      <c r="A79" s="173" t="s">
        <v>1376</v>
      </c>
      <c r="B79" s="174" t="str">
        <f>VLOOKUP(A79,URS確認!$E$2:'URS確認'!$G$114,3,FALSE)</f>
        <v xml:space="preserve">申請不列印書面通知書查詢  </v>
      </c>
      <c r="C79" s="173">
        <v>2</v>
      </c>
      <c r="D79" s="175" t="s">
        <v>1378</v>
      </c>
      <c r="E79" s="179">
        <v>44400</v>
      </c>
      <c r="F79" s="179">
        <v>44439</v>
      </c>
      <c r="G79" s="178">
        <v>44424</v>
      </c>
      <c r="H79" s="176" t="str">
        <f>VLOOKUP(A79,URS確認!E:I,5,FALSE)</f>
        <v>張嘉榮</v>
      </c>
      <c r="K79" s="177" t="s">
        <v>1430</v>
      </c>
      <c r="N79" s="179"/>
    </row>
    <row r="80" spans="1:14" ht="34" x14ac:dyDescent="0.4">
      <c r="A80" s="173" t="s">
        <v>1379</v>
      </c>
      <c r="B80" s="174" t="str">
        <f>VLOOKUP(A80,URS確認!$E$2:'URS確認'!$G$114,3,FALSE)</f>
        <v xml:space="preserve">申請不列印書面通知書維護  </v>
      </c>
      <c r="C80" s="173">
        <v>1</v>
      </c>
      <c r="D80" s="175" t="s">
        <v>1432</v>
      </c>
      <c r="E80" s="179">
        <v>44400</v>
      </c>
      <c r="F80" s="179">
        <v>44439</v>
      </c>
      <c r="G80" s="178">
        <v>44424</v>
      </c>
      <c r="H80" s="176" t="str">
        <f>VLOOKUP(A80,URS確認!E:I,5,FALSE)</f>
        <v>張嘉榮</v>
      </c>
      <c r="I80" s="177" t="s">
        <v>1431</v>
      </c>
      <c r="N80" s="179"/>
    </row>
    <row r="81" spans="1:14" ht="102" x14ac:dyDescent="0.4">
      <c r="A81" s="173" t="s">
        <v>1379</v>
      </c>
      <c r="B81" s="174" t="str">
        <f>VLOOKUP(A81,URS確認!$E$2:'URS確認'!$G$114,3,FALSE)</f>
        <v xml:space="preserve">申請不列印書面通知書維護  </v>
      </c>
      <c r="C81" s="173">
        <v>2</v>
      </c>
      <c r="D81" s="175" t="s">
        <v>1756</v>
      </c>
      <c r="E81" s="179">
        <v>44400</v>
      </c>
      <c r="F81" s="179">
        <v>44439</v>
      </c>
      <c r="H81" s="176" t="str">
        <f>VLOOKUP(A81,URS確認!E:I,5,FALSE)</f>
        <v>張嘉榮</v>
      </c>
      <c r="I81" s="173" t="s">
        <v>1430</v>
      </c>
      <c r="N81" s="179"/>
    </row>
    <row r="82" spans="1:14" ht="136" x14ac:dyDescent="0.4">
      <c r="A82" s="173" t="s">
        <v>1322</v>
      </c>
      <c r="B82" s="174" t="str">
        <f>VLOOKUP(A82,URS確認!$E$2:'URS確認'!$G$114,3,FALSE)</f>
        <v>顧客基本資料維護-自然人(Eloan2)</v>
      </c>
      <c r="C82" s="173">
        <v>1</v>
      </c>
      <c r="D82" s="175" t="s">
        <v>1757</v>
      </c>
      <c r="E82" s="179">
        <v>44403</v>
      </c>
      <c r="F82" s="179">
        <v>44421</v>
      </c>
      <c r="G82" s="179">
        <v>44409</v>
      </c>
      <c r="H82" s="176" t="s">
        <v>1721</v>
      </c>
      <c r="I82" s="173" t="s">
        <v>1487</v>
      </c>
      <c r="N82" s="179"/>
    </row>
    <row r="83" spans="1:14" x14ac:dyDescent="0.4">
      <c r="A83" s="173" t="s">
        <v>1322</v>
      </c>
      <c r="B83" s="174" t="str">
        <f>VLOOKUP(A83,URS確認!$E$2:'URS確認'!$G$114,3,FALSE)</f>
        <v>顧客基本資料維護-自然人(Eloan2)</v>
      </c>
      <c r="C83" s="173">
        <v>2</v>
      </c>
      <c r="D83" s="175" t="s">
        <v>1436</v>
      </c>
      <c r="E83" s="179">
        <v>44403</v>
      </c>
      <c r="F83" s="179">
        <v>44421</v>
      </c>
      <c r="G83" s="179">
        <v>44409</v>
      </c>
      <c r="H83" s="176" t="s">
        <v>1721</v>
      </c>
      <c r="I83" s="177" t="s">
        <v>1487</v>
      </c>
      <c r="N83" s="179"/>
    </row>
    <row r="84" spans="1:14" x14ac:dyDescent="0.4">
      <c r="A84" s="173" t="s">
        <v>1322</v>
      </c>
      <c r="B84" s="174" t="str">
        <f>VLOOKUP(A84,URS確認!$E$2:'URS確認'!$G$114,3,FALSE)</f>
        <v>顧客基本資料維護-自然人(Eloan2)</v>
      </c>
      <c r="C84" s="173">
        <v>3</v>
      </c>
      <c r="D84" s="175" t="s">
        <v>1437</v>
      </c>
      <c r="E84" s="179">
        <v>44403</v>
      </c>
      <c r="F84" s="179">
        <v>44421</v>
      </c>
      <c r="G84" s="179">
        <v>44409</v>
      </c>
      <c r="H84" s="176" t="s">
        <v>1721</v>
      </c>
      <c r="I84" s="177" t="s">
        <v>1487</v>
      </c>
      <c r="N84" s="179"/>
    </row>
    <row r="85" spans="1:14" ht="68" x14ac:dyDescent="0.4">
      <c r="A85" s="173" t="s">
        <v>1322</v>
      </c>
      <c r="B85" s="174" t="str">
        <f>VLOOKUP(A85,URS確認!$E$2:'URS確認'!$G$114,3,FALSE)</f>
        <v>顧客基本資料維護-自然人(Eloan2)</v>
      </c>
      <c r="C85" s="173">
        <v>4</v>
      </c>
      <c r="D85" s="175" t="s">
        <v>1758</v>
      </c>
      <c r="E85" s="179">
        <v>44403</v>
      </c>
      <c r="F85" s="179">
        <v>44421</v>
      </c>
      <c r="G85" s="179">
        <v>44409</v>
      </c>
      <c r="H85" s="176" t="s">
        <v>1721</v>
      </c>
      <c r="L85" s="173" t="s">
        <v>1488</v>
      </c>
      <c r="N85" s="179"/>
    </row>
    <row r="86" spans="1:14" x14ac:dyDescent="0.4">
      <c r="A86" s="173" t="s">
        <v>1439</v>
      </c>
      <c r="B86" s="174" t="str">
        <f>VLOOKUP(A86,URS確認!$E$2:'URS確認'!$G$114,3,FALSE)</f>
        <v xml:space="preserve">顧客基本資料維護-法人  </v>
      </c>
      <c r="C86" s="173">
        <v>1</v>
      </c>
      <c r="D86" s="175" t="s">
        <v>1436</v>
      </c>
      <c r="E86" s="179">
        <v>44403</v>
      </c>
      <c r="F86" s="179">
        <v>44421</v>
      </c>
      <c r="H86" s="176" t="s">
        <v>1721</v>
      </c>
      <c r="I86" s="177" t="s">
        <v>1489</v>
      </c>
      <c r="K86" s="177" t="s">
        <v>1494</v>
      </c>
      <c r="N86" s="179"/>
    </row>
    <row r="87" spans="1:14" x14ac:dyDescent="0.4">
      <c r="A87" s="173" t="s">
        <v>1439</v>
      </c>
      <c r="B87" s="174" t="str">
        <f>VLOOKUP(A87,URS確認!$E$2:'URS確認'!$G$114,3,FALSE)</f>
        <v xml:space="preserve">顧客基本資料維護-法人  </v>
      </c>
      <c r="C87" s="173">
        <v>2</v>
      </c>
      <c r="D87" s="175" t="s">
        <v>1437</v>
      </c>
      <c r="E87" s="179">
        <v>44403</v>
      </c>
      <c r="F87" s="179">
        <v>44421</v>
      </c>
      <c r="H87" s="176" t="s">
        <v>1721</v>
      </c>
      <c r="I87" s="177" t="s">
        <v>1487</v>
      </c>
      <c r="K87" s="177" t="s">
        <v>1487</v>
      </c>
      <c r="N87" s="179"/>
    </row>
    <row r="88" spans="1:14" x14ac:dyDescent="0.4">
      <c r="A88" s="173" t="s">
        <v>1439</v>
      </c>
      <c r="B88" s="174" t="str">
        <f>VLOOKUP(A88,URS確認!$E$2:'URS確認'!$G$114,3,FALSE)</f>
        <v xml:space="preserve">顧客基本資料維護-法人  </v>
      </c>
      <c r="C88" s="173">
        <v>3</v>
      </c>
      <c r="D88" s="175" t="s">
        <v>1440</v>
      </c>
      <c r="E88" s="179">
        <v>44403</v>
      </c>
      <c r="F88" s="179">
        <v>44421</v>
      </c>
      <c r="H88" s="176" t="s">
        <v>1721</v>
      </c>
      <c r="I88" s="177" t="s">
        <v>1490</v>
      </c>
      <c r="K88" s="177" t="s">
        <v>1494</v>
      </c>
      <c r="N88" s="179"/>
    </row>
    <row r="89" spans="1:14" x14ac:dyDescent="0.4">
      <c r="A89" s="173" t="s">
        <v>1439</v>
      </c>
      <c r="B89" s="174" t="str">
        <f>VLOOKUP(A89,URS確認!$E$2:'URS確認'!$G$114,3,FALSE)</f>
        <v xml:space="preserve">顧客基本資料維護-法人  </v>
      </c>
      <c r="C89" s="173">
        <v>4</v>
      </c>
      <c r="D89" s="175" t="s">
        <v>1441</v>
      </c>
      <c r="E89" s="179">
        <v>44403</v>
      </c>
      <c r="F89" s="179">
        <v>44421</v>
      </c>
      <c r="H89" s="176" t="s">
        <v>1721</v>
      </c>
      <c r="I89" s="177" t="s">
        <v>1490</v>
      </c>
      <c r="K89" s="177" t="s">
        <v>1487</v>
      </c>
      <c r="N89" s="179"/>
    </row>
    <row r="90" spans="1:14" x14ac:dyDescent="0.4">
      <c r="A90" s="173" t="s">
        <v>1439</v>
      </c>
      <c r="B90" s="174" t="str">
        <f>VLOOKUP(A90,URS確認!$E$2:'URS確認'!$G$114,3,FALSE)</f>
        <v xml:space="preserve">顧客基本資料維護-法人  </v>
      </c>
      <c r="C90" s="173">
        <v>5</v>
      </c>
      <c r="D90" s="175" t="s">
        <v>1442</v>
      </c>
      <c r="E90" s="179">
        <v>44403</v>
      </c>
      <c r="F90" s="179">
        <v>44421</v>
      </c>
      <c r="H90" s="176" t="s">
        <v>1721</v>
      </c>
      <c r="I90" s="177" t="s">
        <v>1487</v>
      </c>
      <c r="K90" s="177" t="s">
        <v>1495</v>
      </c>
      <c r="N90" s="179"/>
    </row>
    <row r="91" spans="1:14" x14ac:dyDescent="0.4">
      <c r="A91" s="173" t="s">
        <v>1439</v>
      </c>
      <c r="B91" s="174" t="str">
        <f>VLOOKUP(A91,URS確認!$E$2:'URS確認'!$G$114,3,FALSE)</f>
        <v xml:space="preserve">顧客基本資料維護-法人  </v>
      </c>
      <c r="C91" s="173">
        <v>6</v>
      </c>
      <c r="D91" s="175" t="s">
        <v>1443</v>
      </c>
      <c r="E91" s="179">
        <v>44403</v>
      </c>
      <c r="F91" s="179">
        <v>44421</v>
      </c>
      <c r="H91" s="176" t="s">
        <v>1721</v>
      </c>
      <c r="I91" s="177" t="s">
        <v>1487</v>
      </c>
      <c r="K91" s="177" t="s">
        <v>1494</v>
      </c>
      <c r="N91" s="179"/>
    </row>
    <row r="92" spans="1:14" ht="68" x14ac:dyDescent="0.4">
      <c r="A92" s="173" t="s">
        <v>1439</v>
      </c>
      <c r="B92" s="174" t="str">
        <f>VLOOKUP(A92,URS確認!$E$2:'URS確認'!$G$114,3,FALSE)</f>
        <v xml:space="preserve">顧客基本資料維護-法人  </v>
      </c>
      <c r="C92" s="173">
        <v>7</v>
      </c>
      <c r="D92" s="175" t="s">
        <v>1324</v>
      </c>
      <c r="E92" s="179">
        <v>44403</v>
      </c>
      <c r="F92" s="179">
        <v>44421</v>
      </c>
      <c r="H92" s="176" t="s">
        <v>1721</v>
      </c>
      <c r="M92" s="173" t="s">
        <v>1491</v>
      </c>
      <c r="N92" s="179"/>
    </row>
    <row r="93" spans="1:14" ht="85" x14ac:dyDescent="0.4">
      <c r="A93" s="173" t="s">
        <v>1439</v>
      </c>
      <c r="B93" s="174" t="str">
        <f>VLOOKUP(A93,URS確認!$E$2:'URS確認'!$G$114,3,FALSE)</f>
        <v xml:space="preserve">顧客基本資料維護-法人  </v>
      </c>
      <c r="C93" s="173">
        <v>8</v>
      </c>
      <c r="D93" s="175" t="s">
        <v>1444</v>
      </c>
      <c r="E93" s="179">
        <v>44403</v>
      </c>
      <c r="F93" s="179">
        <v>44421</v>
      </c>
      <c r="H93" s="176" t="s">
        <v>1721</v>
      </c>
      <c r="M93" s="173" t="s">
        <v>1487</v>
      </c>
      <c r="N93" s="179"/>
    </row>
    <row r="94" spans="1:14" ht="34" x14ac:dyDescent="0.4">
      <c r="A94" s="173" t="s">
        <v>1439</v>
      </c>
      <c r="B94" s="174" t="str">
        <f>VLOOKUP(A94,URS確認!$E$2:'URS確認'!$G$114,3,FALSE)</f>
        <v xml:space="preserve">顧客基本資料維護-法人  </v>
      </c>
      <c r="C94" s="173">
        <v>9</v>
      </c>
      <c r="D94" s="175" t="s">
        <v>1445</v>
      </c>
      <c r="E94" s="179">
        <v>44403</v>
      </c>
      <c r="F94" s="179">
        <v>44421</v>
      </c>
      <c r="H94" s="176" t="s">
        <v>1721</v>
      </c>
      <c r="L94" s="173" t="s">
        <v>1496</v>
      </c>
      <c r="N94" s="179"/>
    </row>
    <row r="95" spans="1:14" x14ac:dyDescent="0.4">
      <c r="A95" s="173" t="s">
        <v>1439</v>
      </c>
      <c r="B95" s="174" t="str">
        <f>VLOOKUP(A95,URS確認!$E$2:'URS確認'!$G$114,3,FALSE)</f>
        <v xml:space="preserve">顧客基本資料維護-法人  </v>
      </c>
      <c r="C95" s="173">
        <v>10</v>
      </c>
      <c r="D95" s="175" t="s">
        <v>1446</v>
      </c>
      <c r="E95" s="179">
        <v>44403</v>
      </c>
      <c r="F95" s="179">
        <v>44421</v>
      </c>
      <c r="H95" s="176" t="s">
        <v>1721</v>
      </c>
      <c r="L95" s="173" t="s">
        <v>1492</v>
      </c>
      <c r="N95" s="179"/>
    </row>
    <row r="96" spans="1:14" ht="34" x14ac:dyDescent="0.4">
      <c r="A96" s="173" t="s">
        <v>1439</v>
      </c>
      <c r="B96" s="174" t="str">
        <f>VLOOKUP(A96,URS確認!$E$2:'URS確認'!$G$114,3,FALSE)</f>
        <v xml:space="preserve">顧客基本資料維護-法人  </v>
      </c>
      <c r="C96" s="173">
        <v>11</v>
      </c>
      <c r="D96" s="175" t="s">
        <v>1447</v>
      </c>
      <c r="E96" s="179">
        <v>44403</v>
      </c>
      <c r="F96" s="179">
        <v>44421</v>
      </c>
      <c r="H96" s="176" t="s">
        <v>1721</v>
      </c>
      <c r="L96" s="173" t="s">
        <v>1493</v>
      </c>
      <c r="N96" s="179"/>
    </row>
    <row r="97" spans="1:14" x14ac:dyDescent="0.4">
      <c r="A97" s="173" t="s">
        <v>1448</v>
      </c>
      <c r="B97" s="174" t="str">
        <f>VLOOKUP(A97,URS確認!$E$2:'URS確認'!$G$114,3,FALSE)</f>
        <v xml:space="preserve">顧客基本資料變更-法人  </v>
      </c>
      <c r="C97" s="173">
        <v>1</v>
      </c>
      <c r="D97" s="175" t="s">
        <v>1449</v>
      </c>
      <c r="E97" s="179">
        <v>44403</v>
      </c>
      <c r="F97" s="179">
        <v>44421</v>
      </c>
      <c r="H97" s="176" t="s">
        <v>1721</v>
      </c>
      <c r="L97" s="173"/>
      <c r="M97" s="177" t="s">
        <v>1494</v>
      </c>
      <c r="N97" s="179"/>
    </row>
    <row r="98" spans="1:14" ht="68" x14ac:dyDescent="0.4">
      <c r="A98" s="173" t="s">
        <v>1448</v>
      </c>
      <c r="B98" s="174" t="str">
        <f>VLOOKUP(A98,URS確認!$E$2:'URS確認'!$G$114,3,FALSE)</f>
        <v xml:space="preserve">顧客基本資料變更-法人  </v>
      </c>
      <c r="C98" s="173">
        <v>2</v>
      </c>
      <c r="D98" s="175" t="s">
        <v>1324</v>
      </c>
      <c r="E98" s="179">
        <v>44403</v>
      </c>
      <c r="F98" s="179">
        <v>44421</v>
      </c>
      <c r="H98" s="176" t="s">
        <v>1721</v>
      </c>
      <c r="L98" s="173"/>
      <c r="M98" s="177" t="s">
        <v>1487</v>
      </c>
      <c r="N98" s="179"/>
    </row>
    <row r="99" spans="1:14" x14ac:dyDescent="0.4">
      <c r="A99" s="173" t="s">
        <v>1448</v>
      </c>
      <c r="B99" s="174" t="str">
        <f>VLOOKUP(A99,URS確認!$E$2:'URS確認'!$G$114,3,FALSE)</f>
        <v xml:space="preserve">顧客基本資料變更-法人  </v>
      </c>
      <c r="C99" s="173">
        <v>3</v>
      </c>
      <c r="D99" s="175" t="s">
        <v>1450</v>
      </c>
      <c r="E99" s="179">
        <v>44403</v>
      </c>
      <c r="F99" s="179">
        <v>44421</v>
      </c>
      <c r="H99" s="176" t="s">
        <v>1721</v>
      </c>
      <c r="L99" s="173"/>
      <c r="M99" s="177" t="s">
        <v>1487</v>
      </c>
      <c r="N99" s="179"/>
    </row>
    <row r="100" spans="1:14" x14ac:dyDescent="0.4">
      <c r="A100" s="173" t="s">
        <v>1448</v>
      </c>
      <c r="B100" s="174" t="str">
        <f>VLOOKUP(A100,URS確認!$E$2:'URS確認'!$G$114,3,FALSE)</f>
        <v xml:space="preserve">顧客基本資料變更-法人  </v>
      </c>
      <c r="C100" s="173">
        <v>4</v>
      </c>
      <c r="D100" s="175" t="s">
        <v>1451</v>
      </c>
      <c r="E100" s="179">
        <v>44403</v>
      </c>
      <c r="F100" s="179">
        <v>44421</v>
      </c>
      <c r="H100" s="176" t="s">
        <v>1721</v>
      </c>
      <c r="L100" s="173" t="s">
        <v>1488</v>
      </c>
      <c r="N100" s="179"/>
    </row>
    <row r="101" spans="1:14" ht="68" x14ac:dyDescent="0.4">
      <c r="A101" s="173" t="s">
        <v>1448</v>
      </c>
      <c r="B101" s="174" t="str">
        <f>VLOOKUP(A101,URS確認!$E$2:'URS確認'!$G$114,3,FALSE)</f>
        <v xml:space="preserve">顧客基本資料變更-法人  </v>
      </c>
      <c r="C101" s="173">
        <v>5</v>
      </c>
      <c r="D101" s="175" t="s">
        <v>1323</v>
      </c>
      <c r="E101" s="179">
        <v>44403</v>
      </c>
      <c r="F101" s="179">
        <v>44421</v>
      </c>
      <c r="H101" s="176" t="s">
        <v>1721</v>
      </c>
      <c r="L101" s="173"/>
      <c r="M101" s="177" t="s">
        <v>1487</v>
      </c>
      <c r="N101" s="179"/>
    </row>
    <row r="102" spans="1:14" x14ac:dyDescent="0.4">
      <c r="A102" s="173" t="s">
        <v>1448</v>
      </c>
      <c r="B102" s="174" t="str">
        <f>VLOOKUP(A102,URS確認!$E$2:'URS確認'!$G$114,3,FALSE)</f>
        <v xml:space="preserve">顧客基本資料變更-法人  </v>
      </c>
      <c r="C102" s="173">
        <v>6</v>
      </c>
      <c r="D102" s="175" t="s">
        <v>1328</v>
      </c>
      <c r="E102" s="179">
        <v>44403</v>
      </c>
      <c r="F102" s="179">
        <v>44421</v>
      </c>
      <c r="G102" s="178">
        <v>44409</v>
      </c>
      <c r="H102" s="176" t="s">
        <v>1721</v>
      </c>
      <c r="K102" s="177" t="s">
        <v>1487</v>
      </c>
      <c r="N102" s="179"/>
    </row>
    <row r="103" spans="1:14" ht="34" x14ac:dyDescent="0.4">
      <c r="A103" s="173" t="s">
        <v>1448</v>
      </c>
      <c r="B103" s="174" t="str">
        <f>VLOOKUP(A103,URS確認!$E$2:'URS確認'!$G$114,3,FALSE)</f>
        <v xml:space="preserve">顧客基本資料變更-法人  </v>
      </c>
      <c r="C103" s="173">
        <v>7</v>
      </c>
      <c r="D103" s="175" t="s">
        <v>1452</v>
      </c>
      <c r="E103" s="179">
        <v>44403</v>
      </c>
      <c r="F103" s="179">
        <v>44421</v>
      </c>
      <c r="G103" s="178">
        <v>44409</v>
      </c>
      <c r="H103" s="176" t="s">
        <v>1721</v>
      </c>
      <c r="K103" s="177" t="s">
        <v>1497</v>
      </c>
      <c r="N103" s="179"/>
    </row>
    <row r="104" spans="1:14" x14ac:dyDescent="0.4">
      <c r="A104" s="173" t="s">
        <v>1453</v>
      </c>
      <c r="B104" s="174" t="str">
        <f>VLOOKUP(A104,URS確認!$E$2:'URS確認'!$G$114,3,FALSE)</f>
        <v xml:space="preserve">關聯戶資料維護            </v>
      </c>
      <c r="C104" s="173">
        <v>1</v>
      </c>
      <c r="D104" s="175" t="s">
        <v>1454</v>
      </c>
      <c r="E104" s="179">
        <v>44403</v>
      </c>
      <c r="F104" s="179">
        <v>44439</v>
      </c>
      <c r="H104" s="176" t="str">
        <f>VLOOKUP(A104,URS確認!E:I,5,FALSE)</f>
        <v>張嘉榮</v>
      </c>
      <c r="K104" s="177" t="s">
        <v>1487</v>
      </c>
      <c r="N104" s="179"/>
    </row>
    <row r="105" spans="1:14" ht="34" x14ac:dyDescent="0.4">
      <c r="A105" s="173" t="s">
        <v>1453</v>
      </c>
      <c r="B105" s="174" t="str">
        <f>VLOOKUP(A105,URS確認!$E$2:'URS確認'!$G$114,3,FALSE)</f>
        <v xml:space="preserve">關聯戶資料維護            </v>
      </c>
      <c r="C105" s="173">
        <v>2</v>
      </c>
      <c r="D105" s="175" t="s">
        <v>1455</v>
      </c>
      <c r="E105" s="179">
        <v>44403</v>
      </c>
      <c r="F105" s="179">
        <v>44439</v>
      </c>
      <c r="H105" s="176" t="str">
        <f>VLOOKUP(A105,URS確認!E:I,5,FALSE)</f>
        <v>張嘉榮</v>
      </c>
      <c r="I105" s="173" t="s">
        <v>1487</v>
      </c>
      <c r="N105" s="179"/>
    </row>
    <row r="106" spans="1:14" x14ac:dyDescent="0.4">
      <c r="A106" s="173" t="s">
        <v>1453</v>
      </c>
      <c r="B106" s="174" t="str">
        <f>VLOOKUP(A106,URS確認!$E$2:'URS確認'!$G$114,3,FALSE)</f>
        <v xml:space="preserve">關聯戶資料維護            </v>
      </c>
      <c r="C106" s="173">
        <v>3</v>
      </c>
      <c r="D106" s="175" t="s">
        <v>1456</v>
      </c>
      <c r="E106" s="179">
        <v>44403</v>
      </c>
      <c r="F106" s="179">
        <v>44439</v>
      </c>
      <c r="H106" s="176" t="str">
        <f>VLOOKUP(A106,URS確認!E:I,5,FALSE)</f>
        <v>張嘉榮</v>
      </c>
      <c r="K106" s="177" t="s">
        <v>1487</v>
      </c>
      <c r="N106" s="179"/>
    </row>
    <row r="107" spans="1:14" x14ac:dyDescent="0.4">
      <c r="A107" s="173" t="s">
        <v>1553</v>
      </c>
      <c r="B107" s="174" t="s">
        <v>1554</v>
      </c>
      <c r="C107" s="173">
        <v>1</v>
      </c>
      <c r="D107" s="175" t="s">
        <v>1457</v>
      </c>
      <c r="E107" s="179">
        <v>44403</v>
      </c>
      <c r="F107" s="179">
        <v>44439</v>
      </c>
      <c r="H107" s="176" t="s">
        <v>1552</v>
      </c>
      <c r="K107" s="177" t="s">
        <v>1487</v>
      </c>
      <c r="N107" s="179"/>
    </row>
    <row r="108" spans="1:14" x14ac:dyDescent="0.4">
      <c r="A108" s="173" t="s">
        <v>1553</v>
      </c>
      <c r="B108" s="174" t="s">
        <v>1554</v>
      </c>
      <c r="C108" s="173">
        <v>2</v>
      </c>
      <c r="D108" s="175" t="s">
        <v>1458</v>
      </c>
      <c r="E108" s="179">
        <v>44403</v>
      </c>
      <c r="F108" s="179">
        <v>44439</v>
      </c>
      <c r="H108" s="176" t="s">
        <v>1552</v>
      </c>
      <c r="K108" s="177" t="s">
        <v>1487</v>
      </c>
      <c r="N108" s="179"/>
    </row>
    <row r="109" spans="1:14" x14ac:dyDescent="0.4">
      <c r="A109" s="173" t="s">
        <v>1553</v>
      </c>
      <c r="B109" s="174" t="s">
        <v>1554</v>
      </c>
      <c r="C109" s="173">
        <v>3</v>
      </c>
      <c r="D109" s="175" t="s">
        <v>1459</v>
      </c>
      <c r="E109" s="179">
        <v>44403</v>
      </c>
      <c r="F109" s="179">
        <v>44439</v>
      </c>
      <c r="H109" s="176" t="s">
        <v>1552</v>
      </c>
      <c r="K109" s="177" t="s">
        <v>1487</v>
      </c>
      <c r="N109" s="179"/>
    </row>
    <row r="110" spans="1:14" x14ac:dyDescent="0.4">
      <c r="A110" s="173" t="s">
        <v>1553</v>
      </c>
      <c r="B110" s="174" t="s">
        <v>1554</v>
      </c>
      <c r="C110" s="173">
        <v>4</v>
      </c>
      <c r="D110" s="175" t="s">
        <v>1460</v>
      </c>
      <c r="E110" s="179">
        <v>44403</v>
      </c>
      <c r="F110" s="179">
        <v>44439</v>
      </c>
      <c r="H110" s="176" t="s">
        <v>1552</v>
      </c>
      <c r="K110" s="177" t="s">
        <v>1487</v>
      </c>
      <c r="N110" s="179"/>
    </row>
    <row r="111" spans="1:14" ht="34" x14ac:dyDescent="0.4">
      <c r="A111" s="173" t="s">
        <v>1553</v>
      </c>
      <c r="B111" s="174" t="s">
        <v>1554</v>
      </c>
      <c r="C111" s="173">
        <v>5</v>
      </c>
      <c r="D111" s="175" t="s">
        <v>1696</v>
      </c>
      <c r="E111" s="179">
        <v>44403</v>
      </c>
      <c r="F111" s="258" t="s">
        <v>1875</v>
      </c>
      <c r="H111" s="176" t="s">
        <v>1552</v>
      </c>
      <c r="N111" s="179"/>
    </row>
    <row r="112" spans="1:14" x14ac:dyDescent="0.4">
      <c r="A112" s="173" t="s">
        <v>1461</v>
      </c>
      <c r="B112" s="174" t="e">
        <f>VLOOKUP(A112,URS確認!$E$2:'URS確認'!$G$114,3,FALSE)</f>
        <v>#N/A</v>
      </c>
      <c r="C112" s="173">
        <v>1</v>
      </c>
      <c r="D112" s="175" t="s">
        <v>1462</v>
      </c>
      <c r="E112" s="179">
        <v>44403</v>
      </c>
      <c r="F112" s="179"/>
      <c r="H112" s="176" t="str">
        <f>VLOOKUP(A112,URS確認!E:I,5,FALSE)</f>
        <v>楊智誠</v>
      </c>
      <c r="L112" s="177" t="s">
        <v>1488</v>
      </c>
      <c r="N112" s="179" t="s">
        <v>1726</v>
      </c>
    </row>
    <row r="113" spans="1:14" x14ac:dyDescent="0.4">
      <c r="A113" s="173" t="s">
        <v>1006</v>
      </c>
      <c r="B113" s="174" t="s">
        <v>1698</v>
      </c>
      <c r="C113" s="173">
        <v>1</v>
      </c>
      <c r="D113" s="175" t="s">
        <v>1697</v>
      </c>
      <c r="E113" s="179">
        <v>44403</v>
      </c>
      <c r="F113" s="179">
        <v>44413</v>
      </c>
      <c r="G113" s="179">
        <v>44413</v>
      </c>
      <c r="H113" s="176" t="str">
        <f>VLOOKUP(A113,URS確認!E:I,5,FALSE)</f>
        <v>楊智誠</v>
      </c>
      <c r="K113" s="177" t="s">
        <v>1876</v>
      </c>
      <c r="N113" s="179"/>
    </row>
    <row r="114" spans="1:14" x14ac:dyDescent="0.4">
      <c r="A114" s="173" t="s">
        <v>1463</v>
      </c>
      <c r="B114" s="174" t="str">
        <f>VLOOKUP(A114,URS確認!$E$2:'URS確認'!$G$114,3,FALSE)</f>
        <v>商品參數維護(Eloan17.informatica)</v>
      </c>
      <c r="C114" s="173">
        <v>1</v>
      </c>
      <c r="D114" s="175" t="s">
        <v>1464</v>
      </c>
      <c r="E114" s="179">
        <v>44403</v>
      </c>
      <c r="F114" s="179">
        <v>44412</v>
      </c>
      <c r="G114" s="179">
        <v>44412</v>
      </c>
      <c r="H114" s="176" t="str">
        <f>VLOOKUP(A114,URS確認!E:I,5,FALSE)</f>
        <v>余家興</v>
      </c>
      <c r="K114" s="177" t="s">
        <v>1487</v>
      </c>
      <c r="N114" s="179"/>
    </row>
    <row r="115" spans="1:14" x14ac:dyDescent="0.4">
      <c r="A115" s="173" t="s">
        <v>1463</v>
      </c>
      <c r="B115" s="174" t="str">
        <f>VLOOKUP(A115,URS確認!$E$2:'URS確認'!$G$114,3,FALSE)</f>
        <v>商品參數維護(Eloan17.informatica)</v>
      </c>
      <c r="C115" s="173">
        <v>2</v>
      </c>
      <c r="D115" s="175" t="s">
        <v>1465</v>
      </c>
      <c r="E115" s="179">
        <v>44403</v>
      </c>
      <c r="F115" s="179">
        <v>44412</v>
      </c>
      <c r="G115" s="179">
        <v>44412</v>
      </c>
      <c r="H115" s="176" t="str">
        <f>VLOOKUP(A115,URS確認!E:I,5,FALSE)</f>
        <v>余家興</v>
      </c>
      <c r="K115" s="177" t="s">
        <v>1487</v>
      </c>
      <c r="N115" s="179"/>
    </row>
    <row r="116" spans="1:14" x14ac:dyDescent="0.4">
      <c r="A116" s="173" t="s">
        <v>1463</v>
      </c>
      <c r="B116" s="174" t="str">
        <f>VLOOKUP(A116,URS確認!$E$2:'URS確認'!$G$114,3,FALSE)</f>
        <v>商品參數維護(Eloan17.informatica)</v>
      </c>
      <c r="C116" s="173">
        <v>3</v>
      </c>
      <c r="D116" s="175" t="s">
        <v>1466</v>
      </c>
      <c r="E116" s="179">
        <v>44403</v>
      </c>
      <c r="F116" s="179"/>
      <c r="H116" s="176" t="str">
        <f>VLOOKUP(A116,URS確認!E:I,5,FALSE)</f>
        <v>余家興</v>
      </c>
      <c r="L116" s="177" t="s">
        <v>1488</v>
      </c>
      <c r="N116" s="179" t="s">
        <v>1724</v>
      </c>
    </row>
    <row r="117" spans="1:14" x14ac:dyDescent="0.4">
      <c r="A117" s="173" t="s">
        <v>1463</v>
      </c>
      <c r="B117" s="174" t="str">
        <f>VLOOKUP(A117,URS確認!$E$2:'URS確認'!$G$114,3,FALSE)</f>
        <v>商品參數維護(Eloan17.informatica)</v>
      </c>
      <c r="C117" s="173">
        <v>4</v>
      </c>
      <c r="D117" s="175" t="s">
        <v>1467</v>
      </c>
      <c r="E117" s="179">
        <v>44403</v>
      </c>
      <c r="F117" s="179"/>
      <c r="H117" s="176" t="str">
        <f>VLOOKUP(A117,URS確認!E:I,5,FALSE)</f>
        <v>余家興</v>
      </c>
      <c r="L117" s="177" t="s">
        <v>1488</v>
      </c>
      <c r="N117" s="179" t="s">
        <v>1724</v>
      </c>
    </row>
    <row r="118" spans="1:14" x14ac:dyDescent="0.4">
      <c r="A118" s="173" t="s">
        <v>1463</v>
      </c>
      <c r="B118" s="174" t="str">
        <f>VLOOKUP(A118,URS確認!$E$2:'URS確認'!$G$114,3,FALSE)</f>
        <v>商品參數維護(Eloan17.informatica)</v>
      </c>
      <c r="C118" s="173">
        <v>5</v>
      </c>
      <c r="D118" s="175" t="s">
        <v>1468</v>
      </c>
      <c r="E118" s="179">
        <v>44403</v>
      </c>
      <c r="F118" s="179"/>
      <c r="H118" s="176" t="str">
        <f>VLOOKUP(A118,URS確認!E:I,5,FALSE)</f>
        <v>余家興</v>
      </c>
      <c r="L118" s="177" t="s">
        <v>1488</v>
      </c>
      <c r="N118" s="179" t="s">
        <v>1728</v>
      </c>
    </row>
    <row r="119" spans="1:14" x14ac:dyDescent="0.4">
      <c r="A119" s="173" t="s">
        <v>1469</v>
      </c>
      <c r="B119" s="174" t="str">
        <f>VLOOKUP(A119,URS確認!$E$2:'URS確認'!$G$114,3,FALSE)</f>
        <v xml:space="preserve">申請案件明細資料查詢                    </v>
      </c>
      <c r="C119" s="173">
        <v>1</v>
      </c>
      <c r="D119" s="175" t="s">
        <v>1470</v>
      </c>
      <c r="E119" s="179">
        <v>44403</v>
      </c>
      <c r="F119" s="179">
        <v>44405</v>
      </c>
      <c r="G119" s="179">
        <v>44405</v>
      </c>
      <c r="H119" s="176" t="str">
        <f>VLOOKUP(A119,URS確認!E:I,5,FALSE)</f>
        <v>余家興</v>
      </c>
      <c r="K119" s="177" t="s">
        <v>1487</v>
      </c>
      <c r="N119" s="179"/>
    </row>
    <row r="120" spans="1:14" ht="34" x14ac:dyDescent="0.4">
      <c r="A120" s="173" t="s">
        <v>1469</v>
      </c>
      <c r="B120" s="174" t="str">
        <f>VLOOKUP(A120,URS確認!$E$2:'URS確認'!$G$114,3,FALSE)</f>
        <v xml:space="preserve">申請案件明細資料查詢                    </v>
      </c>
      <c r="C120" s="173">
        <v>2</v>
      </c>
      <c r="D120" s="175" t="s">
        <v>1471</v>
      </c>
      <c r="E120" s="179">
        <v>44403</v>
      </c>
      <c r="F120" s="179">
        <v>44405</v>
      </c>
      <c r="G120" s="179">
        <v>44405</v>
      </c>
      <c r="H120" s="176" t="str">
        <f>VLOOKUP(A120,URS確認!E:I,5,FALSE)</f>
        <v>余家興</v>
      </c>
      <c r="I120" s="177" t="s">
        <v>1487</v>
      </c>
      <c r="N120" s="179"/>
    </row>
    <row r="121" spans="1:14" x14ac:dyDescent="0.4">
      <c r="A121" s="173" t="s">
        <v>1472</v>
      </c>
      <c r="B121" s="174" t="str">
        <f>VLOOKUP(A121,URS確認!$E$2:'URS確認'!$G$114,3,FALSE)</f>
        <v xml:space="preserve">案件申請登錄(Eloan3)                   </v>
      </c>
      <c r="C121" s="173">
        <v>1</v>
      </c>
      <c r="D121" s="175" t="s">
        <v>1446</v>
      </c>
      <c r="E121" s="179">
        <v>44403</v>
      </c>
      <c r="F121" s="179">
        <v>44439</v>
      </c>
      <c r="H121" s="176" t="s">
        <v>1722</v>
      </c>
      <c r="L121" s="177" t="s">
        <v>1498</v>
      </c>
      <c r="N121" s="179"/>
    </row>
    <row r="122" spans="1:14" x14ac:dyDescent="0.4">
      <c r="A122" s="173" t="s">
        <v>1472</v>
      </c>
      <c r="B122" s="174" t="str">
        <f>VLOOKUP(A122,URS確認!$E$2:'URS確認'!$G$114,3,FALSE)</f>
        <v xml:space="preserve">案件申請登錄(Eloan3)                   </v>
      </c>
      <c r="C122" s="173">
        <v>2</v>
      </c>
      <c r="D122" s="175" t="s">
        <v>1473</v>
      </c>
      <c r="E122" s="179">
        <v>44403</v>
      </c>
      <c r="F122" s="179">
        <v>44405</v>
      </c>
      <c r="G122" s="179">
        <v>44405</v>
      </c>
      <c r="H122" s="176" t="str">
        <f>VLOOKUP(A122,URS確認!E:I,5,FALSE)</f>
        <v>余家興</v>
      </c>
      <c r="K122" s="177" t="s">
        <v>1487</v>
      </c>
      <c r="N122" s="179"/>
    </row>
    <row r="123" spans="1:14" ht="34" x14ac:dyDescent="0.4">
      <c r="A123" s="173" t="s">
        <v>1472</v>
      </c>
      <c r="B123" s="174" t="str">
        <f>VLOOKUP(A123,URS確認!$E$2:'URS確認'!$G$114,3,FALSE)</f>
        <v xml:space="preserve">案件申請登錄(Eloan3)                   </v>
      </c>
      <c r="C123" s="173">
        <v>3</v>
      </c>
      <c r="D123" s="175" t="s">
        <v>1474</v>
      </c>
      <c r="E123" s="179">
        <v>44403</v>
      </c>
      <c r="F123" s="179"/>
      <c r="H123" s="176" t="str">
        <f>VLOOKUP(A123,URS確認!E:I,5,FALSE)</f>
        <v>余家興</v>
      </c>
      <c r="L123" s="173" t="s">
        <v>1493</v>
      </c>
      <c r="N123" s="179" t="s">
        <v>1724</v>
      </c>
    </row>
    <row r="124" spans="1:14" ht="34" x14ac:dyDescent="0.4">
      <c r="A124" s="173" t="s">
        <v>1472</v>
      </c>
      <c r="B124" s="174" t="str">
        <f>VLOOKUP(A124,URS確認!$E$2:'URS確認'!$G$114,3,FALSE)</f>
        <v xml:space="preserve">案件申請登錄(Eloan3)                   </v>
      </c>
      <c r="C124" s="173">
        <v>4</v>
      </c>
      <c r="D124" s="175" t="s">
        <v>1475</v>
      </c>
      <c r="E124" s="179">
        <v>44403</v>
      </c>
      <c r="F124" s="179"/>
      <c r="H124" s="176" t="str">
        <f>VLOOKUP(A124,URS確認!E:I,5,FALSE)</f>
        <v>余家興</v>
      </c>
      <c r="L124" s="177" t="s">
        <v>1493</v>
      </c>
      <c r="N124" s="179" t="s">
        <v>1724</v>
      </c>
    </row>
    <row r="125" spans="1:14" x14ac:dyDescent="0.4">
      <c r="A125" s="173" t="s">
        <v>1472</v>
      </c>
      <c r="B125" s="174" t="str">
        <f>VLOOKUP(A125,URS確認!$E$2:'URS確認'!$G$114,3,FALSE)</f>
        <v xml:space="preserve">案件申請登錄(Eloan3)                   </v>
      </c>
      <c r="C125" s="173">
        <v>5</v>
      </c>
      <c r="D125" s="175" t="s">
        <v>1476</v>
      </c>
      <c r="E125" s="179">
        <v>44403</v>
      </c>
      <c r="F125" s="179"/>
      <c r="H125" s="176" t="str">
        <f>VLOOKUP(A125,URS確認!E:I,5,FALSE)</f>
        <v>余家興</v>
      </c>
      <c r="L125" s="177" t="s">
        <v>1488</v>
      </c>
      <c r="N125" s="179" t="s">
        <v>1724</v>
      </c>
    </row>
    <row r="126" spans="1:14" x14ac:dyDescent="0.4">
      <c r="A126" s="173" t="s">
        <v>1472</v>
      </c>
      <c r="B126" s="174" t="str">
        <f>VLOOKUP(A126,URS確認!$E$2:'URS確認'!$G$114,3,FALSE)</f>
        <v xml:space="preserve">案件申請登錄(Eloan3)                   </v>
      </c>
      <c r="C126" s="173">
        <v>6</v>
      </c>
      <c r="D126" s="175" t="s">
        <v>1699</v>
      </c>
      <c r="E126" s="179">
        <v>44403</v>
      </c>
      <c r="F126" s="179" t="s">
        <v>1877</v>
      </c>
      <c r="H126" s="176" t="str">
        <f>VLOOKUP(A126,URS確認!E:I,5,FALSE)</f>
        <v>余家興</v>
      </c>
      <c r="N126" s="179"/>
    </row>
    <row r="127" spans="1:14" x14ac:dyDescent="0.4">
      <c r="A127" s="173" t="s">
        <v>1472</v>
      </c>
      <c r="B127" s="174" t="str">
        <f>VLOOKUP(A127,URS確認!$E$2:'URS確認'!$G$114,3,FALSE)</f>
        <v xml:space="preserve">案件申請登錄(Eloan3)                   </v>
      </c>
      <c r="C127" s="173">
        <v>7</v>
      </c>
      <c r="D127" s="175" t="s">
        <v>1700</v>
      </c>
      <c r="E127" s="179">
        <v>44403</v>
      </c>
      <c r="F127" s="179" t="s">
        <v>1875</v>
      </c>
      <c r="H127" s="176" t="str">
        <f>VLOOKUP(A127,URS確認!E:I,5,FALSE)</f>
        <v>余家興</v>
      </c>
      <c r="N127" s="179"/>
    </row>
    <row r="128" spans="1:14" x14ac:dyDescent="0.4">
      <c r="A128" s="173" t="s">
        <v>1472</v>
      </c>
      <c r="B128" s="174" t="str">
        <f>VLOOKUP(A128,URS確認!$E$2:'URS確認'!$G$114,3,FALSE)</f>
        <v xml:space="preserve">案件申請登錄(Eloan3)                   </v>
      </c>
      <c r="C128" s="173">
        <v>8</v>
      </c>
      <c r="D128" s="175" t="s">
        <v>1701</v>
      </c>
      <c r="E128" s="179">
        <v>44403</v>
      </c>
      <c r="F128" s="179" t="s">
        <v>1878</v>
      </c>
      <c r="H128" s="176" t="str">
        <f>VLOOKUP(A128,URS確認!E:I,5,FALSE)</f>
        <v>余家興</v>
      </c>
      <c r="N128" s="179" t="s">
        <v>1726</v>
      </c>
    </row>
    <row r="129" spans="1:14" ht="34" x14ac:dyDescent="0.4">
      <c r="A129" s="189" t="s">
        <v>73</v>
      </c>
      <c r="B129" s="174" t="str">
        <f>VLOOKUP(A129,URS確認!$E$2:'URS確認'!$G$114,3,FALSE)</f>
        <v xml:space="preserve">團體戶申請登錄                          </v>
      </c>
      <c r="C129" s="173">
        <v>1</v>
      </c>
      <c r="D129" s="175" t="s">
        <v>1477</v>
      </c>
      <c r="E129" s="179">
        <v>44403</v>
      </c>
      <c r="F129" s="179">
        <v>44405</v>
      </c>
      <c r="G129" s="179">
        <v>44405</v>
      </c>
      <c r="H129" s="176" t="str">
        <f>VLOOKUP(A129,URS確認!E:I,5,FALSE)</f>
        <v>余家興</v>
      </c>
      <c r="K129" s="177" t="s">
        <v>1499</v>
      </c>
      <c r="N129" s="179"/>
    </row>
    <row r="130" spans="1:14" x14ac:dyDescent="0.4">
      <c r="A130" s="189" t="s">
        <v>73</v>
      </c>
      <c r="B130" s="174" t="str">
        <f>VLOOKUP(A130,URS確認!$E$2:'URS確認'!$G$114,3,FALSE)</f>
        <v xml:space="preserve">團體戶申請登錄                          </v>
      </c>
      <c r="C130" s="173">
        <v>2</v>
      </c>
      <c r="D130" s="175" t="s">
        <v>1478</v>
      </c>
      <c r="E130" s="179">
        <v>44403</v>
      </c>
      <c r="F130" s="179">
        <v>44405</v>
      </c>
      <c r="G130" s="179">
        <v>44405</v>
      </c>
      <c r="H130" s="176" t="str">
        <f>VLOOKUP(A130,URS確認!E:I,5,FALSE)</f>
        <v>余家興</v>
      </c>
      <c r="K130" s="177" t="s">
        <v>1500</v>
      </c>
      <c r="N130" s="179"/>
    </row>
    <row r="131" spans="1:14" x14ac:dyDescent="0.4">
      <c r="A131" s="189" t="s">
        <v>73</v>
      </c>
      <c r="B131" s="174" t="str">
        <f>VLOOKUP(A131,URS確認!$E$2:'URS確認'!$G$114,3,FALSE)</f>
        <v xml:space="preserve">團體戶申請登錄                          </v>
      </c>
      <c r="C131" s="173">
        <v>3</v>
      </c>
      <c r="D131" s="175" t="s">
        <v>1479</v>
      </c>
      <c r="E131" s="179">
        <v>44403</v>
      </c>
      <c r="F131" s="179">
        <v>44405</v>
      </c>
      <c r="G131" s="179">
        <v>44405</v>
      </c>
      <c r="H131" s="176" t="str">
        <f>VLOOKUP(A131,URS確認!E:I,5,FALSE)</f>
        <v>余家興</v>
      </c>
      <c r="K131" s="177" t="s">
        <v>1487</v>
      </c>
      <c r="N131" s="179"/>
    </row>
    <row r="132" spans="1:14" x14ac:dyDescent="0.4">
      <c r="A132" s="173" t="s">
        <v>67</v>
      </c>
      <c r="B132" s="174" t="str">
        <f>VLOOKUP(A132,URS確認!$E$2:'URS確認'!$G$114,3,FALSE)</f>
        <v xml:space="preserve">核准額度登錄(Eloan4)                 </v>
      </c>
      <c r="C132" s="173">
        <v>1</v>
      </c>
      <c r="D132" s="175" t="s">
        <v>1480</v>
      </c>
      <c r="E132" s="179">
        <v>44403</v>
      </c>
      <c r="F132" s="179">
        <v>44421</v>
      </c>
      <c r="G132" s="176">
        <v>44413</v>
      </c>
      <c r="H132" s="176" t="str">
        <f>VLOOKUP(A132,URS確認!E:I,5,FALSE)</f>
        <v>余家興</v>
      </c>
      <c r="K132" s="177" t="s">
        <v>1487</v>
      </c>
      <c r="N132" s="179"/>
    </row>
    <row r="133" spans="1:14" ht="34" x14ac:dyDescent="0.4">
      <c r="A133" s="173" t="s">
        <v>67</v>
      </c>
      <c r="B133" s="174" t="str">
        <f>VLOOKUP(A133,URS確認!$E$2:'URS確認'!$G$114,3,FALSE)</f>
        <v xml:space="preserve">核准額度登錄(Eloan4)                 </v>
      </c>
      <c r="C133" s="173">
        <v>2</v>
      </c>
      <c r="D133" s="175" t="s">
        <v>1481</v>
      </c>
      <c r="E133" s="179">
        <v>44403</v>
      </c>
      <c r="F133" s="176">
        <v>44407</v>
      </c>
      <c r="G133" s="176">
        <v>44407</v>
      </c>
      <c r="H133" s="176" t="str">
        <f>VLOOKUP(A133,URS確認!E:I,5,FALSE)</f>
        <v>余家興</v>
      </c>
      <c r="K133" s="177" t="s">
        <v>1501</v>
      </c>
      <c r="N133" s="176"/>
    </row>
    <row r="134" spans="1:14" x14ac:dyDescent="0.4">
      <c r="A134" s="173" t="s">
        <v>67</v>
      </c>
      <c r="B134" s="174" t="str">
        <f>VLOOKUP(A134,URS確認!$E$2:'URS確認'!$G$114,3,FALSE)</f>
        <v xml:space="preserve">核准額度登錄(Eloan4)                 </v>
      </c>
      <c r="C134" s="173">
        <v>3</v>
      </c>
      <c r="D134" s="175" t="s">
        <v>1482</v>
      </c>
      <c r="E134" s="179">
        <v>44403</v>
      </c>
      <c r="F134" s="179"/>
      <c r="H134" s="176" t="str">
        <f>VLOOKUP(A134,URS確認!E:I,5,FALSE)</f>
        <v>余家興</v>
      </c>
      <c r="L134" s="177" t="s">
        <v>1502</v>
      </c>
      <c r="N134" s="179" t="s">
        <v>1724</v>
      </c>
    </row>
    <row r="135" spans="1:14" ht="34" x14ac:dyDescent="0.4">
      <c r="A135" s="173" t="s">
        <v>67</v>
      </c>
      <c r="B135" s="174" t="str">
        <f>VLOOKUP(A135,URS確認!$E$2:'URS確認'!$G$114,3,FALSE)</f>
        <v xml:space="preserve">核准額度登錄(Eloan4)                 </v>
      </c>
      <c r="C135" s="173">
        <v>4</v>
      </c>
      <c r="D135" s="175" t="s">
        <v>1483</v>
      </c>
      <c r="E135" s="179">
        <v>44403</v>
      </c>
      <c r="F135" s="179"/>
      <c r="H135" s="176" t="str">
        <f>VLOOKUP(A135,URS確認!E:I,5,FALSE)</f>
        <v>余家興</v>
      </c>
      <c r="K135" s="177" t="s">
        <v>1487</v>
      </c>
      <c r="N135" s="179" t="s">
        <v>1728</v>
      </c>
    </row>
    <row r="136" spans="1:14" x14ac:dyDescent="0.4">
      <c r="A136" s="173" t="s">
        <v>67</v>
      </c>
      <c r="B136" s="174" t="str">
        <f>VLOOKUP(A136,URS確認!$E$2:'URS確認'!$G$114,3,FALSE)</f>
        <v xml:space="preserve">核准額度登錄(Eloan4)                 </v>
      </c>
      <c r="C136" s="173">
        <v>5</v>
      </c>
      <c r="D136" s="175" t="s">
        <v>1484</v>
      </c>
      <c r="E136" s="179">
        <v>44403</v>
      </c>
      <c r="F136" s="176">
        <v>44407</v>
      </c>
      <c r="G136" s="176">
        <v>44407</v>
      </c>
      <c r="H136" s="176" t="str">
        <f>VLOOKUP(A136,URS確認!E:I,5,FALSE)</f>
        <v>余家興</v>
      </c>
      <c r="K136" s="177" t="s">
        <v>1487</v>
      </c>
      <c r="N136" s="176"/>
    </row>
    <row r="137" spans="1:14" x14ac:dyDescent="0.4">
      <c r="A137" s="173" t="s">
        <v>67</v>
      </c>
      <c r="B137" s="174" t="str">
        <f>VLOOKUP(A137,URS確認!$E$2:'URS確認'!$G$114,3,FALSE)</f>
        <v xml:space="preserve">核准額度登錄(Eloan4)                 </v>
      </c>
      <c r="C137" s="173">
        <v>6</v>
      </c>
      <c r="D137" s="175" t="s">
        <v>1485</v>
      </c>
      <c r="E137" s="179">
        <v>44403</v>
      </c>
      <c r="F137" s="176">
        <v>44407</v>
      </c>
      <c r="G137" s="176">
        <v>44407</v>
      </c>
      <c r="H137" s="176" t="str">
        <f>VLOOKUP(A137,URS確認!E:I,5,FALSE)</f>
        <v>余家興</v>
      </c>
      <c r="K137" s="177" t="s">
        <v>1503</v>
      </c>
      <c r="N137" s="176"/>
    </row>
    <row r="138" spans="1:14" x14ac:dyDescent="0.4">
      <c r="A138" s="173" t="s">
        <v>67</v>
      </c>
      <c r="B138" s="174" t="str">
        <f>VLOOKUP(A138,URS確認!$E$2:'URS確認'!$G$114,3,FALSE)</f>
        <v xml:space="preserve">核准額度登錄(Eloan4)                 </v>
      </c>
      <c r="C138" s="173">
        <v>7</v>
      </c>
      <c r="D138" s="175" t="s">
        <v>1486</v>
      </c>
      <c r="E138" s="179">
        <v>44403</v>
      </c>
      <c r="F138" s="179"/>
      <c r="G138" s="176">
        <v>44413</v>
      </c>
      <c r="H138" s="176" t="str">
        <f>VLOOKUP(A138,URS確認!E:I,5,FALSE)</f>
        <v>余家興</v>
      </c>
      <c r="L138" s="177" t="s">
        <v>1488</v>
      </c>
      <c r="N138" s="179"/>
    </row>
    <row r="139" spans="1:14" x14ac:dyDescent="0.4">
      <c r="A139" s="173" t="s">
        <v>67</v>
      </c>
      <c r="B139" s="174" t="str">
        <f>VLOOKUP(A139,URS確認!$E$2:'URS確認'!$G$114,3,FALSE)</f>
        <v xml:space="preserve">核准額度登錄(Eloan4)                 </v>
      </c>
      <c r="C139" s="173">
        <v>8</v>
      </c>
      <c r="D139" s="175" t="s">
        <v>1703</v>
      </c>
      <c r="E139" s="179">
        <v>44403</v>
      </c>
      <c r="F139" s="179" t="s">
        <v>1879</v>
      </c>
      <c r="H139" s="176" t="str">
        <f>VLOOKUP(A139,URS確認!E:I,5,FALSE)</f>
        <v>余家興</v>
      </c>
      <c r="N139" s="179"/>
    </row>
    <row r="140" spans="1:14" ht="34" x14ac:dyDescent="0.4">
      <c r="A140" s="173" t="s">
        <v>67</v>
      </c>
      <c r="B140" s="174" t="str">
        <f>VLOOKUP(A140,URS確認!$E$2:'URS確認'!$G$114,3,FALSE)</f>
        <v xml:space="preserve">核准額度登錄(Eloan4)                 </v>
      </c>
      <c r="C140" s="173">
        <v>9</v>
      </c>
      <c r="D140" s="175" t="s">
        <v>1702</v>
      </c>
      <c r="E140" s="179">
        <v>44403</v>
      </c>
      <c r="F140" s="179" t="s">
        <v>1880</v>
      </c>
      <c r="H140" s="176" t="str">
        <f>VLOOKUP(A140,URS確認!E:I,5,FALSE)</f>
        <v>余家興</v>
      </c>
      <c r="N140" s="179"/>
    </row>
    <row r="141" spans="1:14" x14ac:dyDescent="0.4">
      <c r="A141" s="173" t="s">
        <v>1370</v>
      </c>
      <c r="B141" s="174" t="str">
        <f>VLOOKUP(A141,URS確認!$E$2:'URS確認'!$G$114,3,FALSE)</f>
        <v xml:space="preserve">額度明細資料查詢                        </v>
      </c>
      <c r="C141" s="173">
        <v>1</v>
      </c>
      <c r="D141" s="175" t="s">
        <v>1537</v>
      </c>
      <c r="E141" s="179">
        <v>44404</v>
      </c>
      <c r="F141" s="179">
        <v>44407</v>
      </c>
      <c r="G141" s="179">
        <v>44407</v>
      </c>
      <c r="H141" s="176" t="str">
        <f>VLOOKUP(A141,URS確認!E:I,5,FALSE)</f>
        <v>余家興</v>
      </c>
      <c r="K141" s="177" t="s">
        <v>1557</v>
      </c>
      <c r="N141" s="179"/>
    </row>
    <row r="142" spans="1:14" ht="85" x14ac:dyDescent="0.4">
      <c r="A142" s="173" t="s">
        <v>1538</v>
      </c>
      <c r="B142" s="174" t="str">
        <f>VLOOKUP(A142,URS確認!$E$2:'URS確認'!$G$114,3,FALSE)</f>
        <v xml:space="preserve">額度資料維護                            </v>
      </c>
      <c r="C142" s="173">
        <v>1</v>
      </c>
      <c r="D142" s="175" t="s">
        <v>1759</v>
      </c>
      <c r="E142" s="179">
        <v>44404</v>
      </c>
      <c r="F142" s="179">
        <v>44469</v>
      </c>
      <c r="H142" s="176" t="s">
        <v>1822</v>
      </c>
      <c r="L142" s="173" t="s">
        <v>1558</v>
      </c>
      <c r="N142" s="179" t="s">
        <v>1726</v>
      </c>
    </row>
    <row r="143" spans="1:14" x14ac:dyDescent="0.4">
      <c r="A143" s="173" t="s">
        <v>1538</v>
      </c>
      <c r="B143" s="174" t="str">
        <f>VLOOKUP(A143,URS確認!$E$2:'URS確認'!$G$114,3,FALSE)</f>
        <v xml:space="preserve">額度資料維護                            </v>
      </c>
      <c r="C143" s="173">
        <v>2</v>
      </c>
      <c r="D143" s="175" t="s">
        <v>1539</v>
      </c>
      <c r="E143" s="179">
        <v>44404</v>
      </c>
      <c r="F143" s="176">
        <v>44407</v>
      </c>
      <c r="G143" s="176">
        <v>44407</v>
      </c>
      <c r="H143" s="176" t="str">
        <f>VLOOKUP(A143,URS確認!E:I,5,FALSE)</f>
        <v>余家興</v>
      </c>
      <c r="K143" s="177" t="s">
        <v>1559</v>
      </c>
      <c r="N143" s="176"/>
    </row>
    <row r="144" spans="1:14" x14ac:dyDescent="0.4">
      <c r="A144" s="173" t="s">
        <v>1538</v>
      </c>
      <c r="B144" s="174" t="str">
        <f>VLOOKUP(A144,URS確認!$E$2:'URS確認'!$G$114,3,FALSE)</f>
        <v xml:space="preserve">額度資料維護                            </v>
      </c>
      <c r="C144" s="173">
        <v>3</v>
      </c>
      <c r="D144" s="175" t="s">
        <v>1540</v>
      </c>
      <c r="E144" s="179">
        <v>44404</v>
      </c>
      <c r="F144" s="179">
        <v>44419</v>
      </c>
      <c r="G144" s="176">
        <v>44419</v>
      </c>
      <c r="H144" s="176" t="str">
        <f>VLOOKUP(A144,URS確認!E:I,5,FALSE)</f>
        <v>余家興</v>
      </c>
      <c r="K144" s="177" t="s">
        <v>1560</v>
      </c>
      <c r="N144" s="179"/>
    </row>
    <row r="145" spans="1:14" x14ac:dyDescent="0.4">
      <c r="A145" s="173" t="s">
        <v>1538</v>
      </c>
      <c r="B145" s="174" t="str">
        <f>VLOOKUP(A145,URS確認!$E$2:'URS確認'!$G$114,3,FALSE)</f>
        <v xml:space="preserve">額度資料維護                            </v>
      </c>
      <c r="C145" s="173">
        <v>4</v>
      </c>
      <c r="D145" s="175" t="s">
        <v>1541</v>
      </c>
      <c r="E145" s="179">
        <v>44404</v>
      </c>
      <c r="F145" s="176">
        <v>44407</v>
      </c>
      <c r="G145" s="176">
        <v>44407</v>
      </c>
      <c r="H145" s="176" t="str">
        <f>VLOOKUP(A145,URS確認!E:I,5,FALSE)</f>
        <v>余家興</v>
      </c>
      <c r="I145" s="177" t="s">
        <v>1557</v>
      </c>
      <c r="N145" s="176"/>
    </row>
    <row r="146" spans="1:14" x14ac:dyDescent="0.4">
      <c r="A146" s="173" t="s">
        <v>1538</v>
      </c>
      <c r="B146" s="174" t="str">
        <f>VLOOKUP(A146,URS確認!$E$2:'URS確認'!$G$114,3,FALSE)</f>
        <v xml:space="preserve">額度資料維護                            </v>
      </c>
      <c r="C146" s="173">
        <v>5</v>
      </c>
      <c r="D146" s="175" t="s">
        <v>1542</v>
      </c>
      <c r="E146" s="179">
        <v>44404</v>
      </c>
      <c r="F146" s="179">
        <v>44418</v>
      </c>
      <c r="G146" s="176">
        <v>44413</v>
      </c>
      <c r="H146" s="176" t="str">
        <f>VLOOKUP(A146,URS確認!E:I,5,FALSE)</f>
        <v>余家興</v>
      </c>
      <c r="I146" s="177" t="s">
        <v>1561</v>
      </c>
      <c r="N146" s="179"/>
    </row>
    <row r="147" spans="1:14" x14ac:dyDescent="0.4">
      <c r="A147" s="173" t="s">
        <v>1538</v>
      </c>
      <c r="B147" s="174" t="str">
        <f>VLOOKUP(A147,URS確認!$E$2:'URS確認'!$G$114,3,FALSE)</f>
        <v xml:space="preserve">額度資料維護                            </v>
      </c>
      <c r="C147" s="173">
        <v>6</v>
      </c>
      <c r="D147" s="175" t="s">
        <v>1543</v>
      </c>
      <c r="E147" s="179">
        <v>44404</v>
      </c>
      <c r="F147" s="176">
        <v>44407</v>
      </c>
      <c r="G147" s="176">
        <v>44407</v>
      </c>
      <c r="H147" s="176" t="str">
        <f>VLOOKUP(A147,URS確認!E:I,5,FALSE)</f>
        <v>余家興</v>
      </c>
      <c r="K147" s="177" t="s">
        <v>1557</v>
      </c>
      <c r="N147" s="176"/>
    </row>
    <row r="148" spans="1:14" ht="34" x14ac:dyDescent="0.4">
      <c r="A148" s="180" t="s">
        <v>1538</v>
      </c>
      <c r="B148" s="181" t="str">
        <f>VLOOKUP(A148,URS確認!$E$2:'URS確認'!$G$114,3,FALSE)</f>
        <v xml:space="preserve">額度資料維護                            </v>
      </c>
      <c r="C148" s="180">
        <v>7</v>
      </c>
      <c r="D148" s="182" t="s">
        <v>1704</v>
      </c>
      <c r="E148" s="179">
        <v>44404</v>
      </c>
      <c r="F148" s="176">
        <v>44469</v>
      </c>
      <c r="G148" s="176"/>
      <c r="H148" s="176" t="s">
        <v>1823</v>
      </c>
      <c r="L148" s="177" t="s">
        <v>1731</v>
      </c>
      <c r="N148" s="176" t="s">
        <v>1729</v>
      </c>
    </row>
    <row r="149" spans="1:14" x14ac:dyDescent="0.4">
      <c r="A149" s="180" t="s">
        <v>81</v>
      </c>
      <c r="B149" s="181" t="s">
        <v>1705</v>
      </c>
      <c r="C149" s="180">
        <v>1</v>
      </c>
      <c r="D149" s="182" t="s">
        <v>1706</v>
      </c>
      <c r="E149" s="179">
        <v>44404</v>
      </c>
      <c r="F149" s="176">
        <v>44418</v>
      </c>
      <c r="G149" s="176">
        <v>44409</v>
      </c>
      <c r="H149" s="176" t="str">
        <f>VLOOKUP(A149,URS確認!E:I,5,FALSE)</f>
        <v>余家興</v>
      </c>
      <c r="K149" s="177" t="s">
        <v>1881</v>
      </c>
      <c r="N149" s="176"/>
    </row>
    <row r="150" spans="1:14" ht="68" x14ac:dyDescent="0.4">
      <c r="A150" s="173" t="s">
        <v>1299</v>
      </c>
      <c r="B150" s="174" t="e">
        <f>VLOOKUP(A150,URS確認!$E$2:'URS確認'!$G$114,3,FALSE)</f>
        <v>#N/A</v>
      </c>
      <c r="C150" s="173">
        <v>1</v>
      </c>
      <c r="D150" s="175" t="s">
        <v>1544</v>
      </c>
      <c r="E150" s="179">
        <v>44404</v>
      </c>
      <c r="F150" s="179">
        <v>44439</v>
      </c>
      <c r="G150" s="179">
        <v>44421</v>
      </c>
      <c r="H150" s="176" t="s">
        <v>961</v>
      </c>
      <c r="M150" s="173" t="s">
        <v>1557</v>
      </c>
      <c r="N150" s="179" t="s">
        <v>1729</v>
      </c>
    </row>
    <row r="151" spans="1:14" x14ac:dyDescent="0.4">
      <c r="A151" s="173" t="s">
        <v>1545</v>
      </c>
      <c r="B151" s="174" t="s">
        <v>1546</v>
      </c>
      <c r="C151" s="173">
        <v>1</v>
      </c>
      <c r="D151" s="175" t="s">
        <v>1547</v>
      </c>
      <c r="E151" s="179">
        <v>44404</v>
      </c>
      <c r="F151" s="179">
        <v>44439</v>
      </c>
      <c r="H151" s="176" t="s">
        <v>648</v>
      </c>
      <c r="K151" s="177" t="s">
        <v>1562</v>
      </c>
      <c r="N151" s="179"/>
    </row>
    <row r="152" spans="1:14" ht="34" x14ac:dyDescent="0.4">
      <c r="A152" s="173" t="s">
        <v>1548</v>
      </c>
      <c r="B152" s="174" t="s">
        <v>1549</v>
      </c>
      <c r="C152" s="173">
        <v>1</v>
      </c>
      <c r="D152" s="175" t="s">
        <v>1563</v>
      </c>
      <c r="E152" s="179">
        <v>44404</v>
      </c>
      <c r="F152" s="179">
        <v>44412</v>
      </c>
      <c r="G152" s="179">
        <v>44412</v>
      </c>
      <c r="H152" s="176" t="str">
        <f>VLOOKUP(A152,URS確認!E:I,5,FALSE)</f>
        <v>陳昱衡</v>
      </c>
      <c r="K152" s="177" t="s">
        <v>1564</v>
      </c>
      <c r="N152" s="179"/>
    </row>
    <row r="153" spans="1:14" x14ac:dyDescent="0.4">
      <c r="A153" s="173" t="s">
        <v>1548</v>
      </c>
      <c r="B153" s="174" t="s">
        <v>1549</v>
      </c>
      <c r="C153" s="173">
        <v>2</v>
      </c>
      <c r="D153" s="175" t="s">
        <v>1551</v>
      </c>
      <c r="E153" s="179">
        <v>44404</v>
      </c>
      <c r="F153" s="178">
        <v>44404</v>
      </c>
      <c r="G153" s="178">
        <v>44404</v>
      </c>
      <c r="H153" s="176" t="str">
        <f>VLOOKUP(A153,URS確認!E:I,5,FALSE)</f>
        <v>陳昱衡</v>
      </c>
      <c r="K153" s="177" t="s">
        <v>1557</v>
      </c>
      <c r="N153" s="178"/>
    </row>
    <row r="154" spans="1:14" ht="68" x14ac:dyDescent="0.4">
      <c r="A154" s="173" t="s">
        <v>1548</v>
      </c>
      <c r="B154" s="174" t="s">
        <v>1549</v>
      </c>
      <c r="C154" s="173">
        <v>3</v>
      </c>
      <c r="D154" s="175" t="s">
        <v>1550</v>
      </c>
      <c r="E154" s="179">
        <v>44404</v>
      </c>
      <c r="F154" s="179">
        <v>44439</v>
      </c>
      <c r="H154" s="176" t="s">
        <v>1721</v>
      </c>
      <c r="L154" s="173" t="s">
        <v>1565</v>
      </c>
      <c r="N154" s="179"/>
    </row>
    <row r="155" spans="1:14" ht="51" x14ac:dyDescent="0.4">
      <c r="A155" s="173" t="s">
        <v>50</v>
      </c>
      <c r="B155" s="190" t="str">
        <f>VLOOKUP(A155,URS確認!$E$2:'URS確認'!$G$114,3,FALSE)</f>
        <v xml:space="preserve">未齊件資料查詢                          </v>
      </c>
      <c r="C155" s="173">
        <v>1</v>
      </c>
      <c r="D155" s="191" t="s">
        <v>1566</v>
      </c>
      <c r="E155" s="179">
        <v>44405</v>
      </c>
      <c r="F155" s="179">
        <v>44411</v>
      </c>
      <c r="G155" s="179">
        <v>44411</v>
      </c>
      <c r="H155" s="176" t="str">
        <f>VLOOKUP(A155,URS確認!E:I,5,FALSE)</f>
        <v>陳昱衡</v>
      </c>
      <c r="K155" s="173" t="s">
        <v>1581</v>
      </c>
      <c r="N155" s="179"/>
    </row>
    <row r="156" spans="1:14" ht="85" x14ac:dyDescent="0.4">
      <c r="A156" s="173" t="s">
        <v>50</v>
      </c>
      <c r="B156" s="190" t="str">
        <f>VLOOKUP(A156,URS確認!$E$2:'URS確認'!$G$114,3,FALSE)</f>
        <v xml:space="preserve">未齊件資料查詢                          </v>
      </c>
      <c r="C156" s="173">
        <v>2</v>
      </c>
      <c r="D156" s="175" t="s">
        <v>1567</v>
      </c>
      <c r="E156" s="179">
        <v>44405</v>
      </c>
      <c r="F156" s="179">
        <v>44411</v>
      </c>
      <c r="G156" s="179">
        <v>44411</v>
      </c>
      <c r="H156" s="176" t="str">
        <f>VLOOKUP(A156,URS確認!E:I,5,FALSE)</f>
        <v>陳昱衡</v>
      </c>
      <c r="K156" s="173" t="s">
        <v>1582</v>
      </c>
      <c r="N156" s="179"/>
    </row>
    <row r="157" spans="1:14" x14ac:dyDescent="0.4">
      <c r="A157" s="173" t="s">
        <v>52</v>
      </c>
      <c r="B157" s="190" t="str">
        <f>VLOOKUP(A157,URS確認!$E$2:'URS確認'!$G$114,3,FALSE)</f>
        <v xml:space="preserve">未齊案件管理             </v>
      </c>
      <c r="C157" s="173">
        <v>2</v>
      </c>
      <c r="D157" s="175" t="s">
        <v>1568</v>
      </c>
      <c r="E157" s="179">
        <v>44405</v>
      </c>
      <c r="F157" s="178">
        <v>44407</v>
      </c>
      <c r="G157" s="178">
        <v>44407</v>
      </c>
      <c r="H157" s="176" t="str">
        <f>VLOOKUP(A157,URS確認!E:I,5,FALSE)</f>
        <v>陳昱衡</v>
      </c>
      <c r="K157" s="177" t="s">
        <v>1583</v>
      </c>
      <c r="N157" s="178"/>
    </row>
    <row r="158" spans="1:14" x14ac:dyDescent="0.4">
      <c r="A158" s="173" t="s">
        <v>52</v>
      </c>
      <c r="B158" s="190" t="str">
        <f>VLOOKUP(A158,URS確認!$E$2:'URS確認'!$G$114,3,FALSE)</f>
        <v xml:space="preserve">未齊案件管理             </v>
      </c>
      <c r="C158" s="173">
        <v>3</v>
      </c>
      <c r="D158" s="175" t="s">
        <v>1569</v>
      </c>
      <c r="E158" s="179">
        <v>44405</v>
      </c>
      <c r="F158" s="178">
        <v>44407</v>
      </c>
      <c r="G158" s="178">
        <v>44407</v>
      </c>
      <c r="H158" s="176" t="str">
        <f>VLOOKUP(A158,URS確認!E:I,5,FALSE)</f>
        <v>陳昱衡</v>
      </c>
      <c r="K158" s="177" t="s">
        <v>1582</v>
      </c>
      <c r="N158" s="178"/>
    </row>
    <row r="159" spans="1:14" x14ac:dyDescent="0.4">
      <c r="A159" s="173" t="s">
        <v>52</v>
      </c>
      <c r="B159" s="190" t="str">
        <f>VLOOKUP(A159,URS確認!$E$2:'URS確認'!$G$114,3,FALSE)</f>
        <v xml:space="preserve">未齊案件管理             </v>
      </c>
      <c r="C159" s="173">
        <v>6</v>
      </c>
      <c r="D159" s="175" t="s">
        <v>1570</v>
      </c>
      <c r="E159" s="179">
        <v>44405</v>
      </c>
      <c r="F159" s="178">
        <v>44407</v>
      </c>
      <c r="G159" s="178">
        <v>44407</v>
      </c>
      <c r="H159" s="176" t="str">
        <f>VLOOKUP(A159,URS確認!E:I,5,FALSE)</f>
        <v>陳昱衡</v>
      </c>
      <c r="K159" s="177" t="s">
        <v>1583</v>
      </c>
      <c r="N159" s="178"/>
    </row>
    <row r="160" spans="1:14" ht="34" x14ac:dyDescent="0.4">
      <c r="A160" s="173" t="s">
        <v>52</v>
      </c>
      <c r="B160" s="190" t="str">
        <f>VLOOKUP(A160,URS確認!$E$2:'URS確認'!$G$114,3,FALSE)</f>
        <v xml:space="preserve">未齊案件管理             </v>
      </c>
      <c r="C160" s="173">
        <v>7</v>
      </c>
      <c r="D160" s="175" t="s">
        <v>1571</v>
      </c>
      <c r="E160" s="179">
        <v>44405</v>
      </c>
      <c r="F160" s="179">
        <v>44469</v>
      </c>
      <c r="H160" s="176" t="s">
        <v>1721</v>
      </c>
      <c r="L160" s="173" t="s">
        <v>1584</v>
      </c>
      <c r="N160" s="179" t="s">
        <v>1726</v>
      </c>
    </row>
    <row r="161" spans="1:14" x14ac:dyDescent="0.4">
      <c r="A161" s="173" t="s">
        <v>1403</v>
      </c>
      <c r="B161" s="190" t="str">
        <f>VLOOKUP(A161,URS確認!$E$2:'URS確認'!$G$114,3,FALSE)</f>
        <v xml:space="preserve">保證人明細資料查詢                      </v>
      </c>
      <c r="C161" s="173">
        <v>1</v>
      </c>
      <c r="D161" s="175" t="s">
        <v>1572</v>
      </c>
      <c r="E161" s="179">
        <v>44405</v>
      </c>
      <c r="F161" s="179">
        <v>44421</v>
      </c>
      <c r="G161" s="178">
        <v>44419</v>
      </c>
      <c r="H161" s="176" t="str">
        <f>VLOOKUP(A161,URS確認!E:I,5,FALSE)</f>
        <v>陳昱衡</v>
      </c>
      <c r="K161" s="177" t="s">
        <v>1583</v>
      </c>
      <c r="N161" s="179"/>
    </row>
    <row r="162" spans="1:14" x14ac:dyDescent="0.4">
      <c r="A162" s="173" t="s">
        <v>1403</v>
      </c>
      <c r="B162" s="190" t="str">
        <f>VLOOKUP(A162,URS確認!$E$2:'URS確認'!$G$114,3,FALSE)</f>
        <v xml:space="preserve">保證人明細資料查詢                      </v>
      </c>
      <c r="C162" s="173">
        <v>2</v>
      </c>
      <c r="D162" s="175" t="s">
        <v>1580</v>
      </c>
      <c r="E162" s="179">
        <v>44405</v>
      </c>
      <c r="F162" s="179">
        <v>44406</v>
      </c>
      <c r="G162" s="178">
        <v>44406</v>
      </c>
      <c r="H162" s="176" t="str">
        <f>VLOOKUP(A162,URS確認!E:I,5,FALSE)</f>
        <v>陳昱衡</v>
      </c>
      <c r="K162" s="177" t="s">
        <v>1582</v>
      </c>
      <c r="N162" s="179"/>
    </row>
    <row r="163" spans="1:14" x14ac:dyDescent="0.4">
      <c r="A163" s="173" t="s">
        <v>1403</v>
      </c>
      <c r="B163" s="190" t="str">
        <f>VLOOKUP(A163,URS確認!$E$2:'URS確認'!$G$114,3,FALSE)</f>
        <v xml:space="preserve">保證人明細資料查詢                      </v>
      </c>
      <c r="C163" s="173">
        <v>3</v>
      </c>
      <c r="D163" s="175" t="s">
        <v>1573</v>
      </c>
      <c r="E163" s="179">
        <v>44405</v>
      </c>
      <c r="F163" s="179"/>
      <c r="H163" s="176" t="str">
        <f>VLOOKUP(A163,URS確認!E:I,5,FALSE)</f>
        <v>陳昱衡</v>
      </c>
      <c r="K163" s="177" t="s">
        <v>1582</v>
      </c>
      <c r="N163" s="179" t="s">
        <v>1724</v>
      </c>
    </row>
    <row r="164" spans="1:14" x14ac:dyDescent="0.4">
      <c r="A164" s="173" t="s">
        <v>1404</v>
      </c>
      <c r="B164" s="190" t="str">
        <f>VLOOKUP(A164,URS確認!$E$2:'URS確認'!$G$114,3,FALSE)</f>
        <v xml:space="preserve">保證人資料登錄(Eloan5)                </v>
      </c>
      <c r="C164" s="173">
        <v>1</v>
      </c>
      <c r="D164" s="175" t="s">
        <v>1574</v>
      </c>
      <c r="E164" s="179">
        <v>44405</v>
      </c>
      <c r="F164" s="179">
        <v>44411</v>
      </c>
      <c r="G164" s="178">
        <v>44411</v>
      </c>
      <c r="H164" s="176" t="str">
        <f>VLOOKUP(A164,URS確認!E:I,5,FALSE)</f>
        <v>陳昱衡</v>
      </c>
      <c r="K164" s="177" t="s">
        <v>1582</v>
      </c>
      <c r="N164" s="179"/>
    </row>
    <row r="165" spans="1:14" x14ac:dyDescent="0.4">
      <c r="A165" s="173" t="s">
        <v>1404</v>
      </c>
      <c r="B165" s="190" t="str">
        <f>VLOOKUP(A165,URS確認!$E$2:'URS確認'!$G$114,3,FALSE)</f>
        <v xml:space="preserve">保證人資料登錄(Eloan5)                </v>
      </c>
      <c r="C165" s="173">
        <v>2</v>
      </c>
      <c r="D165" s="175" t="s">
        <v>1575</v>
      </c>
      <c r="E165" s="179">
        <v>44405</v>
      </c>
      <c r="F165" s="179">
        <v>44411</v>
      </c>
      <c r="G165" s="178">
        <v>44411</v>
      </c>
      <c r="H165" s="176" t="str">
        <f>VLOOKUP(A165,URS確認!E:I,5,FALSE)</f>
        <v>陳昱衡</v>
      </c>
      <c r="K165" s="177" t="s">
        <v>1585</v>
      </c>
      <c r="N165" s="179"/>
    </row>
    <row r="166" spans="1:14" ht="34" x14ac:dyDescent="0.4">
      <c r="A166" s="173" t="s">
        <v>1404</v>
      </c>
      <c r="B166" s="190" t="str">
        <f>VLOOKUP(A166,URS確認!$E$2:'URS確認'!$G$114,3,FALSE)</f>
        <v xml:space="preserve">保證人資料登錄(Eloan5)                </v>
      </c>
      <c r="C166" s="173">
        <v>3</v>
      </c>
      <c r="D166" s="175" t="s">
        <v>1727</v>
      </c>
      <c r="E166" s="179">
        <v>44405</v>
      </c>
      <c r="F166" s="179">
        <v>44421</v>
      </c>
      <c r="G166" s="179">
        <v>44414</v>
      </c>
      <c r="H166" s="176" t="str">
        <f>VLOOKUP(A166,URS確認!E:I,5,FALSE)</f>
        <v>陳昱衡</v>
      </c>
      <c r="I166" s="173" t="s">
        <v>1583</v>
      </c>
      <c r="N166" s="179"/>
    </row>
    <row r="167" spans="1:14" ht="51" x14ac:dyDescent="0.4">
      <c r="A167" s="173" t="s">
        <v>1404</v>
      </c>
      <c r="B167" s="190" t="str">
        <f>VLOOKUP(A167,URS確認!$E$2:'URS確認'!$G$114,3,FALSE)</f>
        <v xml:space="preserve">保證人資料登錄(Eloan5)                </v>
      </c>
      <c r="C167" s="173">
        <v>4</v>
      </c>
      <c r="D167" s="175" t="s">
        <v>1576</v>
      </c>
      <c r="E167" s="179">
        <v>44405</v>
      </c>
      <c r="F167" s="179">
        <v>44428</v>
      </c>
      <c r="H167" s="176" t="s">
        <v>1824</v>
      </c>
      <c r="L167" s="173" t="s">
        <v>1586</v>
      </c>
      <c r="N167" s="179" t="s">
        <v>1728</v>
      </c>
    </row>
    <row r="168" spans="1:14" ht="68" x14ac:dyDescent="0.4">
      <c r="A168" s="173" t="s">
        <v>1404</v>
      </c>
      <c r="B168" s="190" t="str">
        <f>VLOOKUP(A168,URS確認!$E$2:'URS確認'!$G$114,3,FALSE)</f>
        <v xml:space="preserve">保證人資料登錄(Eloan5)                </v>
      </c>
      <c r="C168" s="173">
        <v>5</v>
      </c>
      <c r="D168" s="175" t="s">
        <v>1707</v>
      </c>
      <c r="E168" s="179">
        <v>44405</v>
      </c>
      <c r="F168" s="179">
        <v>44428</v>
      </c>
      <c r="H168" s="176" t="s">
        <v>1824</v>
      </c>
      <c r="L168" s="173" t="s">
        <v>1825</v>
      </c>
      <c r="N168" s="179" t="s">
        <v>1726</v>
      </c>
    </row>
    <row r="169" spans="1:14" ht="34" x14ac:dyDescent="0.4">
      <c r="A169" s="173" t="s">
        <v>1404</v>
      </c>
      <c r="B169" s="190" t="str">
        <f>VLOOKUP(A169,URS確認!$E$2:'URS確認'!$G$114,3,FALSE)</f>
        <v xml:space="preserve">保證人資料登錄(Eloan5)                </v>
      </c>
      <c r="C169" s="173">
        <v>6</v>
      </c>
      <c r="D169" s="175" t="s">
        <v>1577</v>
      </c>
      <c r="E169" s="179">
        <v>44405</v>
      </c>
      <c r="F169" s="179">
        <v>44439</v>
      </c>
      <c r="H169" s="176" t="s">
        <v>1824</v>
      </c>
      <c r="L169" s="173" t="s">
        <v>1586</v>
      </c>
      <c r="N169" s="179" t="s">
        <v>1726</v>
      </c>
    </row>
    <row r="170" spans="1:14" x14ac:dyDescent="0.4">
      <c r="A170" s="173" t="s">
        <v>133</v>
      </c>
      <c r="B170" s="190" t="str">
        <f>VLOOKUP(A170,URS確認!$E$2:'URS確認'!$G$114,3,FALSE)</f>
        <v xml:space="preserve">保證人保證資料查詢                      </v>
      </c>
      <c r="C170" s="173">
        <v>1</v>
      </c>
      <c r="D170" s="175" t="s">
        <v>1587</v>
      </c>
      <c r="E170" s="179">
        <v>44405</v>
      </c>
      <c r="F170" s="179">
        <v>44405</v>
      </c>
      <c r="G170" s="179">
        <v>44405</v>
      </c>
      <c r="H170" s="176" t="str">
        <f>VLOOKUP(A170,URS確認!E:I,5,FALSE)</f>
        <v>陳昱衡</v>
      </c>
      <c r="K170" s="177" t="s">
        <v>1583</v>
      </c>
      <c r="N170" s="179"/>
    </row>
    <row r="171" spans="1:14" x14ac:dyDescent="0.4">
      <c r="A171" s="173" t="s">
        <v>133</v>
      </c>
      <c r="B171" s="190" t="str">
        <f>VLOOKUP(A171,URS確認!$E$2:'URS確認'!$G$114,3,FALSE)</f>
        <v xml:space="preserve">保證人保證資料查詢                      </v>
      </c>
      <c r="C171" s="173">
        <v>2</v>
      </c>
      <c r="D171" s="175" t="s">
        <v>1579</v>
      </c>
      <c r="E171" s="179">
        <v>44405</v>
      </c>
      <c r="F171" s="179">
        <v>44406</v>
      </c>
      <c r="G171" s="179">
        <v>44406</v>
      </c>
      <c r="H171" s="176" t="str">
        <f>VLOOKUP(A171,URS確認!E:I,5,FALSE)</f>
        <v>陳昱衡</v>
      </c>
      <c r="K171" s="177" t="s">
        <v>1582</v>
      </c>
      <c r="N171" s="179"/>
    </row>
  </sheetData>
  <autoFilter ref="A1:N171" xr:uid="{00000000-0009-0000-0000-000002000000}">
    <filterColumn colId="8" showButton="0"/>
    <filterColumn colId="9" showButton="0"/>
    <filterColumn colId="10" showButton="0"/>
    <filterColumn colId="11" showButton="0"/>
  </autoFilter>
  <mergeCells count="13">
    <mergeCell ref="N1:N3"/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1504</v>
      </c>
      <c r="B1" s="49" t="s">
        <v>1316</v>
      </c>
      <c r="C1" s="49" t="s">
        <v>1505</v>
      </c>
    </row>
    <row r="2" spans="1:3" x14ac:dyDescent="0.35">
      <c r="A2" s="50">
        <v>1</v>
      </c>
      <c r="B2" s="112" t="s">
        <v>1507</v>
      </c>
      <c r="C2" s="48" t="s">
        <v>1506</v>
      </c>
    </row>
    <row r="3" spans="1:3" x14ac:dyDescent="0.35">
      <c r="A3" s="50">
        <v>2</v>
      </c>
      <c r="B3" s="48" t="s">
        <v>1555</v>
      </c>
      <c r="C3" s="48" t="s">
        <v>1556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zoomScale="85" zoomScaleNormal="85" workbookViewId="0">
      <pane ySplit="1" topLeftCell="A2" activePane="bottomLeft" state="frozen"/>
      <selection pane="bottomLeft" activeCell="G11" sqref="G11"/>
    </sheetView>
  </sheetViews>
  <sheetFormatPr defaultColWidth="9" defaultRowHeight="17" x14ac:dyDescent="0.3"/>
  <cols>
    <col min="1" max="1" width="14.59765625" style="196" bestFit="1" customWidth="1"/>
    <col min="2" max="2" width="5.59765625" style="196" bestFit="1" customWidth="1"/>
    <col min="3" max="3" width="62.3984375" style="192" bestFit="1" customWidth="1"/>
    <col min="4" max="4" width="14.59765625" style="204" bestFit="1" customWidth="1"/>
    <col min="5" max="5" width="21" style="195" customWidth="1"/>
    <col min="6" max="6" width="30.59765625" style="196" customWidth="1"/>
    <col min="7" max="7" width="13.8984375" style="195" bestFit="1" customWidth="1"/>
    <col min="8" max="8" width="27.5" style="196" customWidth="1"/>
    <col min="9" max="16384" width="9" style="196"/>
  </cols>
  <sheetData>
    <row r="1" spans="1:8" s="204" customFormat="1" x14ac:dyDescent="0.3">
      <c r="A1" s="214" t="s">
        <v>1099</v>
      </c>
      <c r="B1" s="217" t="s">
        <v>1382</v>
      </c>
      <c r="C1" s="218" t="s">
        <v>1342</v>
      </c>
      <c r="D1" s="214" t="s">
        <v>1343</v>
      </c>
      <c r="E1" s="213" t="s">
        <v>1345</v>
      </c>
      <c r="F1" s="214" t="s">
        <v>1344</v>
      </c>
      <c r="G1" s="213" t="s">
        <v>1380</v>
      </c>
      <c r="H1" s="213" t="s">
        <v>1734</v>
      </c>
    </row>
    <row r="2" spans="1:8" s="219" customFormat="1" ht="34" x14ac:dyDescent="0.3">
      <c r="A2" s="195">
        <v>44399</v>
      </c>
      <c r="B2" s="204">
        <v>1</v>
      </c>
      <c r="C2" s="192" t="s">
        <v>1356</v>
      </c>
      <c r="D2" s="204" t="s">
        <v>648</v>
      </c>
      <c r="E2" s="195">
        <v>44403</v>
      </c>
      <c r="F2" s="194" t="s">
        <v>1647</v>
      </c>
      <c r="G2" s="195">
        <v>44403</v>
      </c>
      <c r="H2" s="196"/>
    </row>
    <row r="3" spans="1:8" x14ac:dyDescent="0.3">
      <c r="A3" s="195">
        <v>44397</v>
      </c>
      <c r="B3" s="204">
        <v>1</v>
      </c>
      <c r="C3" s="192" t="s">
        <v>1347</v>
      </c>
      <c r="D3" s="204" t="s">
        <v>1348</v>
      </c>
      <c r="E3" s="195">
        <v>44407</v>
      </c>
    </row>
    <row r="4" spans="1:8" x14ac:dyDescent="0.3">
      <c r="A4" s="195">
        <v>44397</v>
      </c>
      <c r="B4" s="204">
        <v>2</v>
      </c>
      <c r="C4" s="192" t="s">
        <v>1349</v>
      </c>
      <c r="D4" s="204" t="s">
        <v>1348</v>
      </c>
      <c r="E4" s="195">
        <v>44407</v>
      </c>
    </row>
    <row r="5" spans="1:8" s="219" customFormat="1" ht="55" x14ac:dyDescent="0.3">
      <c r="A5" s="195">
        <v>44398</v>
      </c>
      <c r="B5" s="204">
        <v>3</v>
      </c>
      <c r="C5" s="220" t="s">
        <v>1352</v>
      </c>
      <c r="D5" s="204" t="s">
        <v>1009</v>
      </c>
      <c r="E5" s="195">
        <v>44407</v>
      </c>
      <c r="F5" s="194" t="s">
        <v>1718</v>
      </c>
      <c r="G5" s="195">
        <v>44407</v>
      </c>
      <c r="H5" s="196" t="s">
        <v>1735</v>
      </c>
    </row>
    <row r="6" spans="1:8" s="219" customFormat="1" ht="34" x14ac:dyDescent="0.3">
      <c r="A6" s="195">
        <v>44399</v>
      </c>
      <c r="B6" s="204">
        <v>2</v>
      </c>
      <c r="C6" s="192" t="s">
        <v>1357</v>
      </c>
      <c r="D6" s="204" t="s">
        <v>1358</v>
      </c>
      <c r="E6" s="195">
        <v>44407</v>
      </c>
      <c r="F6" s="194" t="s">
        <v>1645</v>
      </c>
      <c r="G6" s="195">
        <v>44400</v>
      </c>
      <c r="H6" s="196" t="s">
        <v>1737</v>
      </c>
    </row>
    <row r="7" spans="1:8" s="219" customFormat="1" ht="34" x14ac:dyDescent="0.3">
      <c r="A7" s="195">
        <v>44399</v>
      </c>
      <c r="B7" s="204">
        <v>3</v>
      </c>
      <c r="C7" s="192" t="s">
        <v>1359</v>
      </c>
      <c r="D7" s="204" t="s">
        <v>1358</v>
      </c>
      <c r="E7" s="195">
        <v>44407</v>
      </c>
      <c r="F7" s="192" t="s">
        <v>1644</v>
      </c>
      <c r="G7" s="195">
        <v>44400</v>
      </c>
      <c r="H7" s="196"/>
    </row>
    <row r="8" spans="1:8" s="219" customFormat="1" x14ac:dyDescent="0.3">
      <c r="A8" s="195">
        <v>44400</v>
      </c>
      <c r="B8" s="204">
        <v>1</v>
      </c>
      <c r="C8" s="192" t="s">
        <v>1372</v>
      </c>
      <c r="D8" s="204" t="s">
        <v>1381</v>
      </c>
      <c r="E8" s="195">
        <v>44407</v>
      </c>
      <c r="F8" s="196" t="s">
        <v>1669</v>
      </c>
      <c r="G8" s="195">
        <v>44407</v>
      </c>
      <c r="H8" s="196"/>
    </row>
    <row r="9" spans="1:8" s="219" customFormat="1" x14ac:dyDescent="0.3">
      <c r="A9" s="195">
        <v>44403</v>
      </c>
      <c r="B9" s="204">
        <v>6</v>
      </c>
      <c r="C9" s="192" t="s">
        <v>1653</v>
      </c>
      <c r="D9" s="204" t="s">
        <v>1658</v>
      </c>
      <c r="E9" s="195">
        <v>44414</v>
      </c>
      <c r="F9" s="196"/>
      <c r="G9" s="195"/>
      <c r="H9" s="196" t="s">
        <v>1735</v>
      </c>
    </row>
    <row r="10" spans="1:8" s="219" customFormat="1" ht="34" x14ac:dyDescent="0.3">
      <c r="A10" s="195">
        <v>44398</v>
      </c>
      <c r="B10" s="204">
        <v>1</v>
      </c>
      <c r="C10" s="220" t="s">
        <v>1350</v>
      </c>
      <c r="D10" s="204" t="s">
        <v>648</v>
      </c>
      <c r="E10" s="195">
        <v>44414</v>
      </c>
      <c r="F10" s="192" t="s">
        <v>1733</v>
      </c>
      <c r="G10" s="195">
        <v>44413</v>
      </c>
      <c r="H10" s="196" t="s">
        <v>1735</v>
      </c>
    </row>
    <row r="11" spans="1:8" s="219" customFormat="1" ht="34" x14ac:dyDescent="0.3">
      <c r="A11" s="195">
        <v>44398</v>
      </c>
      <c r="B11" s="204">
        <v>2</v>
      </c>
      <c r="C11" s="220" t="s">
        <v>1351</v>
      </c>
      <c r="D11" s="204" t="s">
        <v>714</v>
      </c>
      <c r="E11" s="195">
        <v>44414</v>
      </c>
      <c r="F11" s="196" t="s">
        <v>1736</v>
      </c>
      <c r="G11" s="195">
        <v>44413</v>
      </c>
      <c r="H11" s="196"/>
    </row>
    <row r="12" spans="1:8" s="219" customFormat="1" x14ac:dyDescent="0.3">
      <c r="A12" s="195">
        <v>44403</v>
      </c>
      <c r="B12" s="204">
        <v>7</v>
      </c>
      <c r="C12" s="192" t="s">
        <v>1654</v>
      </c>
      <c r="D12" s="204" t="s">
        <v>1658</v>
      </c>
      <c r="E12" s="195">
        <v>44414</v>
      </c>
      <c r="F12" s="196"/>
      <c r="G12" s="195"/>
      <c r="H12" s="196"/>
    </row>
    <row r="13" spans="1:8" s="219" customFormat="1" ht="34" x14ac:dyDescent="0.3">
      <c r="A13" s="195">
        <v>44398</v>
      </c>
      <c r="B13" s="204">
        <v>5</v>
      </c>
      <c r="C13" s="220" t="s">
        <v>1354</v>
      </c>
      <c r="D13" s="204" t="s">
        <v>648</v>
      </c>
      <c r="E13" s="195">
        <v>44414</v>
      </c>
      <c r="F13" s="196" t="s">
        <v>1732</v>
      </c>
      <c r="G13" s="195">
        <v>44413</v>
      </c>
      <c r="H13" s="196"/>
    </row>
    <row r="14" spans="1:8" s="219" customFormat="1" ht="34" x14ac:dyDescent="0.3">
      <c r="A14" s="195">
        <v>44398</v>
      </c>
      <c r="B14" s="204">
        <v>6</v>
      </c>
      <c r="C14" s="220" t="s">
        <v>1355</v>
      </c>
      <c r="D14" s="204" t="s">
        <v>648</v>
      </c>
      <c r="E14" s="195">
        <v>44414</v>
      </c>
      <c r="F14" s="196" t="s">
        <v>1732</v>
      </c>
      <c r="G14" s="195">
        <v>44413</v>
      </c>
      <c r="H14" s="196"/>
    </row>
    <row r="15" spans="1:8" s="219" customFormat="1" ht="33" x14ac:dyDescent="0.3">
      <c r="A15" s="195">
        <v>44403</v>
      </c>
      <c r="B15" s="204">
        <v>1</v>
      </c>
      <c r="C15" s="192" t="s">
        <v>1650</v>
      </c>
      <c r="D15" s="204" t="s">
        <v>967</v>
      </c>
      <c r="E15" s="195">
        <v>44414</v>
      </c>
      <c r="F15" s="194" t="s">
        <v>1648</v>
      </c>
      <c r="G15" s="195">
        <v>44406</v>
      </c>
      <c r="H15" s="196"/>
    </row>
    <row r="16" spans="1:8" s="219" customFormat="1" ht="33" x14ac:dyDescent="0.3">
      <c r="A16" s="195">
        <v>44403</v>
      </c>
      <c r="B16" s="204">
        <v>2</v>
      </c>
      <c r="C16" s="192" t="s">
        <v>1649</v>
      </c>
      <c r="D16" s="204" t="s">
        <v>967</v>
      </c>
      <c r="E16" s="195">
        <v>44414</v>
      </c>
      <c r="F16" s="215" t="s">
        <v>1771</v>
      </c>
      <c r="G16" s="195">
        <v>44417</v>
      </c>
      <c r="H16" s="196"/>
    </row>
    <row r="17" spans="1:8" s="219" customFormat="1" x14ac:dyDescent="0.3">
      <c r="A17" s="195">
        <v>44403</v>
      </c>
      <c r="B17" s="204">
        <v>3</v>
      </c>
      <c r="C17" s="192" t="s">
        <v>1787</v>
      </c>
      <c r="D17" s="204" t="s">
        <v>967</v>
      </c>
      <c r="E17" s="195">
        <v>44414</v>
      </c>
      <c r="F17" s="216" t="s">
        <v>1788</v>
      </c>
      <c r="G17" s="195">
        <v>44404</v>
      </c>
      <c r="H17" s="196"/>
    </row>
    <row r="18" spans="1:8" x14ac:dyDescent="0.3">
      <c r="A18" s="195">
        <v>44403</v>
      </c>
      <c r="B18" s="204">
        <v>5</v>
      </c>
      <c r="C18" s="192" t="s">
        <v>1652</v>
      </c>
      <c r="D18" s="204" t="s">
        <v>965</v>
      </c>
      <c r="E18" s="195">
        <v>44414</v>
      </c>
      <c r="F18" s="196" t="s">
        <v>1760</v>
      </c>
      <c r="G18" s="195">
        <v>44412</v>
      </c>
    </row>
    <row r="19" spans="1:8" x14ac:dyDescent="0.3">
      <c r="A19" s="195">
        <v>44405</v>
      </c>
      <c r="B19" s="204">
        <v>3</v>
      </c>
      <c r="C19" s="192" t="s">
        <v>1664</v>
      </c>
      <c r="D19" s="204" t="s">
        <v>1658</v>
      </c>
      <c r="E19" s="195">
        <v>44419</v>
      </c>
    </row>
    <row r="20" spans="1:8" s="219" customFormat="1" ht="34" x14ac:dyDescent="0.3">
      <c r="A20" s="195">
        <v>44405</v>
      </c>
      <c r="B20" s="204">
        <v>4</v>
      </c>
      <c r="C20" s="192" t="s">
        <v>1665</v>
      </c>
      <c r="D20" s="204" t="s">
        <v>1658</v>
      </c>
      <c r="E20" s="195">
        <v>44419</v>
      </c>
      <c r="F20" s="196"/>
      <c r="G20" s="195"/>
      <c r="H20" s="196"/>
    </row>
    <row r="21" spans="1:8" s="219" customFormat="1" ht="34" x14ac:dyDescent="0.3">
      <c r="A21" s="195">
        <v>44405</v>
      </c>
      <c r="B21" s="204">
        <v>5</v>
      </c>
      <c r="C21" s="192" t="s">
        <v>1666</v>
      </c>
      <c r="D21" s="204" t="s">
        <v>1658</v>
      </c>
      <c r="E21" s="195">
        <v>44419</v>
      </c>
      <c r="F21" s="196"/>
      <c r="G21" s="195"/>
      <c r="H21" s="196"/>
    </row>
    <row r="22" spans="1:8" x14ac:dyDescent="0.3">
      <c r="A22" s="195">
        <v>44405</v>
      </c>
      <c r="B22" s="204">
        <v>1</v>
      </c>
      <c r="C22" s="192" t="s">
        <v>1578</v>
      </c>
      <c r="D22" s="204" t="s">
        <v>1381</v>
      </c>
      <c r="E22" s="195">
        <v>44419</v>
      </c>
      <c r="F22" s="196" t="s">
        <v>1662</v>
      </c>
      <c r="G22" s="195">
        <v>44405</v>
      </c>
    </row>
    <row r="23" spans="1:8" ht="88" x14ac:dyDescent="0.3">
      <c r="A23" s="195">
        <v>44405</v>
      </c>
      <c r="B23" s="204">
        <v>2</v>
      </c>
      <c r="C23" s="192" t="s">
        <v>1663</v>
      </c>
      <c r="D23" s="204" t="s">
        <v>1513</v>
      </c>
      <c r="E23" s="195">
        <v>44419</v>
      </c>
      <c r="F23" s="215" t="s">
        <v>1786</v>
      </c>
      <c r="G23" s="195">
        <v>44419</v>
      </c>
    </row>
    <row r="24" spans="1:8" s="219" customFormat="1" ht="34" x14ac:dyDescent="0.3">
      <c r="A24" s="195">
        <v>44405</v>
      </c>
      <c r="B24" s="204">
        <v>6</v>
      </c>
      <c r="C24" s="192" t="s">
        <v>1667</v>
      </c>
      <c r="D24" s="204" t="s">
        <v>1646</v>
      </c>
      <c r="E24" s="195">
        <v>44419</v>
      </c>
      <c r="F24" s="192" t="s">
        <v>1668</v>
      </c>
      <c r="G24" s="195">
        <v>44407</v>
      </c>
      <c r="H24" s="196"/>
    </row>
    <row r="25" spans="1:8" s="219" customFormat="1" ht="55" x14ac:dyDescent="0.3">
      <c r="A25" s="195">
        <v>44399</v>
      </c>
      <c r="B25" s="204">
        <v>4</v>
      </c>
      <c r="C25" s="192" t="s">
        <v>1360</v>
      </c>
      <c r="D25" s="204" t="s">
        <v>1381</v>
      </c>
      <c r="E25" s="193">
        <v>44421</v>
      </c>
      <c r="F25" s="215" t="s">
        <v>1870</v>
      </c>
      <c r="G25" s="193">
        <v>44420</v>
      </c>
      <c r="H25" s="196" t="s">
        <v>1871</v>
      </c>
    </row>
    <row r="26" spans="1:8" s="219" customFormat="1" x14ac:dyDescent="0.3">
      <c r="A26" s="195">
        <v>44404</v>
      </c>
      <c r="B26" s="204">
        <v>3</v>
      </c>
      <c r="C26" s="192" t="s">
        <v>1772</v>
      </c>
      <c r="D26" s="204" t="s">
        <v>967</v>
      </c>
      <c r="E26" s="195">
        <v>44421</v>
      </c>
      <c r="F26" s="216" t="s">
        <v>1661</v>
      </c>
      <c r="G26" s="195">
        <v>44406</v>
      </c>
      <c r="H26" s="196"/>
    </row>
    <row r="27" spans="1:8" s="219" customFormat="1" ht="275" x14ac:dyDescent="0.3">
      <c r="A27" s="193">
        <v>44404</v>
      </c>
      <c r="B27" s="221">
        <v>4</v>
      </c>
      <c r="C27" s="222" t="s">
        <v>1536</v>
      </c>
      <c r="D27" s="221" t="s">
        <v>1762</v>
      </c>
      <c r="E27" s="193">
        <v>44421</v>
      </c>
      <c r="F27" s="215" t="s">
        <v>1785</v>
      </c>
      <c r="G27" s="193">
        <v>44419</v>
      </c>
      <c r="H27" s="196"/>
    </row>
    <row r="28" spans="1:8" s="219" customFormat="1" x14ac:dyDescent="0.3">
      <c r="A28" s="195">
        <v>44400</v>
      </c>
      <c r="B28" s="204">
        <v>2</v>
      </c>
      <c r="C28" s="192" t="s">
        <v>1373</v>
      </c>
      <c r="D28" s="204" t="s">
        <v>648</v>
      </c>
      <c r="E28" s="195">
        <v>44428</v>
      </c>
      <c r="F28" s="196"/>
      <c r="G28" s="195"/>
      <c r="H28" s="196"/>
    </row>
    <row r="29" spans="1:8" s="224" customFormat="1" ht="22" x14ac:dyDescent="0.3">
      <c r="A29" s="195">
        <v>44403</v>
      </c>
      <c r="B29" s="204">
        <v>9</v>
      </c>
      <c r="C29" s="192" t="s">
        <v>1656</v>
      </c>
      <c r="D29" s="204" t="s">
        <v>1657</v>
      </c>
      <c r="E29" s="193">
        <v>44428</v>
      </c>
      <c r="F29" s="215" t="s">
        <v>1752</v>
      </c>
      <c r="G29" s="195"/>
      <c r="H29" s="223"/>
    </row>
    <row r="30" spans="1:8" s="219" customFormat="1" x14ac:dyDescent="0.3">
      <c r="A30" s="195">
        <v>44396</v>
      </c>
      <c r="B30" s="204">
        <v>1</v>
      </c>
      <c r="C30" s="192" t="s">
        <v>1346</v>
      </c>
      <c r="D30" s="204" t="s">
        <v>648</v>
      </c>
      <c r="E30" s="195">
        <v>44438</v>
      </c>
      <c r="F30" s="196"/>
      <c r="G30" s="195"/>
      <c r="H30" s="196"/>
    </row>
    <row r="31" spans="1:8" s="219" customFormat="1" ht="34" x14ac:dyDescent="0.3">
      <c r="A31" s="195">
        <v>44398</v>
      </c>
      <c r="B31" s="204">
        <v>4</v>
      </c>
      <c r="C31" s="220" t="s">
        <v>1353</v>
      </c>
      <c r="D31" s="204" t="s">
        <v>1348</v>
      </c>
      <c r="E31" s="195">
        <v>44439</v>
      </c>
      <c r="F31" s="196"/>
      <c r="G31" s="195"/>
      <c r="H31" s="196"/>
    </row>
    <row r="32" spans="1:8" s="219" customFormat="1" x14ac:dyDescent="0.3">
      <c r="A32" s="195">
        <v>44403</v>
      </c>
      <c r="B32" s="204">
        <v>4</v>
      </c>
      <c r="C32" s="192" t="s">
        <v>1651</v>
      </c>
      <c r="D32" s="204" t="s">
        <v>1657</v>
      </c>
      <c r="E32" s="195">
        <v>44439</v>
      </c>
      <c r="F32" s="196"/>
      <c r="G32" s="195"/>
      <c r="H32" s="196"/>
    </row>
    <row r="33" spans="1:8" s="219" customFormat="1" ht="34" x14ac:dyDescent="0.3">
      <c r="A33" s="195">
        <v>44403</v>
      </c>
      <c r="B33" s="204">
        <v>8</v>
      </c>
      <c r="C33" s="192" t="s">
        <v>1655</v>
      </c>
      <c r="D33" s="204" t="s">
        <v>967</v>
      </c>
      <c r="E33" s="195">
        <v>44439</v>
      </c>
      <c r="F33" s="215" t="s">
        <v>1770</v>
      </c>
      <c r="G33" s="195"/>
      <c r="H33" s="196"/>
    </row>
    <row r="34" spans="1:8" s="219" customFormat="1" ht="34" x14ac:dyDescent="0.3">
      <c r="A34" s="195">
        <v>44404</v>
      </c>
      <c r="B34" s="204">
        <v>2</v>
      </c>
      <c r="C34" s="192" t="s">
        <v>1660</v>
      </c>
      <c r="D34" s="204" t="s">
        <v>1657</v>
      </c>
      <c r="E34" s="195">
        <v>44439</v>
      </c>
      <c r="F34" s="196"/>
      <c r="G34" s="195"/>
      <c r="H34" s="196"/>
    </row>
    <row r="35" spans="1:8" s="219" customFormat="1" ht="34" x14ac:dyDescent="0.3">
      <c r="A35" s="195">
        <v>44404</v>
      </c>
      <c r="B35" s="204">
        <v>1</v>
      </c>
      <c r="C35" s="192" t="s">
        <v>1659</v>
      </c>
      <c r="D35" s="204" t="s">
        <v>1658</v>
      </c>
      <c r="E35" s="195" t="s">
        <v>1596</v>
      </c>
      <c r="F35" s="196"/>
      <c r="G35" s="195"/>
      <c r="H35" s="196"/>
    </row>
  </sheetData>
  <autoFilter ref="A1:G35" xr:uid="{00000000-0009-0000-0000-000004000000}">
    <sortState xmlns:xlrd2="http://schemas.microsoft.com/office/spreadsheetml/2017/richdata2"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85" zoomScaleNormal="85" workbookViewId="0">
      <selection activeCell="C17" sqref="C17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1315</v>
      </c>
      <c r="B1" s="96" t="s">
        <v>1316</v>
      </c>
      <c r="C1" s="96" t="s">
        <v>1317</v>
      </c>
    </row>
    <row r="2" spans="1:3" ht="124" x14ac:dyDescent="0.35">
      <c r="A2" s="54">
        <v>1</v>
      </c>
      <c r="B2" s="53" t="s">
        <v>1318</v>
      </c>
      <c r="C2" s="94" t="s">
        <v>1717</v>
      </c>
    </row>
    <row r="3" spans="1:3" x14ac:dyDescent="0.35">
      <c r="A3" s="52">
        <v>2</v>
      </c>
      <c r="B3" s="51" t="s">
        <v>1319</v>
      </c>
      <c r="C3" s="51" t="s">
        <v>1320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1071</v>
      </c>
    </row>
    <row r="3" spans="1:1" x14ac:dyDescent="0.3">
      <c r="A3" s="55" t="s">
        <v>1126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11"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1161</v>
      </c>
      <c r="B1" s="64"/>
      <c r="C1" s="203">
        <v>44393</v>
      </c>
      <c r="D1" s="64"/>
      <c r="E1" s="64"/>
      <c r="G1" s="63"/>
      <c r="H1" s="64"/>
    </row>
    <row r="2" spans="1:8" ht="24" customHeight="1" x14ac:dyDescent="0.3">
      <c r="A2" s="67" t="s">
        <v>1163</v>
      </c>
      <c r="B2" s="67" t="s">
        <v>1164</v>
      </c>
      <c r="C2" s="67" t="s">
        <v>1516</v>
      </c>
      <c r="D2" s="67">
        <v>7001</v>
      </c>
      <c r="E2" s="67" t="s">
        <v>1165</v>
      </c>
      <c r="F2" s="65" t="s">
        <v>1162</v>
      </c>
      <c r="G2" s="66"/>
      <c r="H2" s="68"/>
    </row>
    <row r="3" spans="1:8" ht="24" customHeight="1" x14ac:dyDescent="0.3">
      <c r="A3" s="70" t="s">
        <v>1166</v>
      </c>
      <c r="B3" s="70" t="s">
        <v>1167</v>
      </c>
      <c r="C3" s="70" t="s">
        <v>1517</v>
      </c>
      <c r="D3" s="70">
        <v>7180</v>
      </c>
      <c r="E3" s="70" t="s">
        <v>1165</v>
      </c>
      <c r="F3" s="69" t="s">
        <v>1162</v>
      </c>
      <c r="G3" s="88" t="s">
        <v>1284</v>
      </c>
      <c r="H3" s="71"/>
    </row>
    <row r="4" spans="1:8" ht="24" customHeight="1" x14ac:dyDescent="0.3">
      <c r="A4" s="74" t="s">
        <v>1169</v>
      </c>
      <c r="B4" s="74" t="s">
        <v>1170</v>
      </c>
      <c r="C4" s="74" t="s">
        <v>1518</v>
      </c>
      <c r="D4" s="74">
        <v>7083</v>
      </c>
      <c r="E4" s="74" t="s">
        <v>1165</v>
      </c>
      <c r="F4" s="72" t="s">
        <v>1162</v>
      </c>
      <c r="G4" s="73" t="s">
        <v>1168</v>
      </c>
      <c r="H4" s="75"/>
    </row>
    <row r="5" spans="1:8" ht="24" customHeight="1" x14ac:dyDescent="0.3">
      <c r="A5" s="74" t="s">
        <v>1172</v>
      </c>
      <c r="B5" s="74" t="s">
        <v>1170</v>
      </c>
      <c r="C5" s="74" t="s">
        <v>1519</v>
      </c>
      <c r="D5" s="74">
        <v>7084</v>
      </c>
      <c r="E5" s="74" t="s">
        <v>1165</v>
      </c>
      <c r="F5" s="72" t="s">
        <v>1162</v>
      </c>
      <c r="G5" s="73" t="s">
        <v>1171</v>
      </c>
      <c r="H5" s="75"/>
    </row>
    <row r="6" spans="1:8" ht="24" customHeight="1" x14ac:dyDescent="0.3">
      <c r="A6" s="74" t="s">
        <v>1173</v>
      </c>
      <c r="B6" s="74" t="s">
        <v>1170</v>
      </c>
      <c r="C6" s="74" t="s">
        <v>1520</v>
      </c>
      <c r="D6" s="74">
        <v>7085</v>
      </c>
      <c r="E6" s="74" t="s">
        <v>1165</v>
      </c>
      <c r="F6" s="72" t="s">
        <v>1162</v>
      </c>
      <c r="G6" s="73" t="s">
        <v>1171</v>
      </c>
      <c r="H6" s="75"/>
    </row>
    <row r="7" spans="1:8" ht="24" customHeight="1" x14ac:dyDescent="0.3">
      <c r="A7" s="74" t="s">
        <v>1174</v>
      </c>
      <c r="B7" s="74" t="s">
        <v>1170</v>
      </c>
      <c r="C7" s="74" t="s">
        <v>1521</v>
      </c>
      <c r="D7" s="74">
        <v>7086</v>
      </c>
      <c r="E7" s="74" t="s">
        <v>1165</v>
      </c>
      <c r="F7" s="72" t="s">
        <v>1162</v>
      </c>
      <c r="G7" s="73" t="s">
        <v>1171</v>
      </c>
      <c r="H7" s="75"/>
    </row>
    <row r="8" spans="1:8" ht="24" customHeight="1" x14ac:dyDescent="0.3">
      <c r="A8" s="74" t="s">
        <v>1175</v>
      </c>
      <c r="B8" s="74" t="s">
        <v>1170</v>
      </c>
      <c r="C8" s="74" t="s">
        <v>1522</v>
      </c>
      <c r="D8" s="74">
        <v>7088</v>
      </c>
      <c r="E8" s="74" t="s">
        <v>1165</v>
      </c>
      <c r="F8" s="72" t="s">
        <v>1162</v>
      </c>
      <c r="G8" s="73" t="s">
        <v>1171</v>
      </c>
      <c r="H8" s="75"/>
    </row>
    <row r="9" spans="1:8" ht="24" customHeight="1" x14ac:dyDescent="0.3">
      <c r="A9" s="155" t="s">
        <v>1008</v>
      </c>
      <c r="B9" s="74" t="s">
        <v>1176</v>
      </c>
      <c r="C9" s="74" t="s">
        <v>1523</v>
      </c>
      <c r="D9" s="74">
        <v>7090</v>
      </c>
      <c r="E9" s="74" t="s">
        <v>1165</v>
      </c>
      <c r="F9" s="72" t="s">
        <v>1162</v>
      </c>
      <c r="G9" s="73" t="s">
        <v>1171</v>
      </c>
      <c r="H9" s="75"/>
    </row>
    <row r="10" spans="1:8" ht="24" customHeight="1" x14ac:dyDescent="0.3">
      <c r="A10" s="78" t="s">
        <v>1178</v>
      </c>
      <c r="B10" s="78" t="s">
        <v>1179</v>
      </c>
      <c r="C10" s="78" t="s">
        <v>1524</v>
      </c>
      <c r="D10" s="78">
        <v>7051</v>
      </c>
      <c r="E10" s="78" t="s">
        <v>1165</v>
      </c>
      <c r="F10" s="76" t="s">
        <v>1162</v>
      </c>
      <c r="G10" s="77" t="s">
        <v>1177</v>
      </c>
      <c r="H10" s="79"/>
    </row>
    <row r="11" spans="1:8" ht="24" customHeight="1" x14ac:dyDescent="0.3">
      <c r="A11" s="78" t="s">
        <v>1180</v>
      </c>
      <c r="B11" s="78" t="s">
        <v>1181</v>
      </c>
      <c r="C11" s="78" t="s">
        <v>1525</v>
      </c>
      <c r="D11" s="78">
        <v>7052</v>
      </c>
      <c r="E11" s="78" t="s">
        <v>1165</v>
      </c>
      <c r="F11" s="76" t="s">
        <v>1162</v>
      </c>
      <c r="G11" s="77" t="s">
        <v>1177</v>
      </c>
      <c r="H11" s="79"/>
    </row>
    <row r="12" spans="1:8" ht="24" customHeight="1" x14ac:dyDescent="0.3">
      <c r="A12" s="78" t="s">
        <v>1182</v>
      </c>
      <c r="B12" s="78" t="s">
        <v>1183</v>
      </c>
      <c r="C12" s="78" t="s">
        <v>1526</v>
      </c>
      <c r="D12" s="78">
        <v>7181</v>
      </c>
      <c r="E12" s="78" t="s">
        <v>1165</v>
      </c>
      <c r="F12" s="76" t="s">
        <v>1162</v>
      </c>
      <c r="G12" s="77" t="s">
        <v>1177</v>
      </c>
      <c r="H12" s="79"/>
    </row>
    <row r="13" spans="1:8" ht="24" customHeight="1" x14ac:dyDescent="0.3">
      <c r="A13" s="78" t="s">
        <v>1184</v>
      </c>
      <c r="B13" s="78" t="s">
        <v>1183</v>
      </c>
      <c r="C13" s="78" t="s">
        <v>1527</v>
      </c>
      <c r="D13" s="78">
        <v>7182</v>
      </c>
      <c r="E13" s="78" t="s">
        <v>1165</v>
      </c>
      <c r="F13" s="76" t="s">
        <v>1162</v>
      </c>
      <c r="G13" s="77" t="s">
        <v>1177</v>
      </c>
      <c r="H13" s="79"/>
    </row>
    <row r="14" spans="1:8" ht="24" customHeight="1" x14ac:dyDescent="0.3">
      <c r="A14" s="78" t="s">
        <v>1185</v>
      </c>
      <c r="B14" s="78" t="s">
        <v>1186</v>
      </c>
      <c r="C14" s="78" t="s">
        <v>1528</v>
      </c>
      <c r="D14" s="78">
        <v>7183</v>
      </c>
      <c r="E14" s="78" t="s">
        <v>1165</v>
      </c>
      <c r="F14" s="76" t="s">
        <v>1162</v>
      </c>
      <c r="G14" s="77" t="s">
        <v>1177</v>
      </c>
      <c r="H14" s="79"/>
    </row>
    <row r="15" spans="1:8" ht="24" hidden="1" customHeight="1" x14ac:dyDescent="0.3">
      <c r="A15" s="78" t="s">
        <v>1187</v>
      </c>
      <c r="B15" s="78" t="s">
        <v>1188</v>
      </c>
      <c r="C15" s="78" t="e">
        <v>#N/A</v>
      </c>
      <c r="D15" s="78">
        <v>7301</v>
      </c>
      <c r="E15" s="78" t="s">
        <v>1165</v>
      </c>
      <c r="F15" s="76" t="s">
        <v>1162</v>
      </c>
      <c r="G15" s="77" t="s">
        <v>1177</v>
      </c>
      <c r="H15" s="79" t="s">
        <v>1189</v>
      </c>
    </row>
    <row r="16" spans="1:8" ht="24" hidden="1" customHeight="1" x14ac:dyDescent="0.3">
      <c r="A16" s="78" t="s">
        <v>1190</v>
      </c>
      <c r="B16" s="78" t="s">
        <v>1191</v>
      </c>
      <c r="C16" s="78" t="e">
        <v>#N/A</v>
      </c>
      <c r="D16" s="78">
        <v>7305</v>
      </c>
      <c r="E16" s="78" t="s">
        <v>1165</v>
      </c>
      <c r="F16" s="76" t="s">
        <v>1162</v>
      </c>
      <c r="G16" s="77" t="s">
        <v>1177</v>
      </c>
      <c r="H16" s="79" t="s">
        <v>1192</v>
      </c>
    </row>
    <row r="17" spans="1:8" ht="24" hidden="1" customHeight="1" x14ac:dyDescent="0.3">
      <c r="A17" s="78" t="s">
        <v>1193</v>
      </c>
      <c r="B17" s="78" t="s">
        <v>1191</v>
      </c>
      <c r="C17" s="78" t="e">
        <v>#N/A</v>
      </c>
      <c r="D17" s="78">
        <v>7306</v>
      </c>
      <c r="E17" s="78" t="s">
        <v>1165</v>
      </c>
      <c r="F17" s="76" t="s">
        <v>1162</v>
      </c>
      <c r="G17" s="77" t="s">
        <v>1177</v>
      </c>
      <c r="H17" s="79" t="s">
        <v>1194</v>
      </c>
    </row>
    <row r="18" spans="1:8" ht="24" hidden="1" customHeight="1" x14ac:dyDescent="0.3">
      <c r="A18" s="78" t="s">
        <v>1195</v>
      </c>
      <c r="B18" s="78" t="s">
        <v>1188</v>
      </c>
      <c r="C18" s="78" t="e">
        <v>#N/A</v>
      </c>
      <c r="D18" s="78">
        <v>7311</v>
      </c>
      <c r="E18" s="78" t="s">
        <v>1165</v>
      </c>
      <c r="F18" s="76" t="s">
        <v>1162</v>
      </c>
      <c r="G18" s="77" t="s">
        <v>1177</v>
      </c>
      <c r="H18" s="79" t="s">
        <v>1196</v>
      </c>
    </row>
    <row r="19" spans="1:8" ht="24" hidden="1" customHeight="1" x14ac:dyDescent="0.3">
      <c r="A19" s="78" t="s">
        <v>1197</v>
      </c>
      <c r="B19" s="78" t="s">
        <v>1191</v>
      </c>
      <c r="C19" s="78" t="e">
        <v>#N/A</v>
      </c>
      <c r="D19" s="78">
        <v>7312</v>
      </c>
      <c r="E19" s="78" t="s">
        <v>1165</v>
      </c>
      <c r="F19" s="76" t="s">
        <v>1162</v>
      </c>
      <c r="G19" s="77" t="s">
        <v>1177</v>
      </c>
      <c r="H19" s="79" t="s">
        <v>1198</v>
      </c>
    </row>
    <row r="20" spans="1:8" ht="24" hidden="1" customHeight="1" x14ac:dyDescent="0.3">
      <c r="A20" s="78" t="s">
        <v>1199</v>
      </c>
      <c r="B20" s="78" t="s">
        <v>1200</v>
      </c>
      <c r="C20" s="78" t="e">
        <v>#N/A</v>
      </c>
      <c r="D20" s="78" t="s">
        <v>1201</v>
      </c>
      <c r="E20" s="78"/>
      <c r="F20" s="76" t="s">
        <v>1162</v>
      </c>
      <c r="G20" s="77" t="s">
        <v>1177</v>
      </c>
      <c r="H20" s="79" t="s">
        <v>1202</v>
      </c>
    </row>
    <row r="21" spans="1:8" ht="24" hidden="1" customHeight="1" x14ac:dyDescent="0.3">
      <c r="A21" s="78" t="s">
        <v>1203</v>
      </c>
      <c r="B21" s="78" t="s">
        <v>1204</v>
      </c>
      <c r="C21" s="78" t="e">
        <v>#N/A</v>
      </c>
      <c r="D21" s="78" t="s">
        <v>1205</v>
      </c>
      <c r="E21" s="78"/>
      <c r="F21" s="76" t="s">
        <v>1162</v>
      </c>
      <c r="G21" s="77" t="s">
        <v>1177</v>
      </c>
      <c r="H21" s="79" t="s">
        <v>1206</v>
      </c>
    </row>
    <row r="22" spans="1:8" ht="24" hidden="1" customHeight="1" x14ac:dyDescent="0.3">
      <c r="A22" s="78" t="s">
        <v>1207</v>
      </c>
      <c r="B22" s="78" t="s">
        <v>1204</v>
      </c>
      <c r="C22" s="78" t="e">
        <v>#N/A</v>
      </c>
      <c r="D22" s="78" t="s">
        <v>1208</v>
      </c>
      <c r="E22" s="78"/>
      <c r="F22" s="76" t="s">
        <v>1162</v>
      </c>
      <c r="G22" s="77" t="s">
        <v>1177</v>
      </c>
      <c r="H22" s="79" t="s">
        <v>1209</v>
      </c>
    </row>
    <row r="23" spans="1:8" ht="24" hidden="1" customHeight="1" x14ac:dyDescent="0.3">
      <c r="A23" s="78" t="s">
        <v>1210</v>
      </c>
      <c r="B23" s="78" t="s">
        <v>1200</v>
      </c>
      <c r="C23" s="78" t="e">
        <v>#N/A</v>
      </c>
      <c r="D23" s="78" t="s">
        <v>1211</v>
      </c>
      <c r="E23" s="78"/>
      <c r="F23" s="76" t="s">
        <v>1162</v>
      </c>
      <c r="G23" s="77" t="s">
        <v>1177</v>
      </c>
      <c r="H23" s="79" t="s">
        <v>1212</v>
      </c>
    </row>
    <row r="24" spans="1:8" ht="24" hidden="1" customHeight="1" x14ac:dyDescent="0.3">
      <c r="A24" s="78" t="s">
        <v>1213</v>
      </c>
      <c r="B24" s="78" t="s">
        <v>1188</v>
      </c>
      <c r="C24" s="78" t="e">
        <v>#N/A</v>
      </c>
      <c r="D24" s="78" t="s">
        <v>1211</v>
      </c>
      <c r="E24" s="78"/>
      <c r="F24" s="76" t="s">
        <v>1162</v>
      </c>
      <c r="G24" s="77" t="s">
        <v>1177</v>
      </c>
      <c r="H24" s="79" t="s">
        <v>1214</v>
      </c>
    </row>
    <row r="25" spans="1:8" ht="24" hidden="1" customHeight="1" x14ac:dyDescent="0.3">
      <c r="A25" s="78" t="s">
        <v>1215</v>
      </c>
      <c r="B25" s="78" t="s">
        <v>1200</v>
      </c>
      <c r="C25" s="78" t="e">
        <v>#N/A</v>
      </c>
      <c r="D25" s="78" t="s">
        <v>1216</v>
      </c>
      <c r="E25" s="78"/>
      <c r="F25" s="76" t="s">
        <v>1162</v>
      </c>
      <c r="G25" s="77" t="s">
        <v>1177</v>
      </c>
      <c r="H25" s="79" t="s">
        <v>1217</v>
      </c>
    </row>
    <row r="26" spans="1:8" ht="24" hidden="1" customHeight="1" x14ac:dyDescent="0.3">
      <c r="A26" s="78" t="s">
        <v>1218</v>
      </c>
      <c r="B26" s="78" t="s">
        <v>1200</v>
      </c>
      <c r="C26" s="78" t="e">
        <v>#N/A</v>
      </c>
      <c r="D26" s="78" t="s">
        <v>1219</v>
      </c>
      <c r="E26" s="78"/>
      <c r="F26" s="76" t="s">
        <v>1162</v>
      </c>
      <c r="G26" s="77" t="s">
        <v>1177</v>
      </c>
      <c r="H26" s="79" t="s">
        <v>1220</v>
      </c>
    </row>
    <row r="27" spans="1:8" ht="24" hidden="1" customHeight="1" x14ac:dyDescent="0.3">
      <c r="A27" s="78" t="s">
        <v>1221</v>
      </c>
      <c r="B27" s="78" t="s">
        <v>1200</v>
      </c>
      <c r="C27" s="78" t="e">
        <v>#N/A</v>
      </c>
      <c r="D27" s="78" t="s">
        <v>1222</v>
      </c>
      <c r="E27" s="78"/>
      <c r="F27" s="76" t="s">
        <v>1162</v>
      </c>
      <c r="G27" s="77" t="s">
        <v>1177</v>
      </c>
      <c r="H27" s="79" t="s">
        <v>1223</v>
      </c>
    </row>
    <row r="28" spans="1:8" ht="24" hidden="1" customHeight="1" x14ac:dyDescent="0.3">
      <c r="A28" s="78" t="s">
        <v>1224</v>
      </c>
      <c r="B28" s="78" t="s">
        <v>1188</v>
      </c>
      <c r="C28" s="78" t="e">
        <v>#N/A</v>
      </c>
      <c r="D28" s="78" t="s">
        <v>1222</v>
      </c>
      <c r="E28" s="78"/>
      <c r="F28" s="76" t="s">
        <v>1162</v>
      </c>
      <c r="G28" s="77" t="s">
        <v>1177</v>
      </c>
      <c r="H28" s="79" t="s">
        <v>1225</v>
      </c>
    </row>
    <row r="29" spans="1:8" ht="24" hidden="1" customHeight="1" x14ac:dyDescent="0.3">
      <c r="A29" s="78" t="s">
        <v>1226</v>
      </c>
      <c r="B29" s="78" t="s">
        <v>1200</v>
      </c>
      <c r="C29" s="78" t="e">
        <v>#N/A</v>
      </c>
      <c r="D29" s="78" t="s">
        <v>1227</v>
      </c>
      <c r="E29" s="78"/>
      <c r="F29" s="76" t="s">
        <v>1162</v>
      </c>
      <c r="G29" s="77" t="s">
        <v>1177</v>
      </c>
      <c r="H29" s="79" t="s">
        <v>1228</v>
      </c>
    </row>
    <row r="30" spans="1:8" ht="24" hidden="1" customHeight="1" x14ac:dyDescent="0.3">
      <c r="A30" s="78" t="s">
        <v>1229</v>
      </c>
      <c r="B30" s="78" t="s">
        <v>1191</v>
      </c>
      <c r="C30" s="78" t="e">
        <v>#N/A</v>
      </c>
      <c r="D30" s="78" t="s">
        <v>1222</v>
      </c>
      <c r="E30" s="78"/>
      <c r="F30" s="76" t="s">
        <v>1162</v>
      </c>
      <c r="G30" s="77" t="s">
        <v>1177</v>
      </c>
      <c r="H30" s="79" t="s">
        <v>1230</v>
      </c>
    </row>
    <row r="31" spans="1:8" ht="24" customHeight="1" x14ac:dyDescent="0.3">
      <c r="A31" s="74" t="s">
        <v>1232</v>
      </c>
      <c r="B31" s="74" t="s">
        <v>1233</v>
      </c>
      <c r="C31" s="74" t="s">
        <v>1529</v>
      </c>
      <c r="D31" s="74">
        <v>7070</v>
      </c>
      <c r="E31" s="74" t="s">
        <v>1165</v>
      </c>
      <c r="F31" s="72" t="s">
        <v>1162</v>
      </c>
      <c r="G31" s="73" t="s">
        <v>1231</v>
      </c>
      <c r="H31" s="75"/>
    </row>
    <row r="32" spans="1:8" ht="24" customHeight="1" x14ac:dyDescent="0.3">
      <c r="A32" s="74" t="s">
        <v>1234</v>
      </c>
      <c r="B32" s="74" t="s">
        <v>1235</v>
      </c>
      <c r="C32" s="74" t="s">
        <v>1601</v>
      </c>
      <c r="D32" s="74">
        <v>7075</v>
      </c>
      <c r="E32" s="74" t="s">
        <v>1165</v>
      </c>
      <c r="F32" s="72" t="s">
        <v>1162</v>
      </c>
      <c r="G32" s="73" t="s">
        <v>1231</v>
      </c>
      <c r="H32" s="75"/>
    </row>
    <row r="33" spans="1:8" ht="24" customHeight="1" x14ac:dyDescent="0.3">
      <c r="A33" s="74" t="s">
        <v>1236</v>
      </c>
      <c r="B33" s="74" t="s">
        <v>1237</v>
      </c>
      <c r="C33" s="74" t="s">
        <v>1530</v>
      </c>
      <c r="D33" s="74">
        <v>7076</v>
      </c>
      <c r="E33" s="74" t="s">
        <v>1165</v>
      </c>
      <c r="F33" s="72" t="s">
        <v>1162</v>
      </c>
      <c r="G33" s="73" t="s">
        <v>1231</v>
      </c>
      <c r="H33" s="75"/>
    </row>
    <row r="34" spans="1:8" ht="24" customHeight="1" x14ac:dyDescent="0.3">
      <c r="A34" s="74" t="s">
        <v>1238</v>
      </c>
      <c r="B34" s="74" t="s">
        <v>1239</v>
      </c>
      <c r="C34" s="74" t="s">
        <v>1531</v>
      </c>
      <c r="D34" s="74">
        <v>7077</v>
      </c>
      <c r="E34" s="74" t="s">
        <v>1165</v>
      </c>
      <c r="F34" s="72" t="s">
        <v>1162</v>
      </c>
      <c r="G34" s="73" t="s">
        <v>1231</v>
      </c>
      <c r="H34" s="75"/>
    </row>
    <row r="35" spans="1:8" ht="24" hidden="1" customHeight="1" x14ac:dyDescent="0.3">
      <c r="A35" s="74" t="s">
        <v>1240</v>
      </c>
      <c r="B35" s="74" t="s">
        <v>1237</v>
      </c>
      <c r="C35" s="74" t="e">
        <v>#N/A</v>
      </c>
      <c r="D35" s="74" t="s">
        <v>1241</v>
      </c>
      <c r="E35" s="74"/>
      <c r="F35" s="72" t="s">
        <v>1162</v>
      </c>
      <c r="G35" s="73" t="s">
        <v>1231</v>
      </c>
      <c r="H35" s="75" t="s">
        <v>1209</v>
      </c>
    </row>
    <row r="36" spans="1:8" ht="24" hidden="1" customHeight="1" x14ac:dyDescent="0.3">
      <c r="A36" s="74" t="s">
        <v>1242</v>
      </c>
      <c r="B36" s="74" t="s">
        <v>1237</v>
      </c>
      <c r="C36" s="74" t="e">
        <v>#N/A</v>
      </c>
      <c r="D36" s="74" t="s">
        <v>1243</v>
      </c>
      <c r="E36" s="74"/>
      <c r="F36" s="72" t="s">
        <v>1162</v>
      </c>
      <c r="G36" s="73" t="s">
        <v>1231</v>
      </c>
      <c r="H36" s="75" t="s">
        <v>1244</v>
      </c>
    </row>
    <row r="37" spans="1:8" ht="24" customHeight="1" x14ac:dyDescent="0.3">
      <c r="A37" s="82" t="s">
        <v>1246</v>
      </c>
      <c r="B37" s="82" t="s">
        <v>1247</v>
      </c>
      <c r="C37" s="82" t="s">
        <v>1532</v>
      </c>
      <c r="D37" s="82">
        <v>7060</v>
      </c>
      <c r="E37" s="82" t="s">
        <v>1165</v>
      </c>
      <c r="F37" s="80" t="s">
        <v>1162</v>
      </c>
      <c r="G37" s="81" t="s">
        <v>1245</v>
      </c>
      <c r="H37" s="83"/>
    </row>
    <row r="38" spans="1:8" ht="24" customHeight="1" x14ac:dyDescent="0.3">
      <c r="A38" s="82" t="s">
        <v>1248</v>
      </c>
      <c r="B38" s="82" t="s">
        <v>1249</v>
      </c>
      <c r="C38" s="82" t="s">
        <v>1533</v>
      </c>
      <c r="D38" s="82">
        <v>7062</v>
      </c>
      <c r="E38" s="82" t="s">
        <v>1165</v>
      </c>
      <c r="F38" s="80" t="s">
        <v>1162</v>
      </c>
      <c r="G38" s="81" t="s">
        <v>1245</v>
      </c>
      <c r="H38" s="83"/>
    </row>
    <row r="39" spans="1:8" ht="24" hidden="1" customHeight="1" x14ac:dyDescent="0.3">
      <c r="A39" s="82" t="s">
        <v>1250</v>
      </c>
      <c r="B39" s="82" t="s">
        <v>1251</v>
      </c>
      <c r="C39" s="82" t="e">
        <v>#N/A</v>
      </c>
      <c r="D39" s="82">
        <v>7065</v>
      </c>
      <c r="E39" s="82" t="s">
        <v>1165</v>
      </c>
      <c r="F39" s="80" t="s">
        <v>1162</v>
      </c>
      <c r="G39" s="81" t="s">
        <v>1245</v>
      </c>
      <c r="H39" s="83"/>
    </row>
    <row r="40" spans="1:8" ht="24" customHeight="1" x14ac:dyDescent="0.3">
      <c r="A40" s="82" t="s">
        <v>1252</v>
      </c>
      <c r="B40" s="82" t="s">
        <v>1251</v>
      </c>
      <c r="C40" s="82" t="s">
        <v>1534</v>
      </c>
      <c r="D40" s="82">
        <v>7066</v>
      </c>
      <c r="E40" s="82" t="s">
        <v>1165</v>
      </c>
      <c r="F40" s="80" t="s">
        <v>1162</v>
      </c>
      <c r="G40" s="81" t="s">
        <v>1245</v>
      </c>
      <c r="H40" s="83"/>
    </row>
    <row r="41" spans="1:8" ht="24" customHeight="1" x14ac:dyDescent="0.3">
      <c r="A41" s="82" t="s">
        <v>1253</v>
      </c>
      <c r="B41" s="82" t="s">
        <v>1254</v>
      </c>
      <c r="C41" s="82" t="s">
        <v>1535</v>
      </c>
      <c r="D41" s="82">
        <v>7067</v>
      </c>
      <c r="E41" s="82" t="s">
        <v>1165</v>
      </c>
      <c r="F41" s="80" t="s">
        <v>1162</v>
      </c>
      <c r="G41" s="81" t="s">
        <v>1245</v>
      </c>
      <c r="H41" s="83"/>
    </row>
    <row r="42" spans="1:8" ht="24" hidden="1" customHeight="1" x14ac:dyDescent="0.3">
      <c r="A42" s="82" t="s">
        <v>1255</v>
      </c>
      <c r="B42" s="82" t="s">
        <v>1183</v>
      </c>
      <c r="C42" s="82" t="e">
        <v>#N/A</v>
      </c>
      <c r="D42" s="82">
        <v>7270</v>
      </c>
      <c r="E42" s="82" t="s">
        <v>1165</v>
      </c>
      <c r="F42" s="80" t="s">
        <v>1162</v>
      </c>
      <c r="G42" s="81" t="s">
        <v>1245</v>
      </c>
      <c r="H42" s="83"/>
    </row>
    <row r="43" spans="1:8" ht="24" hidden="1" customHeight="1" x14ac:dyDescent="0.3">
      <c r="A43" s="82" t="s">
        <v>1256</v>
      </c>
      <c r="B43" s="82" t="s">
        <v>1257</v>
      </c>
      <c r="C43" s="82" t="e">
        <v>#N/A</v>
      </c>
      <c r="D43" s="82">
        <v>7271</v>
      </c>
      <c r="E43" s="82" t="s">
        <v>1165</v>
      </c>
      <c r="F43" s="80" t="s">
        <v>1162</v>
      </c>
      <c r="G43" s="81" t="s">
        <v>1245</v>
      </c>
      <c r="H43" s="83"/>
    </row>
    <row r="44" spans="1:8" ht="24" hidden="1" customHeight="1" x14ac:dyDescent="0.3">
      <c r="A44" s="82" t="s">
        <v>1258</v>
      </c>
      <c r="B44" s="82" t="s">
        <v>1259</v>
      </c>
      <c r="C44" s="82" t="e">
        <v>#N/A</v>
      </c>
      <c r="D44" s="82">
        <v>7273</v>
      </c>
      <c r="E44" s="82" t="s">
        <v>1165</v>
      </c>
      <c r="F44" s="80" t="s">
        <v>1162</v>
      </c>
      <c r="G44" s="81" t="s">
        <v>1245</v>
      </c>
      <c r="H44" s="83"/>
    </row>
    <row r="45" spans="1:8" ht="24" hidden="1" customHeight="1" x14ac:dyDescent="0.3">
      <c r="A45" s="82" t="s">
        <v>1260</v>
      </c>
      <c r="B45" s="82" t="s">
        <v>1261</v>
      </c>
      <c r="C45" s="82" t="e">
        <v>#N/A</v>
      </c>
      <c r="D45" s="82">
        <v>7275</v>
      </c>
      <c r="E45" s="82" t="s">
        <v>1165</v>
      </c>
      <c r="F45" s="80" t="s">
        <v>1162</v>
      </c>
      <c r="G45" s="81" t="s">
        <v>1245</v>
      </c>
      <c r="H45" s="83"/>
    </row>
    <row r="46" spans="1:8" ht="24" hidden="1" customHeight="1" x14ac:dyDescent="0.3">
      <c r="A46" s="82" t="s">
        <v>1262</v>
      </c>
      <c r="B46" s="82" t="s">
        <v>1254</v>
      </c>
      <c r="C46" s="82" t="e">
        <v>#N/A</v>
      </c>
      <c r="D46" s="82">
        <v>7276</v>
      </c>
      <c r="E46" s="82" t="s">
        <v>1165</v>
      </c>
      <c r="F46" s="80" t="s">
        <v>1162</v>
      </c>
      <c r="G46" s="81" t="s">
        <v>1245</v>
      </c>
      <c r="H46" s="83"/>
    </row>
    <row r="47" spans="1:8" ht="24" hidden="1" customHeight="1" x14ac:dyDescent="0.3">
      <c r="A47" s="82" t="s">
        <v>1263</v>
      </c>
      <c r="B47" s="82" t="s">
        <v>1264</v>
      </c>
      <c r="C47" s="82" t="e">
        <v>#N/A</v>
      </c>
      <c r="D47" s="82">
        <v>7277</v>
      </c>
      <c r="E47" s="82" t="s">
        <v>1165</v>
      </c>
      <c r="F47" s="80" t="s">
        <v>1162</v>
      </c>
      <c r="G47" s="81" t="s">
        <v>1245</v>
      </c>
      <c r="H47" s="83"/>
    </row>
    <row r="48" spans="1:8" ht="24" hidden="1" customHeight="1" x14ac:dyDescent="0.3">
      <c r="A48" s="82" t="s">
        <v>1265</v>
      </c>
      <c r="B48" s="82" t="s">
        <v>1266</v>
      </c>
      <c r="C48" s="82" t="e">
        <v>#N/A</v>
      </c>
      <c r="D48" s="82">
        <v>7279</v>
      </c>
      <c r="E48" s="82" t="s">
        <v>1165</v>
      </c>
      <c r="F48" s="80" t="s">
        <v>1162</v>
      </c>
      <c r="G48" s="81" t="s">
        <v>1245</v>
      </c>
      <c r="H48" s="83"/>
    </row>
    <row r="49" spans="1:8" ht="24" hidden="1" customHeight="1" x14ac:dyDescent="0.3">
      <c r="A49" s="82" t="s">
        <v>1267</v>
      </c>
      <c r="B49" s="82" t="s">
        <v>1264</v>
      </c>
      <c r="C49" s="82" t="e">
        <v>#N/A</v>
      </c>
      <c r="D49" s="82" t="s">
        <v>1268</v>
      </c>
      <c r="E49" s="82"/>
      <c r="F49" s="80" t="s">
        <v>1162</v>
      </c>
      <c r="G49" s="81" t="s">
        <v>1245</v>
      </c>
      <c r="H49" s="83" t="s">
        <v>1269</v>
      </c>
    </row>
    <row r="50" spans="1:8" ht="24" hidden="1" customHeight="1" x14ac:dyDescent="0.3">
      <c r="A50" s="82" t="s">
        <v>1270</v>
      </c>
      <c r="B50" s="82" t="s">
        <v>1271</v>
      </c>
      <c r="C50" s="82" t="e">
        <v>#N/A</v>
      </c>
      <c r="D50" s="82" t="s">
        <v>1272</v>
      </c>
      <c r="E50" s="82"/>
      <c r="F50" s="80" t="s">
        <v>1162</v>
      </c>
      <c r="G50" s="81" t="s">
        <v>1245</v>
      </c>
      <c r="H50" s="83" t="s">
        <v>1206</v>
      </c>
    </row>
    <row r="51" spans="1:8" ht="24" hidden="1" customHeight="1" x14ac:dyDescent="0.3">
      <c r="A51" s="82" t="s">
        <v>1273</v>
      </c>
      <c r="B51" s="82" t="s">
        <v>1257</v>
      </c>
      <c r="C51" s="82" t="e">
        <v>#N/A</v>
      </c>
      <c r="D51" s="82" t="s">
        <v>1274</v>
      </c>
      <c r="E51" s="82"/>
      <c r="F51" s="80" t="s">
        <v>1162</v>
      </c>
      <c r="G51" s="81" t="s">
        <v>1245</v>
      </c>
      <c r="H51" s="83" t="s">
        <v>1209</v>
      </c>
    </row>
    <row r="52" spans="1:8" ht="24" hidden="1" customHeight="1" x14ac:dyDescent="0.3">
      <c r="A52" s="82" t="s">
        <v>1275</v>
      </c>
      <c r="B52" s="82" t="s">
        <v>1259</v>
      </c>
      <c r="C52" s="82" t="e">
        <v>#N/A</v>
      </c>
      <c r="D52" s="82" t="s">
        <v>1272</v>
      </c>
      <c r="E52" s="82"/>
      <c r="F52" s="80" t="s">
        <v>1162</v>
      </c>
      <c r="G52" s="81" t="s">
        <v>1245</v>
      </c>
      <c r="H52" s="83" t="s">
        <v>1206</v>
      </c>
    </row>
    <row r="53" spans="1:8" ht="24" hidden="1" customHeight="1" x14ac:dyDescent="0.3">
      <c r="A53" s="82" t="s">
        <v>1276</v>
      </c>
      <c r="B53" s="82" t="s">
        <v>1261</v>
      </c>
      <c r="C53" s="82" t="e">
        <v>#N/A</v>
      </c>
      <c r="D53" s="82" t="s">
        <v>1277</v>
      </c>
      <c r="E53" s="82"/>
      <c r="F53" s="80" t="s">
        <v>1162</v>
      </c>
      <c r="G53" s="81" t="s">
        <v>1245</v>
      </c>
      <c r="H53" s="83" t="s">
        <v>1278</v>
      </c>
    </row>
    <row r="54" spans="1:8" ht="24" hidden="1" customHeight="1" x14ac:dyDescent="0.3">
      <c r="A54" s="82" t="s">
        <v>1279</v>
      </c>
      <c r="B54" s="82" t="s">
        <v>1261</v>
      </c>
      <c r="C54" s="82" t="e">
        <v>#N/A</v>
      </c>
      <c r="D54" s="82" t="s">
        <v>1274</v>
      </c>
      <c r="E54" s="82"/>
      <c r="F54" s="80" t="s">
        <v>1162</v>
      </c>
      <c r="G54" s="81" t="s">
        <v>1245</v>
      </c>
      <c r="H54" s="83" t="s">
        <v>1209</v>
      </c>
    </row>
    <row r="55" spans="1:8" ht="24" hidden="1" customHeight="1" x14ac:dyDescent="0.3">
      <c r="A55" s="82" t="s">
        <v>1280</v>
      </c>
      <c r="B55" s="82" t="s">
        <v>1261</v>
      </c>
      <c r="C55" s="82" t="e">
        <v>#N/A</v>
      </c>
      <c r="D55" s="82" t="s">
        <v>1272</v>
      </c>
      <c r="E55" s="82"/>
      <c r="F55" s="80" t="s">
        <v>1162</v>
      </c>
      <c r="G55" s="81" t="s">
        <v>1245</v>
      </c>
      <c r="H55" s="83" t="s">
        <v>1206</v>
      </c>
    </row>
    <row r="56" spans="1:8" ht="24" hidden="1" customHeight="1" x14ac:dyDescent="0.3">
      <c r="A56" s="82" t="s">
        <v>1281</v>
      </c>
      <c r="B56" s="82" t="s">
        <v>1183</v>
      </c>
      <c r="C56" s="82" t="e">
        <v>#N/A</v>
      </c>
      <c r="D56" s="82" t="s">
        <v>1272</v>
      </c>
      <c r="E56" s="82"/>
      <c r="F56" s="80" t="s">
        <v>1162</v>
      </c>
      <c r="G56" s="81" t="s">
        <v>1245</v>
      </c>
      <c r="H56" s="83" t="s">
        <v>1206</v>
      </c>
    </row>
    <row r="57" spans="1:8" ht="24" hidden="1" customHeight="1" thickBot="1" x14ac:dyDescent="0.35">
      <c r="A57" s="86" t="s">
        <v>1282</v>
      </c>
      <c r="B57" s="86" t="s">
        <v>1261</v>
      </c>
      <c r="C57" s="86" t="e">
        <v>#N/A</v>
      </c>
      <c r="D57" s="86" t="s">
        <v>1283</v>
      </c>
      <c r="E57" s="86"/>
      <c r="F57" s="84" t="s">
        <v>1162</v>
      </c>
      <c r="G57" s="85" t="s">
        <v>1245</v>
      </c>
      <c r="H57" s="87" t="s">
        <v>1244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1598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1287</v>
      </c>
      <c r="B2" s="108" t="s">
        <v>1288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1289</v>
      </c>
      <c r="C3" s="92" t="s">
        <v>1290</v>
      </c>
      <c r="D3" s="92" t="s">
        <v>1291</v>
      </c>
      <c r="E3" s="92" t="s">
        <v>1292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1597</v>
      </c>
      <c r="B16" s="124" t="s">
        <v>1385</v>
      </c>
      <c r="C16" s="124"/>
      <c r="D16" s="106"/>
      <c r="E16" s="106"/>
      <c r="F16" s="91" t="s">
        <v>1286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1287</v>
      </c>
      <c r="B17" s="125" t="s">
        <v>1426</v>
      </c>
      <c r="C17" s="125" t="s">
        <v>1599</v>
      </c>
      <c r="D17" s="125" t="s">
        <v>1427</v>
      </c>
      <c r="E17" s="125" t="s">
        <v>1386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1285</v>
      </c>
      <c r="B18" s="106"/>
      <c r="C18" s="106"/>
      <c r="D18" s="106"/>
      <c r="E18" s="106"/>
      <c r="F18" s="91" t="s">
        <v>1087</v>
      </c>
      <c r="G18" s="91" t="s">
        <v>1089</v>
      </c>
      <c r="H18" s="91" t="s">
        <v>1087</v>
      </c>
      <c r="I18" s="91" t="s">
        <v>1089</v>
      </c>
      <c r="J18" s="91" t="s">
        <v>1087</v>
      </c>
      <c r="K18" s="91" t="s">
        <v>1089</v>
      </c>
      <c r="L18" s="91" t="s">
        <v>1087</v>
      </c>
      <c r="M18" s="91" t="s">
        <v>1089</v>
      </c>
      <c r="N18" s="91" t="s">
        <v>1087</v>
      </c>
      <c r="O18" s="91" t="s">
        <v>1089</v>
      </c>
      <c r="P18" s="91" t="s">
        <v>1087</v>
      </c>
      <c r="Q18" s="91" t="s">
        <v>1089</v>
      </c>
    </row>
    <row r="19" spans="1:17" x14ac:dyDescent="0.35">
      <c r="A19" s="89" t="s">
        <v>1078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1079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1080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1081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1082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1004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1083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1084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1085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4"/>
      <c r="B39" s="138" t="s">
        <v>1286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/>
      <c r="BI39"/>
    </row>
    <row r="40" spans="1:61" ht="15" x14ac:dyDescent="0.35">
      <c r="A40" s="134"/>
      <c r="B40" s="134" t="s">
        <v>1602</v>
      </c>
      <c r="C40" s="134"/>
      <c r="D40" s="134" t="s">
        <v>1603</v>
      </c>
      <c r="E40" s="134"/>
      <c r="F40" s="134" t="s">
        <v>1604</v>
      </c>
      <c r="G40" s="134"/>
      <c r="H40" s="134" t="s">
        <v>1605</v>
      </c>
      <c r="I40" s="134"/>
      <c r="J40" s="134" t="s">
        <v>1606</v>
      </c>
      <c r="K40" s="134"/>
      <c r="L40" s="134" t="s">
        <v>1607</v>
      </c>
      <c r="M40" s="134"/>
      <c r="N40" s="134" t="s">
        <v>1608</v>
      </c>
      <c r="O40" s="134"/>
      <c r="P40" s="134" t="s">
        <v>1609</v>
      </c>
      <c r="Q40" s="134"/>
      <c r="R40" s="134" t="s">
        <v>1610</v>
      </c>
      <c r="S40" s="134"/>
      <c r="T40" s="134" t="s">
        <v>1611</v>
      </c>
      <c r="U40" s="134"/>
      <c r="V40" s="134" t="s">
        <v>1612</v>
      </c>
      <c r="W40" s="134"/>
      <c r="X40" s="134" t="s">
        <v>1613</v>
      </c>
      <c r="Y40" s="134"/>
      <c r="Z40" s="134" t="s">
        <v>1614</v>
      </c>
      <c r="AA40" s="134"/>
      <c r="AB40" s="134" t="s">
        <v>1615</v>
      </c>
      <c r="AC40" s="134"/>
      <c r="AD40" s="134" t="s">
        <v>1616</v>
      </c>
      <c r="AE40" s="134"/>
      <c r="AF40" s="134" t="s">
        <v>1617</v>
      </c>
      <c r="AG40" s="134"/>
      <c r="AH40" s="134" t="s">
        <v>1618</v>
      </c>
      <c r="AI40" s="134"/>
      <c r="AJ40" s="134" t="s">
        <v>1619</v>
      </c>
      <c r="AK40" s="134"/>
      <c r="AL40" s="134" t="s">
        <v>1620</v>
      </c>
      <c r="AM40" s="134"/>
      <c r="AN40" s="134" t="s">
        <v>1621</v>
      </c>
      <c r="AO40" s="134"/>
      <c r="AP40" s="134" t="s">
        <v>1622</v>
      </c>
      <c r="AQ40" s="134"/>
      <c r="AR40" s="134" t="s">
        <v>1623</v>
      </c>
      <c r="AS40" s="134"/>
      <c r="AT40" s="134" t="s">
        <v>1624</v>
      </c>
      <c r="AU40" s="134"/>
      <c r="AV40" s="134" t="s">
        <v>1625</v>
      </c>
      <c r="AW40" s="134"/>
      <c r="AX40" s="134" t="s">
        <v>1626</v>
      </c>
      <c r="AY40" s="134"/>
      <c r="AZ40" s="134" t="s">
        <v>1627</v>
      </c>
      <c r="BA40" s="134"/>
      <c r="BB40" s="134" t="s">
        <v>1628</v>
      </c>
      <c r="BC40" s="134"/>
      <c r="BD40" s="134" t="s">
        <v>1629</v>
      </c>
      <c r="BE40" s="134"/>
      <c r="BF40" s="134" t="s">
        <v>1086</v>
      </c>
      <c r="BG40" s="134" t="s">
        <v>1088</v>
      </c>
      <c r="BH40"/>
      <c r="BI40"/>
    </row>
    <row r="41" spans="1:61" ht="15" x14ac:dyDescent="0.35">
      <c r="A41" s="135" t="s">
        <v>1285</v>
      </c>
      <c r="B41" s="134" t="s">
        <v>1087</v>
      </c>
      <c r="C41" s="134" t="s">
        <v>1089</v>
      </c>
      <c r="D41" s="134" t="s">
        <v>1087</v>
      </c>
      <c r="E41" s="134" t="s">
        <v>1089</v>
      </c>
      <c r="F41" s="134" t="s">
        <v>1087</v>
      </c>
      <c r="G41" s="134" t="s">
        <v>1089</v>
      </c>
      <c r="H41" s="134" t="s">
        <v>1087</v>
      </c>
      <c r="I41" s="134" t="s">
        <v>1089</v>
      </c>
      <c r="J41" s="134" t="s">
        <v>1087</v>
      </c>
      <c r="K41" s="134" t="s">
        <v>1089</v>
      </c>
      <c r="L41" s="134" t="s">
        <v>1087</v>
      </c>
      <c r="M41" s="134" t="s">
        <v>1089</v>
      </c>
      <c r="N41" s="134" t="s">
        <v>1087</v>
      </c>
      <c r="O41" s="134" t="s">
        <v>1089</v>
      </c>
      <c r="P41" s="134" t="s">
        <v>1087</v>
      </c>
      <c r="Q41" s="134" t="s">
        <v>1089</v>
      </c>
      <c r="R41" s="134" t="s">
        <v>1087</v>
      </c>
      <c r="S41" s="134" t="s">
        <v>1089</v>
      </c>
      <c r="T41" s="134" t="s">
        <v>1087</v>
      </c>
      <c r="U41" s="134" t="s">
        <v>1089</v>
      </c>
      <c r="V41" s="134" t="s">
        <v>1087</v>
      </c>
      <c r="W41" s="134" t="s">
        <v>1089</v>
      </c>
      <c r="X41" s="134" t="s">
        <v>1087</v>
      </c>
      <c r="Y41" s="134" t="s">
        <v>1089</v>
      </c>
      <c r="Z41" s="134" t="s">
        <v>1087</v>
      </c>
      <c r="AA41" s="134" t="s">
        <v>1089</v>
      </c>
      <c r="AB41" s="134" t="s">
        <v>1087</v>
      </c>
      <c r="AC41" s="134" t="s">
        <v>1089</v>
      </c>
      <c r="AD41" s="134" t="s">
        <v>1087</v>
      </c>
      <c r="AE41" s="134" t="s">
        <v>1089</v>
      </c>
      <c r="AF41" s="134" t="s">
        <v>1087</v>
      </c>
      <c r="AG41" s="134" t="s">
        <v>1089</v>
      </c>
      <c r="AH41" s="134" t="s">
        <v>1087</v>
      </c>
      <c r="AI41" s="134" t="s">
        <v>1089</v>
      </c>
      <c r="AJ41" s="134" t="s">
        <v>1087</v>
      </c>
      <c r="AK41" s="134" t="s">
        <v>1089</v>
      </c>
      <c r="AL41" s="134" t="s">
        <v>1087</v>
      </c>
      <c r="AM41" s="134" t="s">
        <v>1089</v>
      </c>
      <c r="AN41" s="134" t="s">
        <v>1087</v>
      </c>
      <c r="AO41" s="134" t="s">
        <v>1089</v>
      </c>
      <c r="AP41" s="134" t="s">
        <v>1087</v>
      </c>
      <c r="AQ41" s="134" t="s">
        <v>1089</v>
      </c>
      <c r="AR41" s="134" t="s">
        <v>1087</v>
      </c>
      <c r="AS41" s="134" t="s">
        <v>1089</v>
      </c>
      <c r="AT41" s="134" t="s">
        <v>1087</v>
      </c>
      <c r="AU41" s="134" t="s">
        <v>1089</v>
      </c>
      <c r="AV41" s="134" t="s">
        <v>1087</v>
      </c>
      <c r="AW41" s="134" t="s">
        <v>1089</v>
      </c>
      <c r="AX41" s="134" t="s">
        <v>1087</v>
      </c>
      <c r="AY41" s="134" t="s">
        <v>1089</v>
      </c>
      <c r="AZ41" s="134" t="s">
        <v>1087</v>
      </c>
      <c r="BA41" s="134" t="s">
        <v>1089</v>
      </c>
      <c r="BB41" s="134" t="s">
        <v>1087</v>
      </c>
      <c r="BC41" s="134" t="s">
        <v>1089</v>
      </c>
      <c r="BD41" s="134" t="s">
        <v>1087</v>
      </c>
      <c r="BE41" s="134" t="s">
        <v>1089</v>
      </c>
      <c r="BH41"/>
      <c r="BI41"/>
    </row>
    <row r="42" spans="1:61" ht="15" x14ac:dyDescent="0.35">
      <c r="A42" s="137" t="s">
        <v>1078</v>
      </c>
      <c r="B42" s="136"/>
      <c r="C42" s="136"/>
      <c r="D42" s="136"/>
      <c r="E42" s="136"/>
      <c r="F42" s="136"/>
      <c r="G42" s="136"/>
      <c r="H42" s="136">
        <v>9</v>
      </c>
      <c r="I42" s="136">
        <v>8</v>
      </c>
      <c r="J42" s="136">
        <v>6</v>
      </c>
      <c r="K42" s="136">
        <v>4</v>
      </c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>
        <v>15</v>
      </c>
      <c r="BG42" s="136">
        <v>12</v>
      </c>
      <c r="BH42"/>
      <c r="BI42"/>
    </row>
    <row r="43" spans="1:61" ht="15" x14ac:dyDescent="0.35">
      <c r="A43" s="24" t="s">
        <v>1079</v>
      </c>
      <c r="B43" s="136"/>
      <c r="C43" s="136"/>
      <c r="D43" s="136"/>
      <c r="E43" s="136"/>
      <c r="F43" s="136"/>
      <c r="G43" s="136"/>
      <c r="H43" s="136"/>
      <c r="I43" s="136"/>
      <c r="J43" s="136">
        <v>5</v>
      </c>
      <c r="K43" s="136">
        <v>5</v>
      </c>
      <c r="L43" s="136">
        <v>14</v>
      </c>
      <c r="M43" s="136">
        <v>12</v>
      </c>
      <c r="N43" s="136">
        <v>12</v>
      </c>
      <c r="O43" s="136"/>
      <c r="P43" s="136">
        <v>5</v>
      </c>
      <c r="Q43" s="136"/>
      <c r="R43" s="136">
        <v>7</v>
      </c>
      <c r="S43" s="136"/>
      <c r="T43" s="136">
        <v>26</v>
      </c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>
        <v>69</v>
      </c>
      <c r="BG43" s="136">
        <v>17</v>
      </c>
      <c r="BH43"/>
      <c r="BI43"/>
    </row>
    <row r="44" spans="1:61" ht="15" x14ac:dyDescent="0.35">
      <c r="A44" s="24" t="s">
        <v>1080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>
        <v>11</v>
      </c>
      <c r="U44" s="136"/>
      <c r="V44" s="136">
        <v>11</v>
      </c>
      <c r="W44" s="136"/>
      <c r="X44" s="136">
        <v>11</v>
      </c>
      <c r="Y44" s="136"/>
      <c r="Z44" s="136">
        <v>6</v>
      </c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>
        <v>39</v>
      </c>
      <c r="BG44" s="136"/>
      <c r="BH44"/>
      <c r="BI44"/>
    </row>
    <row r="45" spans="1:61" ht="15" x14ac:dyDescent="0.35">
      <c r="A45" s="24" t="s">
        <v>1081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>
        <v>6</v>
      </c>
      <c r="AA45" s="136"/>
      <c r="AB45" s="136">
        <v>9</v>
      </c>
      <c r="AC45" s="136"/>
      <c r="AD45" s="136">
        <v>14</v>
      </c>
      <c r="AE45" s="136"/>
      <c r="AF45" s="136">
        <v>13</v>
      </c>
      <c r="AG45" s="136"/>
      <c r="AH45" s="136">
        <v>12</v>
      </c>
      <c r="AI45" s="136"/>
      <c r="AJ45" s="136">
        <v>11</v>
      </c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>
        <v>65</v>
      </c>
      <c r="BG45" s="136"/>
      <c r="BH45"/>
      <c r="BI45"/>
    </row>
    <row r="46" spans="1:61" ht="15" x14ac:dyDescent="0.35">
      <c r="A46" s="24" t="s">
        <v>1082</v>
      </c>
      <c r="B46" s="136">
        <v>9</v>
      </c>
      <c r="C46" s="136">
        <v>9</v>
      </c>
      <c r="D46" s="136">
        <v>7</v>
      </c>
      <c r="E46" s="136">
        <v>1</v>
      </c>
      <c r="F46" s="136">
        <v>14</v>
      </c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>
        <v>13</v>
      </c>
      <c r="AM46" s="136"/>
      <c r="AN46" s="136">
        <v>11</v>
      </c>
      <c r="AO46" s="136"/>
      <c r="AP46" s="136">
        <v>11</v>
      </c>
      <c r="AQ46" s="136"/>
      <c r="AR46" s="136">
        <v>17</v>
      </c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>
        <v>82</v>
      </c>
      <c r="BG46" s="136">
        <v>10</v>
      </c>
      <c r="BH46"/>
      <c r="BI46"/>
    </row>
    <row r="47" spans="1:61" ht="15" x14ac:dyDescent="0.35">
      <c r="A47" s="24" t="s">
        <v>1004</v>
      </c>
      <c r="B47" s="136">
        <v>4</v>
      </c>
      <c r="C47" s="136">
        <v>2</v>
      </c>
      <c r="D47" s="136">
        <v>10</v>
      </c>
      <c r="E47" s="136">
        <v>10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>
        <v>1</v>
      </c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>
        <v>14</v>
      </c>
      <c r="AU47" s="136"/>
      <c r="AV47" s="136">
        <v>11</v>
      </c>
      <c r="AW47" s="136"/>
      <c r="AX47" s="136">
        <v>10</v>
      </c>
      <c r="AY47" s="136"/>
      <c r="AZ47" s="136">
        <v>17</v>
      </c>
      <c r="BA47" s="136"/>
      <c r="BB47" s="136">
        <v>15</v>
      </c>
      <c r="BC47" s="136"/>
      <c r="BD47" s="136"/>
      <c r="BE47" s="136"/>
      <c r="BF47" s="136">
        <v>82</v>
      </c>
      <c r="BG47" s="136">
        <v>12</v>
      </c>
      <c r="BH47"/>
      <c r="BI47"/>
    </row>
    <row r="48" spans="1:61" ht="15" x14ac:dyDescent="0.35">
      <c r="A48" s="24" t="s">
        <v>1083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>
        <v>15</v>
      </c>
      <c r="BE48" s="136"/>
      <c r="BF48" s="136">
        <v>15</v>
      </c>
      <c r="BG48" s="136"/>
      <c r="BH48"/>
      <c r="BI48"/>
    </row>
    <row r="49" spans="1:61" ht="15" x14ac:dyDescent="0.35">
      <c r="A49" s="24" t="s">
        <v>1084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>
        <v>1</v>
      </c>
      <c r="BE49" s="136"/>
      <c r="BF49" s="136">
        <v>1</v>
      </c>
      <c r="BG49" s="136"/>
      <c r="BH49"/>
      <c r="BI49"/>
    </row>
    <row r="50" spans="1:61" ht="15" x14ac:dyDescent="0.35">
      <c r="A50" s="137" t="s">
        <v>1085</v>
      </c>
      <c r="B50" s="136">
        <v>13</v>
      </c>
      <c r="C50" s="136">
        <v>11</v>
      </c>
      <c r="D50" s="136">
        <v>17</v>
      </c>
      <c r="E50" s="136">
        <v>11</v>
      </c>
      <c r="F50" s="136">
        <v>14</v>
      </c>
      <c r="G50" s="136"/>
      <c r="H50" s="136">
        <v>9</v>
      </c>
      <c r="I50" s="136">
        <v>8</v>
      </c>
      <c r="J50" s="136">
        <v>11</v>
      </c>
      <c r="K50" s="136">
        <v>9</v>
      </c>
      <c r="L50" s="136">
        <v>14</v>
      </c>
      <c r="M50" s="136">
        <v>12</v>
      </c>
      <c r="N50" s="136">
        <v>12</v>
      </c>
      <c r="O50" s="136"/>
      <c r="P50" s="136">
        <v>5</v>
      </c>
      <c r="Q50" s="136"/>
      <c r="R50" s="136">
        <v>7</v>
      </c>
      <c r="S50" s="136"/>
      <c r="T50" s="136">
        <v>38</v>
      </c>
      <c r="U50" s="136"/>
      <c r="V50" s="136">
        <v>11</v>
      </c>
      <c r="W50" s="136"/>
      <c r="X50" s="136">
        <v>11</v>
      </c>
      <c r="Y50" s="136"/>
      <c r="Z50" s="136">
        <v>12</v>
      </c>
      <c r="AA50" s="136"/>
      <c r="AB50" s="136">
        <v>9</v>
      </c>
      <c r="AC50" s="136"/>
      <c r="AD50" s="136">
        <v>14</v>
      </c>
      <c r="AE50" s="136"/>
      <c r="AF50" s="136">
        <v>13</v>
      </c>
      <c r="AG50" s="136"/>
      <c r="AH50" s="136">
        <v>12</v>
      </c>
      <c r="AI50" s="136"/>
      <c r="AJ50" s="136">
        <v>11</v>
      </c>
      <c r="AK50" s="136"/>
      <c r="AL50" s="136">
        <v>13</v>
      </c>
      <c r="AM50" s="136"/>
      <c r="AN50" s="136">
        <v>11</v>
      </c>
      <c r="AO50" s="136"/>
      <c r="AP50" s="136">
        <v>11</v>
      </c>
      <c r="AQ50" s="136"/>
      <c r="AR50" s="136">
        <v>17</v>
      </c>
      <c r="AS50" s="136"/>
      <c r="AT50" s="136">
        <v>14</v>
      </c>
      <c r="AU50" s="136"/>
      <c r="AV50" s="136">
        <v>11</v>
      </c>
      <c r="AW50" s="136"/>
      <c r="AX50" s="136">
        <v>10</v>
      </c>
      <c r="AY50" s="136"/>
      <c r="AZ50" s="136">
        <v>17</v>
      </c>
      <c r="BA50" s="136"/>
      <c r="BB50" s="136">
        <v>15</v>
      </c>
      <c r="BC50" s="136"/>
      <c r="BD50" s="136">
        <v>16</v>
      </c>
      <c r="BE50" s="136"/>
      <c r="BF50" s="136">
        <v>368</v>
      </c>
      <c r="BG50" s="136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會議回覆追蹤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2021-08-18T07:20:57Z</dcterms:modified>
</cp:coreProperties>
</file>