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72FDD4C4-1286-4B79-A493-330B537D41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會議回覆追蹤tmp" sheetId="28" state="hidden" r:id="rId14"/>
  </sheets>
  <externalReferences>
    <externalReference r:id="rId15"/>
  </externalReferences>
  <definedNames>
    <definedName name="_xlnm._FilterDatabase" localSheetId="4" hidden="1">待辦事項!$A$1:$G$43</definedName>
    <definedName name="_xlnm._FilterDatabase" localSheetId="2" hidden="1">討論項目!$A$1:$P$206</definedName>
    <definedName name="_xlnm._FilterDatabase" localSheetId="13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1" l="1"/>
  <c r="H48" i="11" s="1"/>
  <c r="D48" i="11"/>
  <c r="G48" i="11" s="1"/>
  <c r="I48" i="11" s="1"/>
  <c r="C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6" i="13"/>
  <c r="B204" i="13"/>
  <c r="B201" i="13"/>
  <c r="B202" i="13"/>
  <c r="B203" i="13"/>
  <c r="B200" i="13"/>
  <c r="B199" i="13"/>
  <c r="B198" i="13"/>
  <c r="B197" i="13"/>
  <c r="B196" i="13"/>
  <c r="B194" i="13"/>
  <c r="B195" i="13"/>
  <c r="B193" i="13"/>
  <c r="V11" i="21"/>
  <c r="V10" i="21"/>
  <c r="V8" i="21"/>
  <c r="V7" i="21"/>
  <c r="V6" i="21"/>
  <c r="V5" i="21"/>
  <c r="V12" i="21"/>
  <c r="E47" i="11"/>
  <c r="D47" i="11"/>
  <c r="C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C46" i="11"/>
  <c r="D45" i="11"/>
  <c r="C45" i="11"/>
  <c r="D44" i="11"/>
  <c r="C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D12" i="21" l="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V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47" i="11" l="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U4" i="21"/>
  <c r="U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C11" i="9" s="1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C12" i="9" s="1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D12" i="9" l="1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4" i="4"/>
  <c r="Z135" i="4"/>
  <c r="Z136" i="4"/>
  <c r="Z130" i="4"/>
  <c r="Z131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37" i="4"/>
  <c r="Z96" i="4"/>
  <c r="Z93" i="4"/>
  <c r="Z101" i="4"/>
  <c r="Z78" i="4"/>
  <c r="Z79" i="4"/>
  <c r="Z138" i="4"/>
  <c r="Z139" i="4"/>
  <c r="Z140" i="4"/>
  <c r="Z141" i="4"/>
  <c r="Z142" i="4"/>
  <c r="Z143" i="4"/>
  <c r="Z144" i="4"/>
  <c r="Z111" i="4"/>
  <c r="Z112" i="4"/>
  <c r="Z132" i="4"/>
  <c r="Z133" i="4"/>
  <c r="Z145" i="4"/>
  <c r="Z146" i="4"/>
  <c r="Z147" i="4"/>
  <c r="Z148" i="4"/>
  <c r="Z149" i="4"/>
  <c r="Z150" i="4"/>
  <c r="Z151" i="4"/>
  <c r="Z152" i="4"/>
  <c r="Z153" i="4"/>
  <c r="Z154" i="4"/>
  <c r="Z113" i="4"/>
  <c r="Z122" i="4"/>
  <c r="Z155" i="4"/>
  <c r="Z123" i="4"/>
  <c r="Z124" i="4"/>
  <c r="Z115" i="4"/>
  <c r="Z116" i="4"/>
  <c r="Z117" i="4"/>
  <c r="Z118" i="4"/>
  <c r="Z119" i="4"/>
  <c r="Z120" i="4"/>
  <c r="Z121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26" i="4"/>
  <c r="Z125" i="4"/>
  <c r="Z168" i="4"/>
  <c r="Z169" i="4"/>
  <c r="Z170" i="4"/>
  <c r="Z171" i="4"/>
  <c r="Z172" i="4"/>
  <c r="Z173" i="4"/>
  <c r="Z174" i="4"/>
  <c r="Z175" i="4"/>
  <c r="Z127" i="4"/>
  <c r="Z128" i="4"/>
  <c r="Z176" i="4"/>
  <c r="Z177" i="4"/>
  <c r="Z178" i="4"/>
  <c r="Z129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58" i="4" l="1"/>
  <c r="B266" i="4"/>
  <c r="B57" i="4" l="1"/>
  <c r="B279" i="4"/>
  <c r="B24" i="4"/>
  <c r="B273" i="4"/>
  <c r="B269" i="4"/>
  <c r="B145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15" i="4"/>
  <c r="B17" i="4"/>
  <c r="B3" i="4"/>
  <c r="B2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29" i="4"/>
  <c r="B178" i="4"/>
  <c r="B177" i="4"/>
  <c r="B176" i="4"/>
  <c r="B128" i="4"/>
  <c r="B127" i="4"/>
  <c r="B175" i="4"/>
  <c r="B174" i="4"/>
  <c r="B173" i="4"/>
  <c r="B172" i="4"/>
  <c r="B171" i="4"/>
  <c r="B170" i="4"/>
  <c r="B169" i="4"/>
  <c r="B168" i="4"/>
  <c r="B125" i="4"/>
  <c r="B126" i="4"/>
  <c r="B167" i="4"/>
  <c r="B166" i="4"/>
  <c r="B165" i="4"/>
  <c r="B164" i="4"/>
  <c r="B163" i="4"/>
  <c r="B162" i="4"/>
  <c r="B161" i="4"/>
  <c r="B160" i="4"/>
  <c r="B159" i="4"/>
  <c r="B157" i="4"/>
  <c r="B156" i="4"/>
  <c r="B121" i="4"/>
  <c r="B120" i="4"/>
  <c r="B119" i="4"/>
  <c r="B118" i="4"/>
  <c r="B117" i="4"/>
  <c r="B116" i="4"/>
  <c r="B115" i="4"/>
  <c r="B124" i="4"/>
  <c r="B123" i="4"/>
  <c r="B155" i="4"/>
  <c r="B122" i="4"/>
  <c r="B113" i="4"/>
  <c r="B154" i="4"/>
  <c r="B153" i="4"/>
  <c r="B152" i="4"/>
  <c r="B151" i="4"/>
  <c r="B150" i="4"/>
  <c r="B149" i="4"/>
  <c r="B148" i="4"/>
  <c r="B147" i="4"/>
  <c r="B146" i="4"/>
  <c r="B133" i="4"/>
  <c r="B132" i="4"/>
  <c r="B112" i="4"/>
  <c r="B111" i="4"/>
  <c r="B144" i="4"/>
  <c r="B143" i="4"/>
  <c r="B142" i="4"/>
  <c r="B141" i="4"/>
  <c r="B140" i="4"/>
  <c r="B139" i="4"/>
  <c r="B138" i="4"/>
  <c r="B79" i="4"/>
  <c r="B78" i="4"/>
  <c r="B101" i="4"/>
  <c r="B100" i="4"/>
  <c r="B93" i="4"/>
  <c r="B96" i="4"/>
  <c r="B137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6" i="4"/>
  <c r="B135" i="4"/>
  <c r="B134" i="4"/>
  <c r="B70" i="4"/>
  <c r="B69" i="4"/>
  <c r="B68" i="4"/>
  <c r="B65" i="4"/>
  <c r="B66" i="4"/>
  <c r="B67" i="4"/>
  <c r="B64" i="4"/>
  <c r="B63" i="4"/>
  <c r="B88" i="4"/>
  <c r="B131" i="4"/>
  <c r="B130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<sst xmlns="http://schemas.openxmlformats.org/spreadsheetml/2006/main" count="4890" uniqueCount="1967">
  <si>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</si>
  <si>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</si>
  <si>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</si>
  <si>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</si>
  <si>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</si>
  <si>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</si>
  <si>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</si>
  <si>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</si>
  <si>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</si>
  <si>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</si>
  <si>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</si>
  <si>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</si>
  <si>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</si>
  <si>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</si>
  <si>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</si>
  <si>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</si>
  <si>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</si>
  <si>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</si>
  <si>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</si>
  <si>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</si>
  <si>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</si>
  <si>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</si>
  <si>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</si>
  <si>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</si>
  <si>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</si>
  <si>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</si>
  <si>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</si>
  <si>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</si>
  <si>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</si>
  <si>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</si>
  <si>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</si>
  <si>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</si>
  <si>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</si>
  <si>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</si>
  <si>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</si>
  <si>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</si>
  <si>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</si>
  <si>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</si>
  <si>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</si>
  <si>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</si>
  <si>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</si>
  <si>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</si>
  <si>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</si>
  <si>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</si>
  <si>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</si>
  <si>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</si>
  <si>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</si>
  <si>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</si>
  <si>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</si>
  <si>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</si>
  <si>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</si>
  <si>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</si>
  <si>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</si>
  <si>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</si>
  <si>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</si>
  <si>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</si>
  <si>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</si>
  <si>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</si>
  <si>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</si>
  <si>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</si>
  <si>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</si>
  <si>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</si>
  <si>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</si>
  <si>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</si>
  <si>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</si>
  <si>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</si>
  <si>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</si>
  <si>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</si>
  <si>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</si>
  <si>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</si>
  <si>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</si>
  <si>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</si>
  <si>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</si>
  <si>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</si>
  <si>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</si>
  <si>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</si>
  <si>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</si>
  <si>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</si>
  <si>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</si>
  <si>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</si>
  <si>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</si>
  <si>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</si>
  <si>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</si>
  <si>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</si>
  <si>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</si>
  <si>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</si>
  <si>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</si>
  <si>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</si>
  <si>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</si>
  <si>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</si>
  <si>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</si>
  <si>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</si>
  <si>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</si>
  <si>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</si>
  <si>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</si>
  <si>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</si>
  <si>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</si>
  <si>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</si>
  <si>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</si>
  <si>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</si>
  <si>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</si>
  <si>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</si>
  <si>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</si>
  <si>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</si>
  <si>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</si>
  <si>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</si>
  <si>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</si>
  <si>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</si>
  <si>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</si>
  <si>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</si>
  <si>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</si>
  <si>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</si>
  <si>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</si>
  <si>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</si>
  <si>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</si>
  <si>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</si>
  <si>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</si>
  <si>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</si>
  <si>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</si>
  <si>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</si>
  <si>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</si>
  <si>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</si>
  <si>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</si>
  <si>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</si>
  <si>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</si>
  <si>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</si>
  <si>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</si>
  <si>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</si>
  <si>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</si>
  <si>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</si>
  <si>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</si>
  <si>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</si>
  <si>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</si>
  <si>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</si>
  <si>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</si>
  <si>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</si>
  <si>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</si>
  <si>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</si>
  <si>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</si>
  <si>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</si>
  <si>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</si>
  <si>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</si>
  <si>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</si>
  <si>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</si>
  <si>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</si>
  <si>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</si>
  <si>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</si>
  <si>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</si>
  <si>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</si>
  <si>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</si>
  <si>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</si>
  <si>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</si>
  <si>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</si>
  <si>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</si>
  <si>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</si>
  <si>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</si>
  <si>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</si>
  <si>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</si>
  <si>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</si>
  <si>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</si>
  <si>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</si>
  <si>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</si>
  <si>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</si>
  <si>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</si>
  <si>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</si>
  <si>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</si>
  <si>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</si>
  <si>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</si>
  <si>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</si>
  <si>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</si>
  <si>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</si>
  <si>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</si>
  <si>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</si>
  <si>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</si>
  <si>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</si>
  <si>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</si>
  <si>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</si>
  <si>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</si>
  <si>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</si>
  <si>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</si>
  <si>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</si>
  <si>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</si>
  <si>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</si>
  <si>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</si>
  <si>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</si>
  <si>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</si>
  <si>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</si>
  <si>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</si>
  <si>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</si>
  <si>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</si>
  <si>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</si>
  <si>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</si>
  <si>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</si>
  <si>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</si>
  <si>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</si>
  <si>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</si>
  <si>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</si>
  <si>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</si>
  <si>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</si>
  <si>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</si>
  <si>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</si>
  <si>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</si>
  <si>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</si>
  <si>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</si>
  <si>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</si>
  <si>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</si>
  <si>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</si>
  <si>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</si>
  <si>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</si>
  <si>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</si>
  <si>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</si>
  <si>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</si>
  <si>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</si>
  <si>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</si>
  <si>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</si>
  <si>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 xml:space="preserve">放款明細資料查詢         </t>
    <phoneticPr fontId="4" type="noConversion"/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</si>
  <si>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</si>
  <si>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</si>
  <si>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</si>
  <si>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</si>
  <si>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</si>
  <si>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</si>
  <si>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</si>
  <si>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</si>
  <si>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</si>
  <si>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</si>
  <si>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</si>
  <si>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</si>
  <si>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</si>
  <si>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</si>
  <si>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</si>
  <si>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</si>
  <si>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</si>
  <si>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</si>
  <si>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</si>
  <si>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</si>
  <si>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</si>
  <si>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</si>
  <si>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</si>
  <si>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</si>
  <si>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</si>
  <si>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</si>
  <si>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</si>
  <si>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</si>
  <si>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</si>
  <si>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</si>
  <si>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</si>
  <si>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</si>
  <si>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</si>
  <si>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</si>
  <si>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</si>
  <si>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</si>
  <si>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</si>
  <si>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</si>
  <si>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</si>
  <si>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</si>
  <si>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</si>
  <si>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</si>
  <si>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</si>
  <si>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</si>
  <si>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</si>
  <si>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</si>
  <si>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</si>
  <si>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</si>
  <si>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</si>
  <si>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</si>
  <si>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</si>
  <si>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</si>
  <si>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</si>
  <si>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</si>
  <si>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</si>
  <si>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</si>
  <si>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</si>
  <si>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</si>
  <si>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</si>
  <si>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</si>
  <si>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</si>
  <si>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</si>
  <si>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</si>
  <si>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</si>
  <si>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</si>
  <si>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</si>
  <si>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</si>
  <si>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</si>
  <si>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</si>
  <si>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</si>
  <si>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</si>
  <si>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</si>
  <si>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</si>
  <si>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</si>
  <si>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</si>
  <si>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</si>
  <si>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</si>
  <si>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</si>
  <si>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</si>
  <si>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</si>
  <si>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</si>
  <si>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</si>
  <si>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</si>
  <si>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</si>
  <si>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</si>
  <si>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</si>
  <si>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</si>
  <si>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</si>
  <si>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</si>
  <si>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</si>
  <si>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</si>
  <si>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</si>
  <si>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</si>
  <si>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</si>
  <si>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</si>
  <si>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</si>
  <si>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</si>
  <si>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</si>
  <si>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</si>
  <si>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</si>
  <si>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</si>
  <si>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</si>
  <si>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</si>
  <si>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</si>
  <si>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</si>
  <si>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</si>
  <si>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</si>
  <si>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</si>
  <si>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</si>
  <si>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</si>
  <si>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</si>
  <si>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</si>
  <si>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</si>
  <si>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</si>
  <si>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</si>
  <si>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</si>
  <si>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</si>
  <si>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</si>
  <si>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</si>
  <si>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</si>
  <si>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</si>
  <si>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</si>
  <si>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</si>
  <si>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</si>
  <si>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</si>
  <si>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</si>
  <si>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</si>
  <si>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</si>
  <si>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</si>
  <si>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</si>
  <si>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</si>
  <si>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</si>
  <si>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</si>
  <si>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</si>
  <si>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</si>
  <si>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</si>
  <si>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</si>
  <si>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</si>
  <si>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</si>
  <si>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</si>
  <si>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</si>
  <si>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</si>
  <si>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</si>
  <si>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</si>
  <si>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</si>
  <si>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</si>
  <si>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</si>
  <si>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</si>
  <si>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</si>
  <si>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</si>
  <si>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</si>
  <si>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</si>
  <si>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</si>
  <si>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</si>
  <si>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</si>
  <si>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</si>
  <si>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</si>
  <si>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</si>
  <si>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</si>
  <si>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</si>
  <si>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</si>
  <si>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</si>
  <si>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</si>
  <si>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</si>
  <si>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</si>
  <si>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</si>
  <si>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</si>
  <si>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</si>
  <si>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</si>
  <si>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</si>
  <si>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</si>
  <si>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</si>
  <si>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</si>
  <si>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</si>
  <si>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</si>
  <si>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</si>
  <si>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</si>
  <si>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</si>
  <si>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</si>
  <si>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</si>
  <si>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</si>
  <si>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</si>
  <si>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</si>
  <si>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</si>
  <si>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</si>
  <si>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</si>
  <si>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</si>
  <si>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</si>
  <si>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</si>
  <si>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</si>
  <si>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</si>
  <si>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</si>
  <si>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</si>
  <si>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</si>
  <si>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</si>
  <si>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</si>
  <si>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</si>
  <si>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</si>
  <si>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</si>
  <si>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</si>
  <si>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</si>
  <si>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</si>
  <si>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</si>
  <si>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</si>
  <si>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</si>
  <si>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</si>
  <si>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</si>
  <si>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</si>
  <si>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</si>
  <si>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</si>
  <si>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</si>
  <si>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</si>
  <si>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</si>
  <si>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</si>
  <si>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</si>
  <si>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</si>
  <si>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</si>
  <si>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</si>
  <si>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</si>
  <si>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</si>
  <si>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</si>
  <si>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</si>
  <si>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</si>
  <si>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</si>
  <si>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</si>
  <si>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</si>
  <si>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</si>
  <si>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</si>
  <si>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</si>
  <si>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</si>
  <si>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</si>
  <si>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</si>
  <si>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</si>
  <si>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</si>
  <si>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</si>
  <si>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</si>
  <si>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</si>
  <si>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</si>
  <si>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</si>
  <si>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</si>
  <si>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</si>
  <si>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</si>
  <si>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</si>
  <si>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</si>
  <si>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</si>
  <si>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</si>
  <si>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</si>
  <si>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</si>
  <si>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</si>
  <si>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</si>
  <si>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</si>
  <si>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</si>
  <si>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</si>
  <si>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</si>
  <si>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</si>
  <si>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</si>
  <si>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</si>
  <si>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</si>
  <si>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</si>
  <si>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</si>
  <si>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</si>
  <si>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</si>
  <si>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</si>
  <si>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</si>
  <si>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</si>
  <si>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</si>
  <si>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</si>
  <si>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</si>
  <si>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</si>
  <si>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</si>
  <si>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</si>
  <si>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</si>
  <si>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</si>
  <si>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</si>
  <si>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</si>
  <si>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</si>
  <si>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</si>
  <si>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</si>
  <si>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</si>
  <si>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</si>
  <si>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</si>
  <si>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</si>
  <si>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</si>
  <si>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</si>
  <si>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</si>
  <si>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</si>
  <si>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</si>
  <si>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</si>
  <si>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</si>
  <si>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</si>
  <si>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</si>
  <si>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</si>
  <si>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</si>
  <si>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</si>
  <si>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</si>
  <si>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</si>
  <si>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</si>
  <si>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</si>
  <si>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</si>
  <si>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</si>
  <si>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</si>
  <si>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</si>
  <si>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</si>
  <si>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</si>
  <si>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</si>
  <si>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</si>
  <si>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</si>
  <si>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</si>
  <si>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</si>
  <si>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</si>
  <si>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</si>
  <si>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</si>
  <si>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</si>
  <si>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</si>
  <si>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</si>
  <si>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</si>
  <si>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</si>
  <si>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</si>
  <si>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</si>
  <si>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</si>
  <si>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</si>
  <si>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</si>
  <si>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</si>
  <si>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</si>
  <si>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</si>
  <si>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</si>
  <si>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</si>
  <si>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</si>
  <si>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</si>
  <si>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</si>
  <si>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</si>
  <si>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</si>
  <si>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</si>
  <si>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</si>
  <si>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</si>
  <si>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</si>
  <si>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</si>
  <si>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</si>
  <si>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</si>
  <si>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</si>
  <si>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</si>
  <si>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</si>
  <si>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</si>
  <si>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</si>
  <si>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</si>
  <si>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</si>
  <si>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</si>
  <si>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</si>
  <si>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</si>
  <si>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</si>
  <si>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</si>
  <si>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</si>
  <si>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</si>
  <si>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</si>
  <si>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</si>
  <si>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</si>
  <si>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</si>
  <si>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</si>
  <si>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</si>
  <si>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</si>
  <si>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</si>
  <si>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</si>
  <si>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</si>
  <si>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</si>
  <si>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</si>
  <si>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</si>
  <si>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</si>
  <si>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</si>
  <si>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</si>
  <si>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</si>
  <si>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</si>
  <si>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</si>
  <si>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</si>
  <si>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</si>
  <si>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</si>
  <si>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</si>
  <si>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</si>
  <si>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</si>
  <si>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</si>
  <si>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</si>
  <si>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</si>
  <si>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</si>
  <si>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</si>
  <si>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</si>
  <si>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</si>
  <si>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</si>
  <si>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</si>
  <si>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</si>
  <si>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</si>
  <si>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</si>
  <si>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</si>
  <si>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</si>
  <si>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</si>
  <si>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</si>
  <si>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</si>
  <si>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</si>
  <si>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</si>
  <si>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</si>
  <si>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</si>
  <si>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</si>
  <si>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</si>
  <si>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</si>
  <si>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</si>
  <si>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</si>
  <si>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</si>
  <si>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</si>
  <si>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</si>
  <si>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</si>
  <si>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</si>
  <si>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</si>
  <si>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</si>
  <si>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</si>
  <si>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</si>
  <si>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</si>
  <si>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</si>
  <si>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</si>
  <si>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</si>
  <si>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</si>
  <si>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</si>
  <si>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</si>
  <si>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</si>
  <si>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</si>
  <si>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</si>
  <si>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</si>
  <si>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</si>
  <si>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</si>
  <si>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</si>
  <si>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</si>
  <si>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</si>
  <si>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</si>
  <si>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</si>
  <si>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</si>
  <si>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</si>
  <si>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</si>
  <si>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</si>
  <si>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</si>
  <si>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</si>
  <si>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</si>
  <si>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</si>
  <si>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</si>
  <si>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</si>
  <si>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</si>
  <si>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</si>
  <si>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</si>
  <si>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</si>
  <si>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</si>
  <si>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</si>
  <si>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</si>
  <si>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</si>
  <si>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</si>
  <si>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</si>
  <si>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</si>
  <si>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</si>
  <si>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</si>
  <si>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</si>
  <si>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</si>
  <si>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</si>
  <si>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</si>
  <si>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</si>
  <si>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</si>
  <si>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</si>
  <si>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</si>
  <si>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</si>
  <si>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</si>
  <si>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</si>
  <si>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</si>
  <si>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</si>
  <si>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</si>
  <si>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</si>
  <si>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</si>
  <si>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</si>
  <si>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</si>
  <si>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</si>
  <si>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</si>
  <si>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</si>
  <si>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</si>
  <si>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</si>
  <si>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</si>
  <si>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</si>
  <si>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</si>
  <si>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</si>
  <si>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</si>
  <si>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</si>
  <si>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</si>
  <si>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</si>
  <si>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</si>
  <si>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</si>
  <si>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</si>
  <si>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</si>
  <si>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</si>
  <si>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</si>
  <si>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</si>
  <si>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</si>
  <si>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</si>
  <si>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</si>
  <si>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</si>
  <si>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</si>
  <si>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</si>
  <si>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</si>
  <si>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</si>
  <si>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</si>
  <si>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</si>
  <si>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</si>
  <si>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</si>
  <si>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</si>
  <si>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</si>
  <si>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</si>
  <si>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</si>
  <si>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</si>
  <si>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</si>
  <si>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</si>
  <si>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</si>
  <si>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</si>
  <si>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</si>
  <si>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</si>
  <si>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</si>
  <si>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</si>
  <si>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</si>
  <si>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</si>
  <si>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</si>
  <si>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</si>
  <si>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</si>
  <si>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</si>
  <si>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</si>
  <si>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</si>
  <si>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</si>
  <si>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</si>
  <si>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</si>
  <si>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</si>
  <si>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</si>
  <si>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 xml:space="preserve">業務關帳作業        </t>
    <phoneticPr fontId="4" type="noConversion"/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</si>
  <si>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</si>
  <si>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</si>
  <si>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</si>
  <si>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</si>
  <si>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</si>
  <si>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</si>
  <si>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</si>
  <si>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</si>
  <si>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</si>
  <si>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</si>
  <si>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</si>
  <si>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</si>
  <si>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</si>
  <si>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</si>
  <si>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</si>
  <si>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</si>
  <si>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</si>
  <si>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</si>
  <si>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</si>
  <si>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</si>
  <si>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</si>
  <si>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</si>
  <si>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</si>
  <si>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</si>
  <si>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</si>
  <si>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</si>
  <si>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</si>
  <si>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</si>
  <si>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</si>
  <si>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</si>
  <si>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</si>
  <si>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</si>
  <si>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</si>
  <si>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</si>
  <si>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</si>
  <si>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</si>
  <si>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</si>
  <si>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</si>
  <si>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</si>
  <si>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</si>
  <si>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</si>
  <si>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</si>
  <si>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</si>
  <si>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</si>
  <si>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</si>
  <si>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</si>
  <si>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</si>
  <si>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</si>
  <si>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</si>
  <si>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</si>
  <si>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</si>
  <si>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</si>
  <si>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</si>
  <si>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</si>
  <si>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</si>
  <si>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</si>
  <si>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</si>
  <si>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</si>
  <si>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</si>
  <si>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</si>
  <si>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</si>
  <si>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</si>
  <si>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</si>
  <si>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</si>
  <si>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</si>
  <si>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</si>
  <si>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</si>
  <si>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</si>
  <si>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</si>
  <si>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</si>
  <si>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</si>
  <si>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</si>
  <si>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</si>
  <si>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</si>
  <si>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</si>
  <si>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</si>
  <si>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</si>
  <si>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</si>
  <si>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</si>
  <si>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</si>
  <si>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</si>
  <si>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</si>
  <si>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</si>
  <si>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</si>
  <si>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</si>
  <si>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</si>
  <si>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</si>
  <si>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</si>
  <si>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</si>
  <si>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</si>
  <si>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</si>
  <si>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</si>
  <si>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</si>
  <si>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</si>
  <si>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</si>
  <si>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</si>
  <si>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</si>
  <si>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</si>
  <si>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</si>
  <si>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</si>
  <si>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</si>
  <si>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</si>
  <si>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</si>
  <si>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</si>
  <si>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</si>
  <si>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</si>
  <si>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</si>
  <si>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</si>
  <si>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</si>
  <si>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</si>
  <si>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</si>
  <si>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</si>
  <si>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</si>
  <si>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</si>
  <si>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</si>
  <si>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</si>
  <si>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</si>
  <si>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</si>
  <si>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</si>
  <si>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</si>
  <si>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</si>
  <si>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</si>
  <si>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</si>
  <si>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</si>
  <si>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</si>
  <si>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</si>
  <si>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</si>
  <si>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</si>
  <si>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</si>
  <si>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</si>
  <si>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</si>
  <si>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</si>
  <si>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</si>
  <si>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</si>
  <si>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</si>
  <si>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</si>
  <si>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</si>
  <si>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</si>
  <si>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</si>
  <si>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</si>
  <si>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</si>
  <si>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</si>
  <si>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</si>
  <si>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</si>
  <si>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</si>
  <si>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</si>
  <si>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</si>
  <si>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</si>
  <si>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</si>
  <si>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</si>
  <si>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</si>
  <si>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</si>
  <si>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</si>
  <si>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</si>
  <si>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</si>
  <si>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</si>
  <si>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</si>
  <si>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</si>
  <si>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</si>
  <si>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</si>
  <si>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</si>
  <si>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</si>
  <si>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</si>
  <si>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</si>
  <si>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</si>
  <si>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</si>
  <si>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</si>
  <si>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</si>
  <si>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</si>
  <si>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</si>
  <si>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</si>
  <si>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</si>
  <si>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</si>
  <si>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</si>
  <si>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</si>
  <si>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</si>
  <si>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</si>
  <si>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</si>
  <si>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</si>
  <si>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</si>
  <si>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</si>
  <si>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</si>
  <si>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</si>
  <si>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</si>
  <si>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</si>
  <si>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</si>
  <si>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</si>
  <si>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</si>
  <si>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</si>
  <si>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</si>
  <si>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</si>
  <si>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</si>
  <si>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</si>
  <si>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</si>
  <si>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</si>
  <si>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</si>
  <si>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</si>
  <si>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</si>
  <si>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</si>
  <si>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</si>
  <si>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</si>
  <si>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</si>
  <si>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</si>
  <si>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</si>
  <si>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</si>
  <si>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</si>
  <si>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</si>
  <si>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</si>
  <si>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</si>
  <si>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</si>
  <si>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</si>
  <si>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</si>
  <si>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</si>
  <si>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</si>
  <si>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</si>
  <si>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</si>
  <si>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</si>
  <si>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</si>
  <si>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</si>
  <si>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</si>
  <si>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</si>
  <si>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</si>
  <si>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</si>
  <si>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</si>
  <si>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</si>
  <si>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</si>
  <si>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</si>
  <si>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</si>
  <si>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</si>
  <si>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</si>
  <si>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</si>
  <si>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</si>
  <si>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</si>
  <si>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</si>
  <si>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</si>
  <si>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</si>
  <si>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</si>
  <si>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</si>
  <si>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</si>
  <si>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</si>
  <si>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</si>
  <si>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</si>
  <si>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</si>
  <si>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</si>
  <si>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</si>
  <si>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</si>
  <si>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</si>
  <si>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</si>
  <si>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</si>
  <si>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</si>
  <si>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</si>
  <si>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</si>
  <si>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</si>
  <si>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</si>
  <si>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</si>
  <si>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</si>
  <si>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</si>
  <si>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</si>
  <si>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</si>
  <si>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</si>
  <si>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</si>
  <si>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</si>
  <si>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</si>
  <si>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</si>
  <si>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</si>
  <si>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</si>
  <si>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</si>
  <si>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</si>
  <si>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</si>
  <si>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</si>
  <si>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</si>
  <si>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</si>
  <si>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</si>
  <si>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</si>
  <si>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</si>
  <si>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</si>
  <si>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</si>
  <si>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</si>
  <si>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</si>
  <si>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</si>
  <si>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</si>
  <si>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</si>
  <si>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</si>
  <si>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</si>
  <si>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</si>
  <si>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</si>
  <si>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</si>
  <si>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</si>
  <si>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</si>
  <si>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</si>
  <si>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</si>
  <si>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</si>
  <si>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</si>
  <si>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</si>
  <si>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</si>
  <si>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</si>
  <si>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</si>
  <si>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</si>
  <si>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</si>
  <si>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</si>
  <si>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</si>
  <si>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</si>
  <si>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</si>
  <si>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</si>
  <si>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</si>
  <si>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</si>
  <si>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</si>
  <si>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</si>
  <si>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</si>
  <si>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</si>
  <si>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</si>
  <si>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</si>
  <si>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</si>
  <si>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</si>
  <si>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</si>
  <si>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</si>
  <si>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</si>
  <si>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</si>
  <si>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</si>
  <si>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</si>
  <si>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</si>
  <si>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</si>
  <si>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</si>
  <si>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</si>
  <si>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</si>
  <si>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</si>
  <si>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</si>
  <si>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</si>
  <si>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</si>
  <si>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</si>
  <si>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</si>
  <si>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</si>
  <si>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</si>
  <si>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</si>
  <si>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</si>
  <si>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</si>
  <si>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</si>
  <si>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</si>
  <si>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</si>
  <si>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</si>
  <si>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</si>
  <si>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</si>
  <si>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</si>
  <si>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</si>
  <si>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</si>
  <si>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</si>
  <si>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</si>
  <si>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</si>
  <si>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</si>
  <si>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</si>
  <si>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</si>
  <si>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</si>
  <si>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</si>
  <si>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</si>
  <si>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</si>
  <si>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</si>
  <si>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</si>
  <si>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</si>
  <si>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</si>
  <si>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</si>
  <si>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</si>
  <si>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</si>
  <si>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</si>
  <si>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</si>
  <si>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</si>
  <si>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</si>
  <si>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</si>
  <si>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</si>
  <si>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</si>
  <si>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</si>
  <si>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</si>
  <si>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</si>
  <si>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</si>
  <si>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</si>
  <si>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</si>
  <si>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</si>
  <si>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</si>
  <si>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</si>
  <si>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</si>
  <si>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</si>
  <si>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</si>
  <si>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</si>
  <si>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</si>
  <si>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</si>
  <si>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</si>
  <si>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</si>
  <si>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</si>
  <si>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</si>
  <si>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</si>
  <si>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</si>
  <si>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</si>
  <si>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</si>
  <si>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</si>
  <si>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</si>
  <si>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</si>
  <si>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</si>
  <si>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</si>
  <si>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</si>
  <si>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</si>
  <si>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</si>
  <si>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</si>
  <si>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</si>
  <si>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</si>
  <si>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</si>
  <si>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</si>
  <si>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</si>
  <si>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</si>
  <si>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</si>
  <si>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</si>
  <si>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</si>
  <si>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</si>
  <si>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</si>
  <si>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</si>
  <si>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</si>
  <si>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</si>
  <si>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</si>
  <si>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</si>
  <si>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</si>
  <si>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</si>
  <si>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</si>
  <si>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</si>
  <si>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</si>
  <si>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</si>
  <si>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</si>
  <si>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</si>
  <si>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</si>
  <si>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</si>
  <si>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</si>
  <si>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</si>
  <si>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</si>
  <si>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</si>
  <si>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</si>
  <si>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</si>
  <si>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</si>
  <si>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</si>
  <si>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</si>
  <si>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</si>
  <si>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</si>
  <si>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</si>
  <si>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</si>
  <si>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</si>
  <si>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</si>
  <si>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</si>
  <si>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</si>
  <si>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</si>
  <si>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</si>
  <si>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</si>
  <si>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</si>
  <si>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</si>
  <si>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</si>
  <si>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</si>
  <si>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</si>
  <si>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</si>
  <si>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</si>
  <si>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</si>
  <si>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</si>
  <si>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</si>
  <si>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</si>
  <si>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</si>
  <si>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</si>
  <si>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</si>
  <si>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</si>
  <si>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</si>
  <si>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</si>
  <si>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</si>
  <si>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</si>
  <si>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</si>
  <si>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</si>
  <si>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</si>
  <si>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</si>
  <si>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</si>
  <si>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</si>
  <si>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</si>
  <si>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</si>
  <si>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</si>
  <si>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</si>
  <si>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</si>
  <si>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</si>
  <si>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</si>
  <si>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</si>
  <si>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</si>
  <si>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</si>
  <si>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</si>
  <si>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</si>
  <si>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</si>
  <si>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</si>
  <si>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</si>
  <si>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</si>
  <si>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</si>
  <si>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</si>
  <si>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</si>
  <si>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</si>
  <si>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</si>
  <si>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</si>
  <si>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</si>
  <si>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</si>
  <si>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</si>
  <si>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</si>
  <si>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</si>
  <si>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</si>
  <si>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</si>
  <si>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</si>
  <si>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</si>
  <si>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</si>
  <si>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</si>
  <si>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</si>
  <si>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</si>
  <si>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</si>
  <si>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</si>
  <si>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</si>
  <si>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</si>
  <si>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</si>
  <si>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</si>
  <si>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</si>
  <si>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</si>
  <si>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</si>
  <si>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</si>
  <si>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</si>
  <si>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</si>
  <si>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</si>
  <si>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</si>
  <si>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</si>
  <si>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</si>
  <si>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</si>
  <si>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</si>
  <si>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</si>
  <si>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</si>
  <si>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</si>
  <si>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</si>
  <si>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</si>
  <si>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</si>
  <si>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</si>
  <si>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</si>
  <si>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</si>
  <si>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</si>
  <si>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</si>
  <si>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</si>
  <si>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</si>
  <si>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</si>
  <si>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</si>
  <si>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</si>
  <si>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</si>
  <si>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</si>
  <si>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</si>
  <si>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</si>
  <si>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</si>
  <si>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</si>
  <si>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</si>
  <si>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</si>
  <si>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</si>
  <si>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</si>
  <si>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</si>
  <si>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</si>
  <si>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</si>
  <si>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</si>
  <si>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</si>
  <si>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</si>
  <si>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</si>
  <si>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</si>
  <si>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</si>
  <si>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</si>
  <si>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</si>
  <si>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</si>
  <si>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</si>
  <si>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</si>
  <si>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</si>
  <si>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</si>
  <si>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</si>
  <si>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</si>
  <si>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</si>
  <si>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</si>
  <si>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</si>
  <si>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</si>
  <si>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</si>
  <si>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</si>
  <si>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</si>
  <si>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</si>
  <si>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</si>
  <si>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</si>
  <si>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</si>
  <si>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</si>
  <si>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</si>
  <si>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</si>
  <si>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</si>
  <si>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</si>
  <si>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</si>
  <si>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</si>
  <si>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</si>
  <si>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</si>
  <si>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</si>
  <si>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</si>
  <si>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</si>
  <si>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</si>
  <si>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</si>
  <si>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</si>
  <si>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</si>
  <si>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</si>
  <si>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</si>
  <si>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</si>
  <si>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</si>
  <si>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</si>
  <si>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</si>
  <si>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</si>
  <si>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</si>
  <si>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</si>
  <si>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</si>
  <si>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</si>
  <si>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</si>
  <si>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</si>
  <si>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</si>
  <si>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</si>
  <si>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</si>
  <si>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</si>
  <si>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</si>
  <si>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</si>
  <si>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</si>
  <si>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</si>
  <si>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</si>
  <si>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</si>
  <si>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</si>
  <si>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</si>
  <si>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</si>
  <si>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</si>
  <si>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</si>
  <si>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</si>
  <si>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</si>
  <si>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</si>
  <si>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</si>
  <si>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</si>
  <si>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</si>
  <si>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</si>
  <si>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</si>
  <si>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</si>
  <si>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</si>
  <si>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</si>
  <si>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</si>
  <si>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</si>
  <si>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</si>
  <si>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</si>
  <si>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</si>
  <si>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</si>
  <si>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</si>
  <si>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</si>
  <si>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</si>
  <si>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</si>
  <si>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</si>
  <si>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</si>
  <si>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</si>
  <si>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</si>
  <si>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</si>
  <si>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</si>
  <si>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</si>
  <si>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</si>
  <si>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</si>
  <si>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</si>
  <si>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</si>
  <si>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</si>
  <si>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</si>
  <si>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</si>
  <si>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</si>
  <si>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</si>
  <si>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</si>
  <si>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</si>
  <si>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</si>
  <si>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</si>
  <si>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</si>
  <si>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</si>
  <si>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</si>
  <si>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</si>
  <si>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</si>
  <si>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</si>
  <si>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</si>
  <si>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</si>
  <si>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</si>
  <si>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</si>
  <si>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</si>
  <si>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</si>
  <si>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</si>
  <si>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</si>
  <si>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</si>
  <si>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</si>
  <si>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</si>
  <si>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</si>
  <si>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</si>
  <si>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</si>
  <si>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</si>
  <si>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</si>
  <si>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</si>
  <si>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</si>
  <si>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</si>
  <si>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</si>
  <si>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</si>
  <si>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</si>
  <si>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</si>
  <si>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</si>
  <si>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</si>
  <si>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</si>
  <si>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</si>
  <si>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</si>
  <si>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</si>
  <si>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</si>
  <si>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</si>
  <si>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</si>
  <si>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</si>
  <si>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</si>
  <si>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</si>
  <si>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</si>
  <si>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</si>
  <si>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</si>
  <si>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</si>
  <si>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</si>
  <si>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</si>
  <si>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</si>
  <si>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</si>
  <si>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</si>
  <si>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</si>
  <si>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</si>
  <si>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</si>
  <si>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</si>
  <si>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</si>
  <si>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</si>
  <si>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</si>
  <si>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</si>
  <si>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</si>
  <si>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</si>
  <si>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</si>
  <si>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</si>
  <si>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</si>
  <si>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</si>
  <si>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</si>
  <si>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</si>
  <si>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</si>
  <si>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</si>
  <si>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</si>
  <si>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</si>
  <si>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</si>
  <si>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</si>
  <si>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</si>
  <si>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</si>
  <si>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</si>
  <si>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</si>
  <si>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</si>
  <si>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</si>
  <si>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</si>
  <si>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</si>
  <si>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</si>
  <si>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</si>
  <si>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</si>
  <si>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</si>
  <si>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</si>
  <si>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</si>
  <si>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</si>
  <si>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</si>
  <si>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</si>
  <si>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</si>
  <si>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</si>
  <si>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</si>
  <si>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</si>
  <si>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</si>
  <si>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</si>
  <si>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</si>
  <si>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</si>
  <si>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</si>
  <si>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</si>
  <si>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</si>
  <si>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</si>
  <si>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</si>
  <si>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</si>
  <si>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</si>
  <si>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</si>
  <si>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</si>
  <si>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</si>
  <si>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</si>
  <si>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</si>
  <si>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</si>
  <si>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</si>
  <si>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</si>
  <si>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</si>
  <si>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</si>
  <si>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</si>
  <si>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</si>
  <si>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</si>
  <si>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</si>
  <si>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</si>
  <si>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</si>
  <si>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</si>
  <si>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</si>
  <si>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</si>
  <si>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</si>
  <si>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</si>
  <si>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</si>
  <si>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</si>
  <si>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</si>
  <si>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</si>
  <si>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</si>
  <si>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</si>
  <si>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</si>
  <si>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</si>
  <si>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</si>
  <si>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</si>
  <si>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</si>
  <si>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</si>
  <si>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</si>
  <si>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</si>
  <si>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</si>
  <si>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</si>
  <si>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</si>
  <si>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</si>
  <si>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</si>
  <si>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</si>
  <si>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</si>
  <si>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</si>
  <si>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</si>
  <si>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</si>
  <si>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</si>
  <si>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</si>
  <si>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</si>
  <si>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</si>
  <si>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</si>
  <si>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</si>
  <si>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</si>
  <si>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</si>
  <si>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</si>
  <si>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</si>
  <si>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</si>
  <si>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</si>
  <si>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</si>
  <si>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</si>
  <si>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</si>
  <si>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</si>
  <si>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</si>
  <si>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</si>
  <si>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</si>
  <si>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</si>
  <si>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</si>
  <si>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</si>
  <si>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</si>
  <si>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</si>
  <si>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</si>
  <si>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</si>
  <si>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</si>
  <si>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</si>
  <si>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</si>
  <si>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</si>
  <si>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</si>
  <si>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</si>
  <si>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</si>
  <si>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</si>
  <si>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</si>
  <si>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</si>
  <si>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</si>
  <si>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</si>
  <si>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</si>
  <si>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</si>
  <si>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</si>
  <si>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</si>
  <si>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</si>
  <si>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</si>
  <si>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</si>
  <si>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</si>
  <si>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</si>
  <si>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</si>
  <si>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</si>
  <si>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</si>
  <si>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</si>
  <si>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</si>
  <si>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</si>
  <si>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</si>
  <si>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</si>
  <si>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</si>
  <si>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</si>
  <si>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</si>
  <si>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</si>
  <si>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</si>
  <si>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</si>
  <si>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</si>
  <si>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</si>
  <si>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</si>
  <si>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</si>
  <si>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</si>
  <si>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</si>
  <si>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</si>
  <si>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</si>
  <si>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</si>
  <si>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</si>
  <si>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</si>
  <si>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</si>
  <si>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</si>
  <si>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</si>
  <si>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</si>
  <si>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</si>
  <si>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</si>
  <si>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</si>
  <si>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</si>
  <si>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</si>
  <si>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</si>
  <si>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</si>
  <si>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</si>
  <si>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</si>
  <si>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</si>
  <si>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</si>
  <si>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</si>
  <si>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</si>
  <si>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</si>
  <si>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</si>
  <si>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</si>
  <si>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</si>
  <si>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</si>
  <si>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</si>
  <si>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</si>
  <si>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</si>
  <si>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</si>
  <si>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</si>
  <si>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</si>
  <si>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</si>
  <si>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</si>
  <si>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</si>
  <si>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</si>
  <si>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</si>
  <si>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</si>
  <si>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</si>
  <si>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</si>
  <si>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</si>
  <si>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</si>
  <si>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</si>
  <si>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</si>
  <si>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</si>
  <si>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</si>
  <si>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</si>
  <si>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</si>
  <si>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</si>
  <si>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</si>
  <si>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</si>
  <si>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</si>
  <si>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</si>
  <si>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</si>
  <si>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</si>
  <si>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</si>
  <si>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</si>
  <si>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</si>
  <si>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</si>
  <si>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</si>
  <si>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</si>
  <si>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</si>
  <si>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</si>
  <si>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</si>
  <si>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</si>
  <si>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</si>
  <si>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</si>
  <si>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</si>
  <si>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</si>
  <si>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</si>
  <si>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</si>
  <si>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</si>
  <si>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</si>
  <si>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</si>
  <si>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</si>
  <si>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</si>
  <si>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</si>
  <si>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</si>
  <si>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</si>
  <si>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</si>
  <si>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</si>
  <si>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</si>
  <si>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</si>
  <si>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</si>
  <si>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</si>
  <si>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</si>
  <si>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</si>
  <si>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</si>
  <si>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</si>
  <si>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</si>
  <si>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</si>
  <si>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</si>
  <si>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</si>
  <si>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</si>
  <si>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</si>
  <si>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</si>
  <si>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</si>
  <si>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</si>
  <si>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</si>
  <si>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</si>
  <si>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</si>
  <si>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</si>
  <si>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</si>
  <si>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</si>
  <si>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</si>
  <si>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</si>
  <si>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</si>
  <si>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</si>
  <si>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</si>
  <si>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</si>
  <si>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</si>
  <si>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</si>
  <si>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</si>
  <si>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</si>
  <si>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</si>
  <si>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</si>
  <si>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</si>
  <si>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</si>
  <si>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</si>
  <si>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</si>
  <si>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</si>
  <si>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</si>
  <si>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</si>
  <si>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</si>
  <si>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</si>
  <si>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</si>
  <si>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</si>
  <si>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</si>
  <si>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</si>
  <si>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</si>
  <si>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</si>
  <si>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</si>
  <si>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</si>
  <si>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</si>
  <si>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</si>
  <si>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</si>
  <si>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</si>
  <si>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</si>
  <si>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</si>
  <si>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</si>
  <si>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</si>
  <si>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</si>
  <si>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</si>
  <si>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</si>
  <si>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</si>
  <si>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</si>
  <si>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</si>
  <si>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</si>
  <si>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</si>
  <si>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</si>
  <si>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</si>
  <si>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</si>
  <si>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</si>
  <si>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</si>
  <si>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</si>
  <si>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</si>
  <si>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</si>
  <si>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</si>
  <si>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</si>
  <si>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</si>
  <si>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</si>
  <si>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</si>
  <si>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</si>
  <si>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</si>
  <si>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</si>
  <si>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</si>
  <si>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</si>
  <si>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</si>
  <si>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</si>
  <si>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</si>
  <si>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</si>
  <si>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</si>
  <si>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</si>
  <si>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</si>
  <si>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</si>
  <si>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</si>
  <si>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</si>
  <si>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</si>
  <si>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</si>
  <si>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</si>
  <si>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</si>
  <si>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</si>
  <si>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</si>
  <si>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</si>
  <si>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</si>
  <si>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</si>
  <si>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</si>
  <si>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</si>
  <si>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</si>
  <si>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</si>
  <si>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</si>
  <si>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</si>
  <si>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</si>
  <si>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</si>
  <si>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</si>
  <si>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</si>
  <si>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</si>
  <si>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</si>
  <si>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</si>
  <si>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</si>
  <si>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</si>
  <si>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</si>
  <si>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</si>
  <si>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</si>
  <si>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</si>
  <si>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</si>
  <si>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</si>
  <si>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</si>
  <si>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</si>
  <si>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</si>
  <si>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</si>
  <si>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</si>
  <si>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</si>
  <si>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</si>
  <si>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</si>
  <si>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</si>
  <si>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</si>
  <si>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</si>
  <si>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</si>
  <si>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</si>
  <si>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</si>
  <si>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</si>
  <si>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</si>
  <si>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</si>
  <si>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</si>
  <si>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</si>
  <si>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</si>
  <si>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</si>
  <si>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</si>
  <si>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</si>
  <si>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</si>
  <si>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</si>
  <si>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</si>
  <si>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</si>
  <si>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</si>
  <si>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</si>
  <si>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</si>
  <si>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</si>
  <si>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</si>
  <si>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</si>
  <si>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</si>
  <si>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</si>
  <si>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</si>
  <si>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</si>
  <si>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</si>
  <si>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</si>
  <si>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</si>
  <si>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</si>
  <si>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</si>
  <si>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</si>
  <si>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</si>
  <si>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</si>
  <si>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</si>
  <si>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</si>
  <si>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</si>
  <si>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</si>
  <si>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</si>
  <si>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</si>
  <si>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</si>
  <si>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</si>
  <si>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</si>
  <si>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</si>
  <si>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</si>
  <si>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</si>
  <si>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</si>
  <si>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</si>
  <si>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</si>
  <si>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</si>
  <si>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</si>
  <si>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</si>
  <si>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</si>
  <si>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</si>
  <si>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</si>
  <si>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</si>
  <si>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</si>
  <si>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</si>
  <si>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</si>
  <si>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</si>
  <si>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</si>
  <si>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</si>
  <si>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</si>
  <si>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</si>
  <si>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</si>
  <si>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</si>
  <si>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</si>
  <si>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</si>
  <si>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</si>
  <si>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</si>
  <si>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</si>
  <si>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</si>
  <si>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</si>
  <si>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</si>
  <si>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</si>
  <si>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</si>
  <si>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</si>
  <si>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</si>
  <si>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</si>
  <si>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</si>
  <si>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</si>
  <si>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</si>
  <si>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</si>
  <si>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</si>
  <si>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</si>
  <si>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</si>
  <si>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</si>
  <si>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</si>
  <si>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</si>
  <si>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</si>
  <si>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</si>
  <si>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</si>
  <si>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</si>
  <si>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</si>
  <si>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</si>
  <si>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</si>
  <si>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</si>
  <si>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</si>
  <si>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</si>
  <si>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</si>
  <si>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</si>
  <si>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[關係企業關係代號]目前規劃於「L2035/L2306借款戶關係人/關係企業維護」登錄,附申報[關係代號對照表]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</si>
  <si>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</si>
  <si>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</si>
  <si>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</si>
  <si>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他項權利資料登錄</t>
    <phoneticPr fontId="4" type="noConversion"/>
  </si>
  <si>
    <t>1.[待辦事項1]整理目前資料欄位的使用狀態(報表、塗銷證明),調整必須輸入的控制</t>
    <phoneticPr fontId="4" type="noConversion"/>
  </si>
  <si>
    <t>2.[待辦事項2]於清償作業討論時，再重新檢視功能是否需調整</t>
    <phoneticPr fontId="4" type="noConversion"/>
  </si>
  <si>
    <t>列待辦事項</t>
    <phoneticPr fontId="4" type="noConversion"/>
  </si>
  <si>
    <t>累計3</t>
  </si>
  <si>
    <t>完成4</t>
  </si>
  <si>
    <t>累計6</t>
  </si>
  <si>
    <t>完成7</t>
  </si>
  <si>
    <t>完成9</t>
  </si>
  <si>
    <t>完成11</t>
  </si>
  <si>
    <t>完成13</t>
  </si>
  <si>
    <t>累計15</t>
  </si>
  <si>
    <t>完成16</t>
  </si>
  <si>
    <t>累計18</t>
  </si>
  <si>
    <t>完成19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</si>
</sst>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48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1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1" totalsRowShown="0" headerRowDxfId="106" dataDxfId="105" dataCellStyle="百分比">
  <autoFilter ref="A1:I31" xr:uid="{00000000-0009-0000-0100-000001000000}"/>
  <tableColumns count="9">
    <tableColumn id="1" xr3:uid="{00000000-0010-0000-0000-000001000000}" name="日期" dataDxfId="104"/>
    <tableColumn id="2" xr3:uid="{00000000-0010-0000-0000-000002000000}" name="週" dataDxfId="103">
      <calculatedColumnFormula>表格1[[#This Row],[日期]]</calculatedColumnFormula>
    </tableColumn>
    <tableColumn id="3" xr3:uid="{00000000-0010-0000-0000-000003000000}" name="合計數" dataDxfId="102">
      <calculatedColumnFormula>COUNTA(URS確認!E:E)-1</calculatedColumnFormula>
    </tableColumn>
    <tableColumn id="4" xr3:uid="{00000000-0010-0000-0000-000004000000}" name="累計預估" dataDxfId="101">
      <calculatedColumnFormula>COUNTIF(URS確認!J:J,"&lt;"&amp;A2+1)</calculatedColumnFormula>
    </tableColumn>
    <tableColumn id="5" xr3:uid="{00000000-0010-0000-0000-000005000000}" name="累計完成" dataDxfId="100">
      <calculatedColumnFormula>COUNTIF(URS確認!M:M,"&lt;"&amp;A2+1)</calculatedColumnFormula>
    </tableColumn>
    <tableColumn id="8" xr3:uid="{00000000-0010-0000-0000-000008000000}" name="延遲數" dataDxfId="99">
      <calculatedColumnFormula>D2-E2</calculatedColumnFormula>
    </tableColumn>
    <tableColumn id="6" xr3:uid="{00000000-0010-0000-0000-000006000000}" name="累計預估達成率" dataDxfId="98" dataCellStyle="百分比">
      <calculatedColumnFormula>COUNTIF(URS確認!J:J,"&lt;"&amp;A2+1)/C2</calculatedColumnFormula>
    </tableColumn>
    <tableColumn id="7" xr3:uid="{00000000-0010-0000-0000-000007000000}" name="累計實際達成率" dataDxfId="97" dataCellStyle="百分比">
      <calculatedColumnFormula>COUNTIF(URS確認!M:M,"&lt;"&amp;A2+1)/C2</calculatedColumnFormula>
    </tableColumn>
    <tableColumn id="9" xr3:uid="{00000000-0010-0000-0000-000009000000}" name="延遲率" dataDxfId="96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95" dataDxfId="94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93"/>
  </sortState>
  <tableColumns count="27">
    <tableColumn id="2" xr3:uid="{00000000-0010-0000-0100-000002000000}" name="排序" dataDxfId="92"/>
    <tableColumn id="1" xr3:uid="{00000000-0010-0000-0100-000001000000}" name="大類" dataDxfId="91">
      <calculatedColumnFormula>LEFT(功能_33[[#This Row],[功能代號]],2)</calculatedColumnFormula>
    </tableColumn>
    <tableColumn id="22" xr3:uid="{00000000-0010-0000-0100-000016000000}" name="業務大類" dataDxfId="90"/>
    <tableColumn id="26" xr3:uid="{00000000-0010-0000-0100-00001A000000}" name="流程" dataDxfId="89"/>
    <tableColumn id="5" xr3:uid="{00000000-0010-0000-0100-000005000000}" name="功能代號" dataDxfId="88"/>
    <tableColumn id="6" xr3:uid="{00000000-0010-0000-0100-000006000000}" name="流程順序" dataDxfId="87"/>
    <tableColumn id="9" xr3:uid="{00000000-0010-0000-0100-000009000000}" name="功能名稱/說明" dataDxfId="86"/>
    <tableColumn id="4" xr3:uid="{00000000-0010-0000-0100-000004000000}" name="SA" dataDxfId="85"/>
    <tableColumn id="11" xr3:uid="{00000000-0010-0000-0100-00000B000000}" name="展示協助" dataDxfId="84"/>
    <tableColumn id="3" xr3:uid="{00000000-0010-0000-0100-000003000000}" name="預計展示" dataDxfId="83"/>
    <tableColumn id="23" xr3:uid="{00000000-0010-0000-0100-000017000000}" name="重新規劃" dataDxfId="82"/>
    <tableColumn id="27" xr3:uid="{00000000-0010-0000-0100-00001B000000}" name="展示時數" dataDxfId="81"/>
    <tableColumn id="18" xr3:uid="{00000000-0010-0000-0100-000012000000}" name="實際展示" dataDxfId="80"/>
    <tableColumn id="24" xr3:uid="{00000000-0010-0000-0100-000018000000}" name="URS調整" dataDxfId="79"/>
    <tableColumn id="25" xr3:uid="{00000000-0010-0000-0100-000019000000}" name="程式調整" dataDxfId="78"/>
    <tableColumn id="20" xr3:uid="{00000000-0010-0000-0100-000014000000}" name="IT" dataDxfId="77"/>
    <tableColumn id="21" xr3:uid="{00000000-0010-0000-0100-000015000000}" name="User" dataDxfId="76"/>
    <tableColumn id="7" xr3:uid="{00000000-0010-0000-0100-000007000000}" name="User2" dataDxfId="75"/>
    <tableColumn id="8" xr3:uid="{00000000-0010-0000-0100-000008000000}" name="段式" dataDxfId="74"/>
    <tableColumn id="10" xr3:uid="{00000000-0010-0000-0100-00000A000000}" name="經辦等級" dataDxfId="73"/>
    <tableColumn id="12" xr3:uid="{00000000-0010-0000-0100-00000C000000}" name="授權" dataDxfId="72"/>
    <tableColumn id="13" xr3:uid="{00000000-0010-0000-0100-00000D000000}" name="訂正" dataDxfId="71"/>
    <tableColumn id="14" xr3:uid="{00000000-0010-0000-0100-00000E000000}" name="修正" dataDxfId="70"/>
    <tableColumn id="16" xr3:uid="{00000000-0010-0000-0100-000010000000}" name="帳務" dataDxfId="69"/>
    <tableColumn id="17" xr3:uid="{00000000-0010-0000-0100-000011000000}" name="額度" dataDxfId="68"/>
    <tableColumn id="15" xr3:uid="{00000000-0010-0000-0100-00000F000000}" name="執行單位" dataDxfId="67">
      <calculatedColumnFormula>VLOOKUP(功能_33[[#This Row],[User]],SKL放款!A:G,7,FALSE)</calculatedColumnFormula>
    </tableColumn>
    <tableColumn id="19" xr3:uid="{00000000-0010-0000-0100-000013000000}" name="覆測日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7B16C-607D-44EF-ABF9-64A6E6DF91FC}" name="表格3" displayName="表格3" ref="A2:T12" totalsRowShown="0" headerRowDxfId="1" dataDxfId="2">
  <autoFilter ref="A2:T12" xr:uid="{2467B16C-607D-44EF-ABF9-64A6E6DF91FC}"/>
  <tableColumns count="20">
    <tableColumn id="1" xr3:uid="{FB6DB82B-C053-4601-97B9-BA2BCBE391D3}" name="統計日期" dataDxfId="0"/>
    <tableColumn id="2" xr3:uid="{41B906E1-575A-4996-875B-85C73F7C5C8E}" name="總計" dataDxfId="21">
      <calculatedColumnFormula>SUM(E3,G3,H3,I3,K3,M3,O3,Q3,S3)</calculatedColumnFormula>
    </tableColumn>
    <tableColumn id="3" xr3:uid="{553A61FC-D3AB-4DF2-9F96-5B7988944842}" name="已完成" dataDxfId="20">
      <calculatedColumnFormula>SUM(F3,H3,J3,L3,N3,P3,R3,T3)</calculatedColumnFormula>
    </tableColumn>
    <tableColumn id="4" xr3:uid="{6D5DBB53-2765-41E4-942B-C18268B2343F}" name="完成比" dataDxfId="19" dataCellStyle="百分比">
      <calculatedColumnFormula>C3/B3</calculatedColumnFormula>
    </tableColumn>
    <tableColumn id="5" xr3:uid="{2A28556A-C625-4267-977A-839FB3F09440}" name="累計" dataDxfId="18"/>
    <tableColumn id="6" xr3:uid="{7209FBE5-7563-4B30-85A5-25AAFD1088FE}" name="完成" dataDxfId="17"/>
    <tableColumn id="8" xr3:uid="{E20B6C6C-523A-496D-AAD2-21461FEC2B69}" name="累計3" dataDxfId="16"/>
    <tableColumn id="9" xr3:uid="{239F9276-2A47-4A80-B555-CDA3CBAFA5EE}" name="完成4" dataDxfId="15"/>
    <tableColumn id="11" xr3:uid="{F0AB81AF-3BB5-4F00-A407-BA926EDD9A9E}" name="累計6" dataDxfId="14"/>
    <tableColumn id="12" xr3:uid="{608DC8F8-4C81-4423-BD4A-F800B423C7B8}" name="完成7" dataDxfId="13"/>
    <tableColumn id="14" xr3:uid="{51F2247E-95DA-4254-BD11-747BF4B42E29}" name="高累計" dataDxfId="12"/>
    <tableColumn id="15" xr3:uid="{8D74E9FC-BCA1-41BC-B02F-D405A1BC15F7}" name="完成9" dataDxfId="11"/>
    <tableColumn id="17" xr3:uid="{BCCF991E-94BE-4FCF-AADC-FCAAE7F0E435}" name="中累計" dataDxfId="10"/>
    <tableColumn id="18" xr3:uid="{16F1A70C-4000-4DB5-B162-CA07EBDA9A06}" name="完成11" dataDxfId="9"/>
    <tableColumn id="20" xr3:uid="{A1E13080-5518-467F-94B0-242E59566FC4}" name="低累計" dataDxfId="8"/>
    <tableColumn id="21" xr3:uid="{815A9D68-CC87-48EA-99FA-07980DEF6CE4}" name="完成13" dataDxfId="7"/>
    <tableColumn id="23" xr3:uid="{34DF461B-1652-4A16-8727-D4628D644450}" name="累計15" dataDxfId="6"/>
    <tableColumn id="24" xr3:uid="{89CA310C-CD4E-4D60-8DE7-D5ED751BB656}" name="完成16" dataDxfId="5"/>
    <tableColumn id="26" xr3:uid="{1269BC9F-BF59-4E9F-80AD-3F59B3112A78}" name="累計18" dataDxfId="4"/>
    <tableColumn id="27" xr3:uid="{6FD5FC39-E2B7-4A06-A5E7-22BD62B49FD5}" name="完成19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115" zoomScaleNormal="115" workbookViewId="0">
      <pane ySplit="1" topLeftCell="A38" activePane="bottomLeft" state="frozen"/>
      <selection pane="bottomLeft" activeCell="E51" sqref="E50:E51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0" t="s">
        <v>1587</v>
      </c>
      <c r="B1" s="114" t="s">
        <v>1588</v>
      </c>
      <c r="C1" s="113" t="s">
        <v>1589</v>
      </c>
      <c r="D1" s="113" t="s">
        <v>1590</v>
      </c>
      <c r="E1" s="113" t="s">
        <v>1591</v>
      </c>
      <c r="F1" s="113" t="s">
        <v>1594</v>
      </c>
      <c r="G1" s="133" t="s">
        <v>1592</v>
      </c>
      <c r="H1" s="128" t="s">
        <v>1593</v>
      </c>
      <c r="I1" s="129" t="s">
        <v>1666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v>368</v>
      </c>
      <c r="D13" s="179">
        <f>COUNTIF(URS確認!J:J,"&lt;"&amp;A13+1)</f>
        <v>140</v>
      </c>
      <c r="E13" s="179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v>368</v>
      </c>
      <c r="D14" s="179">
        <f>COUNTIF(URS確認!J:J,"&lt;"&amp;A14+1)</f>
        <v>151</v>
      </c>
      <c r="E14" s="179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v>368</v>
      </c>
      <c r="D15" s="179">
        <f>COUNTIF(URS確認!J:J,"&lt;"&amp;A15+1)</f>
        <v>162</v>
      </c>
      <c r="E15" s="179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v>368</v>
      </c>
      <c r="D16" s="180">
        <f>COUNTIF(URS確認!J:J,"&lt;"&amp;A16+1)</f>
        <v>174</v>
      </c>
      <c r="E16" s="180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v>368</v>
      </c>
      <c r="D17" s="179">
        <f>COUNTIF(URS確認!J:J,"&lt;"&amp;A17+1)</f>
        <v>183</v>
      </c>
      <c r="E17" s="179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v>368</v>
      </c>
      <c r="D18" s="179">
        <f>COUNTIF(URS確認!J:J,"&lt;"&amp;A18+1)</f>
        <v>197</v>
      </c>
      <c r="E18" s="179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v>368</v>
      </c>
      <c r="D19" s="179">
        <f>COUNTIF(URS確認!J:J,"&lt;"&amp;A19+1)</f>
        <v>210</v>
      </c>
      <c r="E19" s="179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v>368</v>
      </c>
      <c r="D20" s="179">
        <f>COUNTIF(URS確認!J:J,"&lt;"&amp;A20+1)</f>
        <v>222</v>
      </c>
      <c r="E20" s="179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v>368</v>
      </c>
      <c r="D21" s="180">
        <f>COUNTIF(URS確認!J:J,"&lt;"&amp;A21+1)</f>
        <v>233</v>
      </c>
      <c r="E21" s="180">
        <f>COUNTIF(URS確認!M:M,"&lt;"&amp;A21+1)</f>
        <v>53</v>
      </c>
      <c r="F21" s="122">
        <f t="shared" ref="F21:F24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5" hidden="1" x14ac:dyDescent="0.35">
      <c r="A22" s="204">
        <v>44424</v>
      </c>
      <c r="B22" s="205">
        <f>表格1[[#This Row],[日期]]</f>
        <v>44424</v>
      </c>
      <c r="C22" s="206">
        <f>COUNTA(URS確認!E:E)-1</f>
        <v>376</v>
      </c>
      <c r="D22" s="207">
        <f>COUNTIF(URS確認!J:J,"&lt;"&amp;A22+1)</f>
        <v>246</v>
      </c>
      <c r="E22" s="207">
        <f>COUNTIF(URS確認!M:M,"&lt;"&amp;A22+1)</f>
        <v>53</v>
      </c>
      <c r="F22" s="206">
        <f t="shared" si="3"/>
        <v>193</v>
      </c>
      <c r="G22" s="208">
        <f>COUNTIF(URS確認!J:J,"&lt;"&amp;A22+1)/C22</f>
        <v>0.6542553191489362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0.51329787234042556</v>
      </c>
    </row>
    <row r="23" spans="1:9" ht="14.5" hidden="1" x14ac:dyDescent="0.35">
      <c r="A23" s="220">
        <v>44425</v>
      </c>
      <c r="B23" s="221">
        <f>表格1[[#This Row],[日期]]</f>
        <v>44425</v>
      </c>
      <c r="C23" s="222">
        <f>COUNTA(URS確認!E:E)-1</f>
        <v>376</v>
      </c>
      <c r="D23" s="223">
        <f>COUNTIF(URS確認!J:J,"&lt;"&amp;A23+1)</f>
        <v>257</v>
      </c>
      <c r="E23" s="223">
        <f>COUNTIF(URS確認!M:M,"&lt;"&amp;A23+1)</f>
        <v>53</v>
      </c>
      <c r="F23" s="222">
        <f t="shared" si="3"/>
        <v>204</v>
      </c>
      <c r="G23" s="224">
        <f>COUNTIF(URS確認!J:J,"&lt;"&amp;A23+1)/C23</f>
        <v>0.68351063829787229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0.54255319148936165</v>
      </c>
    </row>
    <row r="24" spans="1:9" ht="14.5" hidden="1" x14ac:dyDescent="0.35">
      <c r="A24" s="220">
        <v>44426</v>
      </c>
      <c r="B24" s="221">
        <f>表格1[[#This Row],[日期]]</f>
        <v>44426</v>
      </c>
      <c r="C24" s="222">
        <f>COUNTA(URS確認!E:E)-1</f>
        <v>376</v>
      </c>
      <c r="D24" s="223">
        <f>COUNTIF(URS確認!J:J,"&lt;"&amp;A24+1)</f>
        <v>268</v>
      </c>
      <c r="E24" s="223">
        <f>COUNTIF(URS確認!M:M,"&lt;"&amp;A24+1)</f>
        <v>53</v>
      </c>
      <c r="F24" s="222">
        <f t="shared" si="3"/>
        <v>215</v>
      </c>
      <c r="G24" s="224">
        <f>COUNTIF(URS確認!J:J,"&lt;"&amp;A24+1)/C24</f>
        <v>0.71276595744680848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0.57180851063829785</v>
      </c>
    </row>
    <row r="25" spans="1:9" ht="14.5" hidden="1" x14ac:dyDescent="0.35">
      <c r="A25" s="204">
        <v>44427</v>
      </c>
      <c r="B25" s="241">
        <f>表格1[[#This Row],[日期]]</f>
        <v>44427</v>
      </c>
      <c r="C25" s="242">
        <f>COUNTA(URS確認!E:E)-1</f>
        <v>376</v>
      </c>
      <c r="D25" s="243">
        <f>COUNTIF(URS確認!J:J,"&lt;"&amp;A25+1)</f>
        <v>285</v>
      </c>
      <c r="E25" s="243">
        <f>COUNTIF(URS確認!M:M,"&lt;"&amp;A25+1)</f>
        <v>53</v>
      </c>
      <c r="F25" s="242">
        <f t="shared" ref="F25:F26" si="4">D25-E25</f>
        <v>232</v>
      </c>
      <c r="G25" s="244">
        <f>COUNTIF(URS確認!J:J,"&lt;"&amp;A25+1)/C25</f>
        <v>0.75797872340425532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0.61702127659574468</v>
      </c>
    </row>
    <row r="26" spans="1:9" ht="14.5" x14ac:dyDescent="0.35">
      <c r="A26" s="245">
        <v>44428</v>
      </c>
      <c r="B26" s="246">
        <f>表格1[[#This Row],[日期]]</f>
        <v>44428</v>
      </c>
      <c r="C26" s="247">
        <f>COUNTA(URS確認!E:E)-1</f>
        <v>376</v>
      </c>
      <c r="D26" s="248">
        <f>COUNTIF(URS確認!J:J,"&lt;"&amp;A26+1)</f>
        <v>299</v>
      </c>
      <c r="E26" s="248">
        <f>COUNTIF(URS確認!M:M,"&lt;"&amp;A26+1)</f>
        <v>53</v>
      </c>
      <c r="F26" s="247">
        <f t="shared" si="4"/>
        <v>246</v>
      </c>
      <c r="G26" s="249">
        <f>COUNTIF(URS確認!J:J,"&lt;"&amp;A26+1)/C26</f>
        <v>0.79521276595744683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0.6542553191489362</v>
      </c>
    </row>
    <row r="27" spans="1:9" ht="14.5" x14ac:dyDescent="0.35">
      <c r="A27" s="240">
        <v>44431</v>
      </c>
      <c r="B27" s="241">
        <f>表格1[[#This Row],[日期]]</f>
        <v>44431</v>
      </c>
      <c r="C27" s="242">
        <f>COUNTA(URS確認!E:E)-1</f>
        <v>376</v>
      </c>
      <c r="D27" s="243">
        <f>COUNTIF(URS確認!J:J,"&lt;"&amp;A27+1)</f>
        <v>318</v>
      </c>
      <c r="E27" s="243">
        <f>COUNTIF(URS確認!M:M,"&lt;"&amp;A27+1)</f>
        <v>61</v>
      </c>
      <c r="F27" s="242">
        <f>D27-E27</f>
        <v>257</v>
      </c>
      <c r="G27" s="244">
        <f>COUNTIF(URS確認!J:J,"&lt;"&amp;A27+1)/C27</f>
        <v>0.8457446808510638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0.68351063829787229</v>
      </c>
    </row>
    <row r="28" spans="1:9" ht="14.5" x14ac:dyDescent="0.35">
      <c r="A28" s="240">
        <v>44432</v>
      </c>
      <c r="B28" s="117">
        <f>表格1[[#This Row],[日期]]</f>
        <v>44432</v>
      </c>
      <c r="C28" s="118">
        <f>COUNTA(URS確認!E:E)-1</f>
        <v>376</v>
      </c>
      <c r="D28" s="179">
        <f>COUNTIF(URS確認!J:J,"&lt;"&amp;A28+1)</f>
        <v>328</v>
      </c>
      <c r="E28" s="179">
        <f>COUNTIF(URS確認!M:M,"&lt;"&amp;A28+1)</f>
        <v>72</v>
      </c>
      <c r="F28" s="118">
        <f t="shared" ref="F28:F30" si="5">D28-E28</f>
        <v>256</v>
      </c>
      <c r="G28" s="127">
        <f>COUNTIF(URS確認!J:J,"&lt;"&amp;A28+1)/C28</f>
        <v>0.87234042553191493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0.68085106382978733</v>
      </c>
    </row>
    <row r="29" spans="1:9" ht="14.5" x14ac:dyDescent="0.35">
      <c r="A29" s="240">
        <v>44433</v>
      </c>
      <c r="B29" s="117">
        <f>表格1[[#This Row],[日期]]</f>
        <v>44433</v>
      </c>
      <c r="C29" s="118">
        <f>COUNTA(URS確認!E:E)-1</f>
        <v>376</v>
      </c>
      <c r="D29" s="179">
        <f>COUNTIF(URS確認!J:J,"&lt;"&amp;A29+1)</f>
        <v>345</v>
      </c>
      <c r="E29" s="179">
        <f>COUNTIF(URS確認!M:M,"&lt;"&amp;A29+1)</f>
        <v>80</v>
      </c>
      <c r="F29" s="118">
        <f t="shared" si="5"/>
        <v>265</v>
      </c>
      <c r="G29" s="127">
        <f>COUNTIF(URS確認!J:J,"&lt;"&amp;A29+1)/C29</f>
        <v>0.91755319148936165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0.70478723404255317</v>
      </c>
    </row>
    <row r="30" spans="1:9" ht="14.5" x14ac:dyDescent="0.35">
      <c r="A30" s="240">
        <v>44434</v>
      </c>
      <c r="B30" s="117">
        <f>表格1[[#This Row],[日期]]</f>
        <v>44434</v>
      </c>
      <c r="C30" s="11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5" x14ac:dyDescent="0.35">
      <c r="A31" s="250">
        <v>44435</v>
      </c>
      <c r="B31" s="121">
        <f>表格1[[#This Row],[日期]]</f>
        <v>44435</v>
      </c>
      <c r="C31" s="122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42" spans="1:9" x14ac:dyDescent="0.35">
      <c r="A42" s="116" t="s">
        <v>1893</v>
      </c>
    </row>
    <row r="43" spans="1:9" ht="14.5" x14ac:dyDescent="0.35">
      <c r="A43" s="260" t="s">
        <v>1587</v>
      </c>
      <c r="B43" s="114" t="s">
        <v>1588</v>
      </c>
      <c r="C43" s="113" t="s">
        <v>1589</v>
      </c>
      <c r="D43" s="113" t="s">
        <v>1590</v>
      </c>
      <c r="E43" s="113" t="s">
        <v>1591</v>
      </c>
      <c r="F43" s="113" t="s">
        <v>1594</v>
      </c>
      <c r="G43" s="133" t="s">
        <v>1592</v>
      </c>
      <c r="H43" s="128" t="s">
        <v>1593</v>
      </c>
      <c r="I43" s="129" t="s">
        <v>1666</v>
      </c>
    </row>
    <row r="44" spans="1:9" ht="14.5" x14ac:dyDescent="0.35">
      <c r="A44" s="116">
        <v>44431</v>
      </c>
      <c r="B44" s="117">
        <f>A44</f>
        <v>44431</v>
      </c>
      <c r="C44" s="118">
        <f>COUNTA(URS確認!$K$80:$K$129)</f>
        <v>50</v>
      </c>
      <c r="D44" s="118">
        <f>COUNTIF(URS確認!$K$80:$K$129,"&lt;"&amp;A44+1)</f>
        <v>9</v>
      </c>
      <c r="E44" s="118">
        <f>COUNTIF(URS確認!$M$80:$M$129,"&lt;"&amp;A44+1)</f>
        <v>8</v>
      </c>
      <c r="F44" s="118">
        <f t="shared" ref="F44" si="6">D44-E44</f>
        <v>1</v>
      </c>
      <c r="G44" s="127">
        <f>D44/C44</f>
        <v>0.18</v>
      </c>
      <c r="H44" s="131">
        <f>E44/C44</f>
        <v>0.16</v>
      </c>
      <c r="I44" s="127">
        <f>G44-H44</f>
        <v>1.999999999999999E-2</v>
      </c>
    </row>
    <row r="45" spans="1:9" ht="14.5" x14ac:dyDescent="0.35">
      <c r="A45" s="116">
        <v>44432</v>
      </c>
      <c r="B45" s="117">
        <f>A45</f>
        <v>44432</v>
      </c>
      <c r="C45" s="118">
        <f>COUNTA(URS確認!$K$80:$K$129)</f>
        <v>50</v>
      </c>
      <c r="D45" s="118">
        <f>COUNTIF(URS確認!$K$80:$K$129,"&lt;"&amp;A45+1)</f>
        <v>17</v>
      </c>
      <c r="E45" s="118">
        <f>COUNTIF(URS確認!$M$80:$M$129,"&lt;"&amp;A45+1)</f>
        <v>19</v>
      </c>
      <c r="F45" s="118">
        <f>D45-E45</f>
        <v>-2</v>
      </c>
      <c r="G45" s="127">
        <f t="shared" ref="G45:G46" si="7">D45/C45</f>
        <v>0.34</v>
      </c>
      <c r="H45" s="131">
        <f t="shared" ref="H45:H46" si="8">E45/C45</f>
        <v>0.38</v>
      </c>
      <c r="I45" s="127">
        <f t="shared" ref="I45:I46" si="9">G45-H45</f>
        <v>-3.999999999999998E-2</v>
      </c>
    </row>
    <row r="46" spans="1:9" ht="14.5" x14ac:dyDescent="0.35">
      <c r="A46" s="116">
        <v>44433</v>
      </c>
      <c r="B46" s="117">
        <f>A46</f>
        <v>44433</v>
      </c>
      <c r="C46" s="118">
        <f>COUNTA(URS確認!$K$80:$K$129)</f>
        <v>50</v>
      </c>
      <c r="D46" s="118">
        <f>COUNTIF(URS確認!$K$80:$K$129,"&lt;"&amp;A46+1)</f>
        <v>22</v>
      </c>
      <c r="E46" s="118">
        <f>COUNTIF(URS確認!$M$80:$M$129,"&lt;"&amp;A46+1)</f>
        <v>27</v>
      </c>
      <c r="F46" s="118">
        <f t="shared" ref="F46" si="10">D46-E46</f>
        <v>-5</v>
      </c>
      <c r="G46" s="127">
        <f t="shared" si="7"/>
        <v>0.44</v>
      </c>
      <c r="H46" s="131">
        <f t="shared" si="8"/>
        <v>0.54</v>
      </c>
      <c r="I46" s="127">
        <f t="shared" si="9"/>
        <v>-0.10000000000000003</v>
      </c>
    </row>
    <row r="47" spans="1:9" ht="14.5" x14ac:dyDescent="0.35">
      <c r="A47" s="116">
        <v>44434</v>
      </c>
      <c r="B47" s="117">
        <f>A47</f>
        <v>44434</v>
      </c>
      <c r="C47" s="118">
        <f>COUNTA(URS確認!$K$80:$K$129)</f>
        <v>50</v>
      </c>
      <c r="D47" s="118">
        <f>COUNTIF(URS確認!$K$80:$K$129,"&lt;"&amp;A47+1)</f>
        <v>29</v>
      </c>
      <c r="E47" s="118">
        <f>COUNTIF(URS確認!$M$80:$M$129,"&lt;"&amp;A47+1)</f>
        <v>33</v>
      </c>
      <c r="F47" s="118">
        <f t="shared" ref="F47" si="11">D47-E47</f>
        <v>-4</v>
      </c>
      <c r="G47" s="127">
        <f t="shared" ref="G47" si="12">D47/C47</f>
        <v>0.57999999999999996</v>
      </c>
      <c r="H47" s="131">
        <f t="shared" ref="H47" si="13">E47/C47</f>
        <v>0.66</v>
      </c>
      <c r="I47" s="127">
        <f t="shared" ref="I47" si="14">G47-H47</f>
        <v>-8.0000000000000071E-2</v>
      </c>
    </row>
    <row r="48" spans="1:9" ht="14.5" x14ac:dyDescent="0.35">
      <c r="A48" s="116">
        <v>44435</v>
      </c>
      <c r="B48" s="117">
        <f>A48</f>
        <v>44435</v>
      </c>
      <c r="C48" s="118">
        <f>COUNTA(URS確認!$K$80:$K$129)</f>
        <v>50</v>
      </c>
      <c r="D48" s="118">
        <f>COUNTIF(URS確認!$K$80:$K$129,"&lt;"&amp;A48+1)</f>
        <v>33</v>
      </c>
      <c r="E48" s="118">
        <f>COUNTIF(URS確認!$M$80:$M$129,"&lt;"&amp;A48+1)</f>
        <v>35</v>
      </c>
      <c r="F48" s="118">
        <f t="shared" ref="F48" si="15">D48-E48</f>
        <v>-2</v>
      </c>
      <c r="G48" s="127">
        <f t="shared" ref="G48" si="16">D48/C48</f>
        <v>0.66</v>
      </c>
      <c r="H48" s="131">
        <f t="shared" ref="H48" si="17">E48/C48</f>
        <v>0.7</v>
      </c>
      <c r="I48" s="127">
        <f t="shared" ref="I48" si="18">G48-H48</f>
        <v>-3.9999999999999925E-2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1" t="s">
        <v>1400</v>
      </c>
      <c r="B3" s="251" t="s">
        <v>1706</v>
      </c>
      <c r="K3"/>
    </row>
    <row r="4" spans="1:11" ht="15" x14ac:dyDescent="0.35">
      <c r="A4" s="251" t="s">
        <v>1401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1084</v>
      </c>
      <c r="K4"/>
    </row>
    <row r="5" spans="1:11" ht="15" x14ac:dyDescent="0.3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 x14ac:dyDescent="0.3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 x14ac:dyDescent="0.3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 x14ac:dyDescent="0.3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 x14ac:dyDescent="0.3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 x14ac:dyDescent="0.3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 x14ac:dyDescent="0.35">
      <c r="A11" s="24" t="s">
        <v>1387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 x14ac:dyDescent="0.35">
      <c r="A12" s="24" t="s">
        <v>1388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 x14ac:dyDescent="0.35">
      <c r="A13" s="24" t="s">
        <v>236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 x14ac:dyDescent="0.35">
      <c r="A14" s="24" t="s">
        <v>1389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 x14ac:dyDescent="0.35">
      <c r="A15" s="24" t="s">
        <v>1390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 x14ac:dyDescent="0.35">
      <c r="A16" s="24" t="s">
        <v>1391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 x14ac:dyDescent="0.35">
      <c r="A17" s="24" t="s">
        <v>618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 x14ac:dyDescent="0.35">
      <c r="A18" s="24" t="s">
        <v>613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 x14ac:dyDescent="0.35">
      <c r="A19" s="24" t="s">
        <v>624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 x14ac:dyDescent="0.35">
      <c r="A20" s="24" t="s">
        <v>635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 x14ac:dyDescent="0.35">
      <c r="A21" s="24" t="s">
        <v>630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 x14ac:dyDescent="0.35">
      <c r="A22" s="24" t="s">
        <v>675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 x14ac:dyDescent="0.35">
      <c r="A23" s="24" t="s">
        <v>666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 x14ac:dyDescent="0.35">
      <c r="A24" s="24" t="s">
        <v>669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 x14ac:dyDescent="0.35">
      <c r="A25" s="24" t="s">
        <v>1392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 x14ac:dyDescent="0.35">
      <c r="A26" s="24" t="s">
        <v>1393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 x14ac:dyDescent="0.35">
      <c r="A27" s="24" t="s">
        <v>1394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 x14ac:dyDescent="0.35">
      <c r="A28" s="24" t="s">
        <v>1395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 x14ac:dyDescent="0.35">
      <c r="A29" s="24" t="s">
        <v>1396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 x14ac:dyDescent="0.35">
      <c r="A30" s="24" t="s">
        <v>1397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 x14ac:dyDescent="0.35">
      <c r="A31" s="24" t="s">
        <v>1398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 x14ac:dyDescent="0.35">
      <c r="A32" s="24" t="s">
        <v>1304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 x14ac:dyDescent="0.35">
      <c r="A33" s="24" t="s">
        <v>1399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 x14ac:dyDescent="0.3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 x14ac:dyDescent="0.3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 x14ac:dyDescent="0.3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 x14ac:dyDescent="0.35">
      <c r="A37" s="24" t="s">
        <v>1633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 x14ac:dyDescent="0.35">
      <c r="A38" s="24" t="s">
        <v>782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 x14ac:dyDescent="0.3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 x14ac:dyDescent="0.3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 x14ac:dyDescent="0.3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 x14ac:dyDescent="0.3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 x14ac:dyDescent="0.35">
      <c r="A43" s="24" t="s">
        <v>1634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 x14ac:dyDescent="0.35">
      <c r="A44" s="24" t="s">
        <v>1635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 x14ac:dyDescent="0.3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 x14ac:dyDescent="0.35">
      <c r="A46" s="24" t="s">
        <v>1636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 x14ac:dyDescent="0.35">
      <c r="A47" s="24" t="s">
        <v>1637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 x14ac:dyDescent="0.35">
      <c r="A48" s="24" t="s">
        <v>1638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 x14ac:dyDescent="0.35">
      <c r="A49" s="24" t="s">
        <v>1639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 x14ac:dyDescent="0.35">
      <c r="A50" s="24" t="s">
        <v>1640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 x14ac:dyDescent="0.35">
      <c r="A51" s="24" t="s">
        <v>1641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 x14ac:dyDescent="0.35">
      <c r="A52" s="24" t="s">
        <v>1642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 x14ac:dyDescent="0.35">
      <c r="A53" s="24" t="s">
        <v>1703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 x14ac:dyDescent="0.35">
      <c r="A54" s="24" t="s">
        <v>1704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 x14ac:dyDescent="0.35">
      <c r="A55" s="24" t="s">
        <v>1705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 x14ac:dyDescent="0.35">
      <c r="A56" s="24" t="s">
        <v>1084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1383</v>
      </c>
      <c r="B3" s="134" t="s">
        <v>1708</v>
      </c>
      <c r="C3" s="134" t="s">
        <v>1709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1382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1084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53" t="s">
        <v>1386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1595</v>
      </c>
      <c r="P35" s="97">
        <v>44421</v>
      </c>
      <c r="R35" s="97">
        <v>44419</v>
      </c>
      <c r="T35" s="23" t="s">
        <v>1382</v>
      </c>
      <c r="V35" s="23" t="s">
        <v>1708</v>
      </c>
      <c r="W35" s="23" t="s">
        <v>1709</v>
      </c>
      <c r="X35"/>
      <c r="Y35"/>
    </row>
    <row r="36" spans="1:25" ht="15" x14ac:dyDescent="0.35">
      <c r="A36" s="254" t="s">
        <v>1383</v>
      </c>
      <c r="B36" s="23" t="s">
        <v>1707</v>
      </c>
      <c r="C36" s="23" t="s">
        <v>1710</v>
      </c>
      <c r="D36" s="23" t="s">
        <v>1707</v>
      </c>
      <c r="E36" s="23" t="s">
        <v>1710</v>
      </c>
      <c r="F36" s="23" t="s">
        <v>1707</v>
      </c>
      <c r="G36" s="23" t="s">
        <v>1710</v>
      </c>
      <c r="H36" s="23" t="s">
        <v>1707</v>
      </c>
      <c r="I36" s="23" t="s">
        <v>1710</v>
      </c>
      <c r="J36" s="23" t="s">
        <v>1707</v>
      </c>
      <c r="K36" s="23" t="s">
        <v>1710</v>
      </c>
      <c r="L36" s="23" t="s">
        <v>1707</v>
      </c>
      <c r="M36" s="23" t="s">
        <v>1710</v>
      </c>
      <c r="N36" s="23" t="s">
        <v>1707</v>
      </c>
      <c r="O36" s="23" t="s">
        <v>1710</v>
      </c>
      <c r="P36" s="23" t="s">
        <v>1707</v>
      </c>
      <c r="Q36" s="23" t="s">
        <v>1710</v>
      </c>
      <c r="R36" s="23" t="s">
        <v>1707</v>
      </c>
      <c r="S36" s="23" t="s">
        <v>1710</v>
      </c>
      <c r="T36" s="23" t="s">
        <v>1707</v>
      </c>
      <c r="U36" s="23" t="s">
        <v>1710</v>
      </c>
      <c r="X36"/>
      <c r="Y36"/>
    </row>
    <row r="37" spans="1:25" ht="15" x14ac:dyDescent="0.3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 x14ac:dyDescent="0.3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 x14ac:dyDescent="0.3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 x14ac:dyDescent="0.3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 x14ac:dyDescent="0.3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 x14ac:dyDescent="0.35">
      <c r="A42" s="24" t="s">
        <v>1382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 x14ac:dyDescent="0.3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 x14ac:dyDescent="0.3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 x14ac:dyDescent="0.3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 x14ac:dyDescent="0.35">
      <c r="A46" s="99" t="s">
        <v>1084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33"/>
    <col min="3" max="3" width="16.19921875" style="233" bestFit="1" customWidth="1"/>
    <col min="4" max="4" width="13.5" style="231" bestFit="1" customWidth="1"/>
    <col min="5" max="8" width="13.19921875" style="231" bestFit="1" customWidth="1"/>
    <col min="9" max="10" width="13.5" style="231" bestFit="1" customWidth="1"/>
    <col min="11" max="11" width="13.19921875" style="232" bestFit="1" customWidth="1"/>
    <col min="12" max="12" width="12.8984375" style="232" bestFit="1" customWidth="1"/>
    <col min="13" max="16384" width="8.69921875" style="233"/>
  </cols>
  <sheetData>
    <row r="1" spans="3:12" s="229" customFormat="1" x14ac:dyDescent="0.3">
      <c r="C1" s="227" t="s">
        <v>1790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 x14ac:dyDescent="0.3">
      <c r="C2" s="230" t="s">
        <v>1791</v>
      </c>
      <c r="D2" s="231" t="s">
        <v>1792</v>
      </c>
      <c r="E2" s="231" t="s">
        <v>1792</v>
      </c>
      <c r="F2" s="231" t="s">
        <v>1792</v>
      </c>
      <c r="G2" s="231" t="s">
        <v>1792</v>
      </c>
      <c r="H2" s="231" t="s">
        <v>1792</v>
      </c>
      <c r="I2" s="231" t="s">
        <v>1792</v>
      </c>
      <c r="J2" s="231" t="s">
        <v>1792</v>
      </c>
      <c r="K2" s="231" t="s">
        <v>1792</v>
      </c>
    </row>
    <row r="3" spans="3:12" x14ac:dyDescent="0.3">
      <c r="D3" s="231" t="s">
        <v>1793</v>
      </c>
      <c r="E3" s="231" t="s">
        <v>1794</v>
      </c>
      <c r="F3" s="231" t="s">
        <v>1794</v>
      </c>
      <c r="G3" s="231" t="s">
        <v>1794</v>
      </c>
      <c r="H3" s="231" t="s">
        <v>1794</v>
      </c>
      <c r="I3" s="231" t="s">
        <v>1794</v>
      </c>
      <c r="J3" s="231" t="s">
        <v>1794</v>
      </c>
      <c r="K3" s="231" t="s">
        <v>1794</v>
      </c>
    </row>
    <row r="4" spans="3:12" x14ac:dyDescent="0.3">
      <c r="D4" s="231" t="s">
        <v>1787</v>
      </c>
      <c r="E4" s="231" t="s">
        <v>1793</v>
      </c>
      <c r="F4" s="231" t="s">
        <v>1793</v>
      </c>
      <c r="G4" s="231" t="s">
        <v>1793</v>
      </c>
      <c r="H4" s="231" t="s">
        <v>1793</v>
      </c>
      <c r="I4" s="231" t="s">
        <v>1793</v>
      </c>
      <c r="J4" s="231" t="s">
        <v>1793</v>
      </c>
      <c r="K4" s="231" t="s">
        <v>1793</v>
      </c>
    </row>
    <row r="5" spans="3:12" x14ac:dyDescent="0.3">
      <c r="D5" s="231" t="s">
        <v>1788</v>
      </c>
      <c r="E5" s="231" t="s">
        <v>1795</v>
      </c>
      <c r="F5" s="231" t="s">
        <v>1795</v>
      </c>
      <c r="G5" s="231" t="s">
        <v>1795</v>
      </c>
      <c r="H5" s="231" t="s">
        <v>1795</v>
      </c>
      <c r="I5" s="231" t="s">
        <v>1795</v>
      </c>
      <c r="J5" s="231" t="s">
        <v>1795</v>
      </c>
      <c r="K5" s="231" t="s">
        <v>1795</v>
      </c>
    </row>
    <row r="6" spans="3:12" x14ac:dyDescent="0.3">
      <c r="D6" s="231" t="s">
        <v>1789</v>
      </c>
      <c r="E6" s="231" t="s">
        <v>1787</v>
      </c>
      <c r="F6" s="231" t="s">
        <v>1787</v>
      </c>
      <c r="H6" s="231" t="s">
        <v>1788</v>
      </c>
      <c r="I6" s="231" t="s">
        <v>1787</v>
      </c>
      <c r="J6" s="231" t="s">
        <v>1787</v>
      </c>
      <c r="K6" s="231" t="s">
        <v>1788</v>
      </c>
    </row>
    <row r="7" spans="3:12" x14ac:dyDescent="0.3">
      <c r="E7" s="231" t="s">
        <v>1788</v>
      </c>
      <c r="F7" s="231" t="s">
        <v>1788</v>
      </c>
      <c r="H7" s="231" t="s">
        <v>1789</v>
      </c>
      <c r="I7" s="231" t="s">
        <v>1788</v>
      </c>
      <c r="J7" s="231" t="s">
        <v>1788</v>
      </c>
      <c r="K7" s="231"/>
    </row>
    <row r="8" spans="3:12" x14ac:dyDescent="0.3">
      <c r="E8" s="231" t="s">
        <v>1789</v>
      </c>
      <c r="I8" s="231" t="s">
        <v>1789</v>
      </c>
      <c r="J8" s="231" t="s">
        <v>1789</v>
      </c>
    </row>
    <row r="10" spans="3:12" x14ac:dyDescent="0.3">
      <c r="C10" s="233" t="s">
        <v>1882</v>
      </c>
    </row>
    <row r="11" spans="3:12" x14ac:dyDescent="0.3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2"/>
  <sheetViews>
    <sheetView workbookViewId="0">
      <selection activeCell="S16" sqref="S16"/>
    </sheetView>
  </sheetViews>
  <sheetFormatPr defaultColWidth="8.69921875" defaultRowHeight="14.5" x14ac:dyDescent="0.35"/>
  <cols>
    <col min="1" max="1" width="11.8984375" style="116" customWidth="1"/>
    <col min="2" max="2" width="6.296875" style="279" customWidth="1"/>
    <col min="3" max="3" width="6.8984375" style="279" customWidth="1"/>
    <col min="4" max="4" width="7.296875" style="279" customWidth="1"/>
    <col min="5" max="20" width="5.19921875" style="23" customWidth="1"/>
    <col min="21" max="21" width="5.19921875" style="23" hidden="1" customWidth="1"/>
    <col min="22" max="22" width="3.796875" style="23" bestFit="1" customWidth="1"/>
    <col min="23" max="23" width="8.69921875" style="23"/>
    <col min="24" max="24" width="8.796875" style="23" bestFit="1" customWidth="1"/>
    <col min="25" max="16384" width="8.69921875" style="23"/>
  </cols>
  <sheetData>
    <row r="1" spans="1:24" ht="16" x14ac:dyDescent="0.4">
      <c r="A1" s="280" t="s">
        <v>1732</v>
      </c>
      <c r="B1" s="278"/>
      <c r="C1" s="278"/>
      <c r="D1" s="278"/>
      <c r="E1" s="147" t="s">
        <v>1733</v>
      </c>
      <c r="F1" s="148"/>
      <c r="G1" s="147" t="s">
        <v>1734</v>
      </c>
      <c r="H1" s="148"/>
      <c r="I1" s="149" t="s">
        <v>1735</v>
      </c>
      <c r="J1" s="150"/>
      <c r="K1" s="151" t="s">
        <v>1736</v>
      </c>
      <c r="L1" s="152"/>
      <c r="M1" s="152"/>
      <c r="N1" s="152"/>
      <c r="O1" s="152"/>
      <c r="P1" s="152"/>
      <c r="Q1" s="153" t="s">
        <v>1737</v>
      </c>
      <c r="R1" s="154"/>
      <c r="S1" s="155" t="s">
        <v>1738</v>
      </c>
      <c r="T1" s="155"/>
      <c r="U1" s="155"/>
    </row>
    <row r="2" spans="1:24" x14ac:dyDescent="0.35">
      <c r="A2" s="116" t="s">
        <v>1739</v>
      </c>
      <c r="B2" s="279" t="s">
        <v>1950</v>
      </c>
      <c r="C2" s="279" t="s">
        <v>1951</v>
      </c>
      <c r="D2" s="279" t="s">
        <v>1742</v>
      </c>
      <c r="E2" s="23" t="s">
        <v>1740</v>
      </c>
      <c r="F2" s="23" t="s">
        <v>1741</v>
      </c>
      <c r="G2" s="23" t="s">
        <v>1956</v>
      </c>
      <c r="H2" s="23" t="s">
        <v>1957</v>
      </c>
      <c r="I2" s="23" t="s">
        <v>1958</v>
      </c>
      <c r="J2" s="23" t="s">
        <v>1959</v>
      </c>
      <c r="K2" s="23" t="s">
        <v>1743</v>
      </c>
      <c r="L2" s="23" t="s">
        <v>1960</v>
      </c>
      <c r="M2" s="23" t="s">
        <v>1744</v>
      </c>
      <c r="N2" s="23" t="s">
        <v>1961</v>
      </c>
      <c r="O2" s="23" t="s">
        <v>1745</v>
      </c>
      <c r="P2" s="23" t="s">
        <v>1962</v>
      </c>
      <c r="Q2" s="23" t="s">
        <v>1963</v>
      </c>
      <c r="R2" s="23" t="s">
        <v>1964</v>
      </c>
      <c r="S2" s="23" t="s">
        <v>1965</v>
      </c>
      <c r="T2" s="23" t="s">
        <v>1966</v>
      </c>
      <c r="U2" s="23" t="s">
        <v>1742</v>
      </c>
    </row>
    <row r="3" spans="1:24" hidden="1" x14ac:dyDescent="0.35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S3" s="23">
        <v>34</v>
      </c>
      <c r="T3" s="23">
        <v>7</v>
      </c>
      <c r="U3" s="156">
        <f>T3/S3</f>
        <v>0.20588235294117646</v>
      </c>
    </row>
    <row r="4" spans="1:24" hidden="1" x14ac:dyDescent="0.35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S4" s="23">
        <v>34</v>
      </c>
      <c r="T4" s="23">
        <v>12</v>
      </c>
      <c r="U4" s="156">
        <f>T4/S4</f>
        <v>0.35294117647058826</v>
      </c>
    </row>
    <row r="5" spans="1:24" x14ac:dyDescent="0.35">
      <c r="A5" s="116">
        <v>44417</v>
      </c>
      <c r="B5" s="279">
        <f>SUM(E5,G5,H5,I5,K5,M5,O5,Q5,S5)</f>
        <v>195</v>
      </c>
      <c r="C5" s="279">
        <f>SUM(F5,H5,J5,L5,N5,P5,R5,T5)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S5" s="23">
        <v>34</v>
      </c>
      <c r="T5" s="23">
        <v>13</v>
      </c>
      <c r="V5" s="23">
        <f>SUM(F5,H5,J5,L5,N5,P5,R5)</f>
        <v>74</v>
      </c>
    </row>
    <row r="6" spans="1:24" x14ac:dyDescent="0.35">
      <c r="A6" s="116">
        <v>44420</v>
      </c>
      <c r="B6" s="279">
        <f>SUM(E6,G6,H6,I6,K6,M6,O6,Q6,S6)</f>
        <v>195</v>
      </c>
      <c r="C6" s="279">
        <f>SUM(F6,H6,J6,L6,N6,P6,R6,T6)</f>
        <v>96</v>
      </c>
      <c r="D6" s="119">
        <f t="shared" ref="D6:D12" si="0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S6" s="23">
        <v>34</v>
      </c>
      <c r="T6" s="262">
        <v>18</v>
      </c>
      <c r="V6" s="23">
        <f>SUM(F6,H6,J6,L6,N6,P6,R6)</f>
        <v>78</v>
      </c>
    </row>
    <row r="7" spans="1:24" x14ac:dyDescent="0.35">
      <c r="A7" s="116">
        <v>44424</v>
      </c>
      <c r="B7" s="279">
        <f>SUM(E7,G7,H7,I7,K7,M7,O7,Q7,S7)</f>
        <v>195</v>
      </c>
      <c r="C7" s="279">
        <f>SUM(F7,H7,J7,L7,N7,P7,R7,T7)</f>
        <v>96</v>
      </c>
      <c r="D7" s="119">
        <f t="shared" si="0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S7" s="23">
        <v>34</v>
      </c>
      <c r="T7" s="23">
        <v>18</v>
      </c>
      <c r="V7" s="23">
        <f>SUM(F7,H7,J7,L7,N7,P7,R7)</f>
        <v>78</v>
      </c>
    </row>
    <row r="8" spans="1:24" x14ac:dyDescent="0.35">
      <c r="A8" s="116">
        <v>44426</v>
      </c>
      <c r="B8" s="279">
        <f>SUM(E8,G8,H8,I8,K8,M8,O8,Q8,S8)</f>
        <v>197</v>
      </c>
      <c r="C8" s="279">
        <f>SUM(F8,H8,J8,L8,N8,P8,R8,T8)</f>
        <v>101</v>
      </c>
      <c r="D8" s="119">
        <f t="shared" si="0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3">
        <v>34</v>
      </c>
      <c r="T8" s="262">
        <v>19</v>
      </c>
      <c r="V8" s="262">
        <f>SUM(F8,H8,J8,L8,N8,P8,R8)</f>
        <v>82</v>
      </c>
    </row>
    <row r="9" spans="1:24" x14ac:dyDescent="0.35">
      <c r="A9" s="116">
        <v>44428</v>
      </c>
      <c r="B9" s="279">
        <f>SUM(E9,G9,H9,I9,K9,M9,O9,Q9,S9)</f>
        <v>202</v>
      </c>
      <c r="C9" s="279">
        <f>SUM(F9,H9,J9,L9,N9,P9,R9,T9)</f>
        <v>107</v>
      </c>
      <c r="D9" s="119">
        <f t="shared" si="0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S9" s="23">
        <v>34</v>
      </c>
      <c r="T9" s="23">
        <v>19</v>
      </c>
      <c r="V9" s="262">
        <f>SUM(F9,H9,J9,L9,N9,P9,R9)</f>
        <v>88</v>
      </c>
    </row>
    <row r="10" spans="1:24" x14ac:dyDescent="0.35">
      <c r="A10" s="116">
        <v>44431</v>
      </c>
      <c r="B10" s="279">
        <f>SUM(E10,G10,H10,I10,K10,M10,O10,Q10,S10)</f>
        <v>202</v>
      </c>
      <c r="C10" s="279">
        <f>SUM(F10,H10,J10,L10,N10,P10,R10,T10)</f>
        <v>107</v>
      </c>
      <c r="D10" s="119">
        <f t="shared" si="0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S10" s="23">
        <v>34</v>
      </c>
      <c r="T10" s="23">
        <v>19</v>
      </c>
      <c r="V10" s="23">
        <f>SUM(F10,H10,J10,L10,N10,P10,R10)</f>
        <v>88</v>
      </c>
    </row>
    <row r="11" spans="1:24" x14ac:dyDescent="0.35">
      <c r="A11" s="116">
        <v>44432</v>
      </c>
      <c r="B11" s="279">
        <f>SUM(E11,G11,H11,I11,K11,M11,O11,Q11,S11)</f>
        <v>202</v>
      </c>
      <c r="C11" s="279">
        <f>SUM(F11,H11,J11,L11,N11,P11,R11,T11)</f>
        <v>108</v>
      </c>
      <c r="D11" s="119">
        <f t="shared" si="0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S11" s="23">
        <v>34</v>
      </c>
      <c r="T11" s="23">
        <v>19</v>
      </c>
      <c r="V11" s="262">
        <f>SUM(F11,H11,J11,L11,N11,P11,R11)</f>
        <v>89</v>
      </c>
    </row>
    <row r="12" spans="1:24" x14ac:dyDescent="0.35">
      <c r="A12" s="116">
        <v>44434</v>
      </c>
      <c r="B12" s="279">
        <f>SUM(E12,G12,H12,I12,K12,M12,O12,Q12,S12)</f>
        <v>210</v>
      </c>
      <c r="C12" s="279">
        <f>SUM(F12,H12,J12,L12,N12,P12,R12,T12)</f>
        <v>108</v>
      </c>
      <c r="D12" s="119">
        <f t="shared" si="0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S12" s="262">
        <v>42</v>
      </c>
      <c r="T12" s="23">
        <v>19</v>
      </c>
      <c r="V12" s="23">
        <f>SUM(F12,H12,J12,L12,N12,P12,R12)</f>
        <v>89</v>
      </c>
      <c r="X12" s="26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2" bestFit="1" customWidth="1"/>
    <col min="2" max="2" width="10.09765625" style="182" bestFit="1" customWidth="1"/>
    <col min="3" max="3" width="17" style="183" bestFit="1" customWidth="1"/>
    <col min="4" max="4" width="9.59765625" style="189" bestFit="1" customWidth="1"/>
    <col min="5" max="5" width="9.69921875" style="189" bestFit="1" customWidth="1"/>
    <col min="6" max="6" width="9.3984375" style="189" bestFit="1" customWidth="1"/>
    <col min="7" max="7" width="9.59765625" style="189" bestFit="1" customWidth="1"/>
    <col min="8" max="9" width="9.69921875" style="189" bestFit="1" customWidth="1"/>
    <col min="10" max="10" width="9.59765625" style="189" bestFit="1" customWidth="1"/>
    <col min="11" max="11" width="9.69921875" style="189" bestFit="1" customWidth="1"/>
    <col min="12" max="12" width="11.3984375" style="189" bestFit="1" customWidth="1"/>
    <col min="13" max="13" width="8.69921875" style="189" bestFit="1" customWidth="1"/>
    <col min="14" max="16384" width="8.69921875" style="182"/>
  </cols>
  <sheetData>
    <row r="1" spans="1:13" s="181" customFormat="1" x14ac:dyDescent="0.35">
      <c r="A1" s="181" t="s">
        <v>1826</v>
      </c>
      <c r="C1" s="225" t="s">
        <v>1757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1758</v>
      </c>
      <c r="M1" s="188">
        <v>44410</v>
      </c>
    </row>
    <row r="2" spans="1:13" x14ac:dyDescent="0.35">
      <c r="A2" s="182" t="s">
        <v>1827</v>
      </c>
      <c r="C2" s="183" t="s">
        <v>1828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 x14ac:dyDescent="0.35">
      <c r="A3" s="182" t="s">
        <v>1827</v>
      </c>
      <c r="C3" s="191" t="s">
        <v>1829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 x14ac:dyDescent="0.35">
      <c r="A4" s="182" t="s">
        <v>1827</v>
      </c>
      <c r="C4" s="191" t="s">
        <v>1830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 x14ac:dyDescent="0.35">
      <c r="A5" s="182" t="s">
        <v>1831</v>
      </c>
      <c r="C5" s="183" t="s">
        <v>1832</v>
      </c>
      <c r="D5" s="190">
        <v>3</v>
      </c>
      <c r="E5" s="190" t="s">
        <v>1767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 x14ac:dyDescent="0.35">
      <c r="A6" s="182" t="s">
        <v>1831</v>
      </c>
      <c r="B6" s="182" t="s">
        <v>996</v>
      </c>
      <c r="C6" s="191" t="s">
        <v>1833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 x14ac:dyDescent="0.35">
      <c r="A7" s="182" t="s">
        <v>1831</v>
      </c>
      <c r="B7" s="182" t="s">
        <v>996</v>
      </c>
      <c r="C7" s="191" t="s">
        <v>1834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1768</v>
      </c>
      <c r="K7" s="189">
        <v>2</v>
      </c>
      <c r="L7" s="189">
        <v>2</v>
      </c>
      <c r="M7" s="189">
        <v>2</v>
      </c>
    </row>
    <row r="8" spans="1:13" x14ac:dyDescent="0.35">
      <c r="A8" s="182" t="s">
        <v>1831</v>
      </c>
      <c r="B8" s="182" t="s">
        <v>996</v>
      </c>
      <c r="C8" s="191" t="s">
        <v>1835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 x14ac:dyDescent="0.35">
      <c r="A9" s="182" t="s">
        <v>1831</v>
      </c>
      <c r="B9" s="182" t="s">
        <v>996</v>
      </c>
      <c r="C9" s="191" t="s">
        <v>1836</v>
      </c>
      <c r="D9" s="190" t="s">
        <v>1772</v>
      </c>
      <c r="E9" s="189" t="s">
        <v>1768</v>
      </c>
      <c r="F9" s="189" t="s">
        <v>1768</v>
      </c>
      <c r="G9" s="189">
        <v>2</v>
      </c>
      <c r="H9" s="189" t="s">
        <v>1768</v>
      </c>
      <c r="I9" s="189">
        <v>2</v>
      </c>
      <c r="J9" s="189" t="s">
        <v>1768</v>
      </c>
      <c r="K9" s="189" t="s">
        <v>1768</v>
      </c>
      <c r="L9" s="189">
        <v>2</v>
      </c>
      <c r="M9" s="189">
        <v>2</v>
      </c>
    </row>
    <row r="10" spans="1:13" x14ac:dyDescent="0.35">
      <c r="A10" s="182" t="s">
        <v>1831</v>
      </c>
      <c r="B10" s="182" t="s">
        <v>996</v>
      </c>
      <c r="C10" s="191" t="s">
        <v>1837</v>
      </c>
      <c r="D10" s="189">
        <v>3</v>
      </c>
      <c r="E10" s="189">
        <v>3</v>
      </c>
      <c r="F10" s="189">
        <v>3</v>
      </c>
      <c r="G10" s="190" t="s">
        <v>1772</v>
      </c>
      <c r="H10" s="189" t="s">
        <v>1767</v>
      </c>
      <c r="I10" s="190" t="s">
        <v>1772</v>
      </c>
      <c r="J10" s="189" t="s">
        <v>1767</v>
      </c>
      <c r="K10" s="189" t="s">
        <v>1767</v>
      </c>
      <c r="L10" s="189">
        <v>2</v>
      </c>
      <c r="M10" s="189">
        <v>2</v>
      </c>
    </row>
    <row r="11" spans="1:13" x14ac:dyDescent="0.35">
      <c r="A11" s="182" t="s">
        <v>1876</v>
      </c>
      <c r="B11" s="182" t="s">
        <v>1759</v>
      </c>
      <c r="C11" s="191" t="s">
        <v>1838</v>
      </c>
      <c r="D11" s="189">
        <v>2</v>
      </c>
      <c r="E11" s="189" t="s">
        <v>1768</v>
      </c>
      <c r="F11" s="189">
        <v>2</v>
      </c>
      <c r="G11" s="190" t="s">
        <v>1772</v>
      </c>
      <c r="H11" s="190" t="s">
        <v>1769</v>
      </c>
      <c r="I11" s="189">
        <v>2</v>
      </c>
      <c r="J11" s="189" t="s">
        <v>1768</v>
      </c>
      <c r="K11" s="190">
        <v>4</v>
      </c>
      <c r="M11" s="189">
        <v>2</v>
      </c>
    </row>
    <row r="12" spans="1:13" x14ac:dyDescent="0.35">
      <c r="A12" s="182" t="s">
        <v>1876</v>
      </c>
      <c r="B12" s="182" t="s">
        <v>1759</v>
      </c>
      <c r="C12" s="191" t="s">
        <v>1839</v>
      </c>
      <c r="D12" s="189">
        <v>1</v>
      </c>
      <c r="E12" s="189">
        <v>1</v>
      </c>
      <c r="F12" s="189">
        <v>1</v>
      </c>
      <c r="G12" s="190" t="s">
        <v>1772</v>
      </c>
      <c r="H12" s="189" t="s">
        <v>1770</v>
      </c>
      <c r="I12" s="192" t="s">
        <v>1768</v>
      </c>
      <c r="J12" s="192">
        <v>2</v>
      </c>
      <c r="K12" s="189">
        <v>1</v>
      </c>
      <c r="L12" s="192">
        <v>2</v>
      </c>
      <c r="M12" s="192">
        <v>2</v>
      </c>
    </row>
    <row r="13" spans="1:13" x14ac:dyDescent="0.35">
      <c r="A13" s="182" t="s">
        <v>1876</v>
      </c>
      <c r="B13" s="182" t="s">
        <v>1759</v>
      </c>
      <c r="C13" s="183" t="s">
        <v>1840</v>
      </c>
      <c r="D13" s="189">
        <v>1</v>
      </c>
      <c r="E13" s="189">
        <v>1</v>
      </c>
      <c r="K13" s="189">
        <v>1</v>
      </c>
      <c r="M13" s="189">
        <v>1</v>
      </c>
    </row>
    <row r="14" spans="1:13" x14ac:dyDescent="0.35">
      <c r="A14" s="182" t="s">
        <v>1877</v>
      </c>
      <c r="B14" s="182" t="s">
        <v>1759</v>
      </c>
      <c r="C14" s="191" t="s">
        <v>1841</v>
      </c>
      <c r="D14" s="192" t="s">
        <v>1771</v>
      </c>
      <c r="E14" s="192" t="s">
        <v>1771</v>
      </c>
      <c r="F14" s="193" t="s">
        <v>1769</v>
      </c>
    </row>
    <row r="15" spans="1:13" x14ac:dyDescent="0.35">
      <c r="A15" s="182" t="s">
        <v>1877</v>
      </c>
      <c r="B15" s="182" t="s">
        <v>1759</v>
      </c>
      <c r="C15" s="191" t="s">
        <v>1842</v>
      </c>
      <c r="D15" s="192">
        <v>2</v>
      </c>
      <c r="E15" s="192" t="s">
        <v>1768</v>
      </c>
      <c r="F15" s="193" t="s">
        <v>1772</v>
      </c>
      <c r="G15" s="193" t="s">
        <v>1772</v>
      </c>
      <c r="H15" s="192">
        <v>2</v>
      </c>
      <c r="I15" s="192" t="s">
        <v>1768</v>
      </c>
      <c r="J15" s="192" t="s">
        <v>1768</v>
      </c>
      <c r="K15" s="193" t="s">
        <v>1772</v>
      </c>
      <c r="L15" s="192">
        <v>2</v>
      </c>
      <c r="M15" s="192">
        <v>2</v>
      </c>
    </row>
    <row r="16" spans="1:13" x14ac:dyDescent="0.35">
      <c r="A16" s="182" t="s">
        <v>1877</v>
      </c>
      <c r="B16" s="182" t="s">
        <v>1843</v>
      </c>
      <c r="C16" s="191" t="s">
        <v>1844</v>
      </c>
      <c r="I16" s="192">
        <v>2</v>
      </c>
      <c r="J16" s="189">
        <v>1</v>
      </c>
      <c r="K16" s="192" t="s">
        <v>1768</v>
      </c>
      <c r="L16" s="192"/>
      <c r="M16" s="192">
        <v>2</v>
      </c>
    </row>
    <row r="17" spans="1:13" x14ac:dyDescent="0.35">
      <c r="A17" s="182" t="s">
        <v>1877</v>
      </c>
      <c r="B17" s="182" t="s">
        <v>1843</v>
      </c>
      <c r="C17" s="191" t="s">
        <v>1845</v>
      </c>
      <c r="G17" s="189">
        <v>1</v>
      </c>
      <c r="I17" s="193" t="s">
        <v>1769</v>
      </c>
      <c r="J17" s="193">
        <v>4</v>
      </c>
      <c r="K17" s="192" t="s">
        <v>1768</v>
      </c>
      <c r="L17" s="192"/>
      <c r="M17" s="192">
        <v>2</v>
      </c>
    </row>
    <row r="18" spans="1:13" x14ac:dyDescent="0.35">
      <c r="A18" s="182" t="s">
        <v>1877</v>
      </c>
      <c r="B18" s="182" t="s">
        <v>1843</v>
      </c>
      <c r="C18" s="191" t="s">
        <v>1846</v>
      </c>
      <c r="I18" s="192" t="s">
        <v>1771</v>
      </c>
      <c r="J18" s="192">
        <v>2</v>
      </c>
      <c r="K18" s="189" t="s">
        <v>1770</v>
      </c>
      <c r="M18" s="192">
        <v>2</v>
      </c>
    </row>
    <row r="19" spans="1:13" x14ac:dyDescent="0.35">
      <c r="A19" s="182" t="s">
        <v>1878</v>
      </c>
      <c r="B19" s="182" t="s">
        <v>1759</v>
      </c>
      <c r="C19" s="191" t="s">
        <v>1847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 x14ac:dyDescent="0.35">
      <c r="A20" s="182" t="s">
        <v>1878</v>
      </c>
      <c r="B20" s="182" t="s">
        <v>1759</v>
      </c>
      <c r="C20" s="183" t="s">
        <v>1848</v>
      </c>
      <c r="M20" s="192">
        <v>2</v>
      </c>
    </row>
    <row r="21" spans="1:13" x14ac:dyDescent="0.35">
      <c r="A21" s="182" t="s">
        <v>1878</v>
      </c>
      <c r="B21" s="182" t="s">
        <v>1759</v>
      </c>
      <c r="C21" s="183" t="s">
        <v>1849</v>
      </c>
      <c r="M21" s="192">
        <v>2</v>
      </c>
    </row>
    <row r="22" spans="1:13" x14ac:dyDescent="0.35">
      <c r="A22" s="182" t="s">
        <v>1879</v>
      </c>
      <c r="B22" s="182" t="s">
        <v>1759</v>
      </c>
      <c r="C22" s="191" t="s">
        <v>1850</v>
      </c>
      <c r="H22" s="189">
        <v>1</v>
      </c>
      <c r="J22" s="189" t="s">
        <v>1775</v>
      </c>
      <c r="K22" s="193" t="s">
        <v>1772</v>
      </c>
      <c r="M22" s="192">
        <v>2</v>
      </c>
    </row>
    <row r="23" spans="1:13" x14ac:dyDescent="0.35">
      <c r="A23" s="182" t="s">
        <v>1879</v>
      </c>
      <c r="B23" s="182" t="s">
        <v>1759</v>
      </c>
      <c r="C23" s="191" t="s">
        <v>1851</v>
      </c>
      <c r="H23" s="189">
        <v>1</v>
      </c>
      <c r="J23" s="189">
        <v>1</v>
      </c>
      <c r="K23" s="190" t="s">
        <v>1775</v>
      </c>
      <c r="M23" s="192">
        <v>2</v>
      </c>
    </row>
    <row r="24" spans="1:13" x14ac:dyDescent="0.35">
      <c r="A24" s="182" t="s">
        <v>1879</v>
      </c>
      <c r="B24" s="182" t="s">
        <v>1759</v>
      </c>
      <c r="C24" s="183" t="s">
        <v>1760</v>
      </c>
      <c r="M24" s="192">
        <v>2</v>
      </c>
    </row>
    <row r="25" spans="1:13" x14ac:dyDescent="0.35">
      <c r="A25" s="182" t="s">
        <v>1879</v>
      </c>
      <c r="B25" s="182" t="s">
        <v>1759</v>
      </c>
      <c r="C25" s="183" t="s">
        <v>1761</v>
      </c>
      <c r="M25" s="189">
        <v>1</v>
      </c>
    </row>
    <row r="26" spans="1:13" x14ac:dyDescent="0.35">
      <c r="A26" s="182" t="s">
        <v>1879</v>
      </c>
      <c r="B26" s="182" t="s">
        <v>1759</v>
      </c>
      <c r="C26" s="183" t="s">
        <v>1762</v>
      </c>
      <c r="M26" s="192">
        <v>2</v>
      </c>
    </row>
    <row r="29" spans="1:13" hidden="1" x14ac:dyDescent="0.35">
      <c r="A29" s="182" t="s">
        <v>1852</v>
      </c>
      <c r="C29" s="183" t="s">
        <v>1853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 x14ac:dyDescent="0.35">
      <c r="A30" s="182" t="s">
        <v>1852</v>
      </c>
      <c r="C30" s="183" t="s">
        <v>1854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 x14ac:dyDescent="0.35">
      <c r="A31" s="182" t="s">
        <v>1852</v>
      </c>
      <c r="C31" s="183" t="s">
        <v>1855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 x14ac:dyDescent="0.35">
      <c r="A32" s="182" t="s">
        <v>1852</v>
      </c>
      <c r="C32" s="183" t="s">
        <v>1856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 x14ac:dyDescent="0.35">
      <c r="A33" s="182" t="s">
        <v>1852</v>
      </c>
      <c r="C33" s="183" t="s">
        <v>1857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 x14ac:dyDescent="0.35">
      <c r="A34" s="182" t="s">
        <v>1852</v>
      </c>
      <c r="C34" s="183" t="s">
        <v>1858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 x14ac:dyDescent="0.35">
      <c r="A35" s="182" t="s">
        <v>1852</v>
      </c>
      <c r="C35" s="183" t="s">
        <v>1859</v>
      </c>
      <c r="I35" s="189">
        <v>2</v>
      </c>
      <c r="J35" s="189">
        <v>2</v>
      </c>
      <c r="K35" s="189">
        <v>2</v>
      </c>
      <c r="M35" s="189">
        <v>2</v>
      </c>
    </row>
    <row r="37" spans="1:13" x14ac:dyDescent="0.35">
      <c r="B37" s="182">
        <v>1</v>
      </c>
      <c r="C37" s="182" t="s">
        <v>1860</v>
      </c>
    </row>
    <row r="38" spans="1:13" x14ac:dyDescent="0.35">
      <c r="B38" s="182">
        <v>2</v>
      </c>
      <c r="C38" s="182" t="s">
        <v>1861</v>
      </c>
    </row>
    <row r="39" spans="1:13" x14ac:dyDescent="0.35">
      <c r="B39" s="182">
        <v>3</v>
      </c>
      <c r="C39" s="182" t="s">
        <v>1862</v>
      </c>
    </row>
    <row r="40" spans="1:13" x14ac:dyDescent="0.35">
      <c r="B40" s="182">
        <v>4</v>
      </c>
      <c r="C40" s="226" t="s">
        <v>1783</v>
      </c>
    </row>
    <row r="41" spans="1:13" x14ac:dyDescent="0.35">
      <c r="B41" s="184"/>
      <c r="C41" s="182" t="s">
        <v>1773</v>
      </c>
    </row>
    <row r="42" spans="1:13" ht="15" x14ac:dyDescent="0.35">
      <c r="B42" s="182" t="s">
        <v>1774</v>
      </c>
      <c r="C42" s="202" t="s">
        <v>1784</v>
      </c>
    </row>
    <row r="43" spans="1:13" ht="15" x14ac:dyDescent="0.35">
      <c r="B43" s="182" t="s">
        <v>1071</v>
      </c>
      <c r="C43" s="202" t="s">
        <v>1785</v>
      </c>
    </row>
    <row r="45" spans="1:13" ht="15" x14ac:dyDescent="0.35">
      <c r="C45" s="203" t="s">
        <v>1786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opLeftCell="A167" zoomScale="91" zoomScaleNormal="91" workbookViewId="0">
      <selection activeCell="H177" sqref="H177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4.3984375" style="14" hidden="1" customWidth="1"/>
    <col min="11" max="11" width="22.59765625" style="14" customWidth="1"/>
    <col min="12" max="12" width="10" style="14" customWidth="1"/>
    <col min="13" max="13" width="14.3984375" style="8" bestFit="1" customWidth="1"/>
    <col min="14" max="14" width="11" style="8" customWidth="1"/>
    <col min="15" max="15" width="7.69921875" style="8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1058</v>
      </c>
      <c r="B1" s="5" t="s">
        <v>0</v>
      </c>
      <c r="C1" s="5" t="s">
        <v>997</v>
      </c>
      <c r="D1" s="5" t="s">
        <v>1686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1076</v>
      </c>
      <c r="K1" s="1" t="s">
        <v>1599</v>
      </c>
      <c r="L1" s="1" t="s">
        <v>1805</v>
      </c>
      <c r="M1" s="1" t="s">
        <v>1075</v>
      </c>
      <c r="N1" s="1" t="s">
        <v>1803</v>
      </c>
      <c r="O1" s="1" t="s">
        <v>1804</v>
      </c>
      <c r="P1" s="7" t="s">
        <v>996</v>
      </c>
      <c r="Q1" s="7" t="s">
        <v>1511</v>
      </c>
      <c r="R1" s="29" t="s">
        <v>1510</v>
      </c>
      <c r="S1" s="7" t="s">
        <v>1061</v>
      </c>
      <c r="T1" s="7" t="s">
        <v>1062</v>
      </c>
      <c r="U1" s="7" t="s">
        <v>1064</v>
      </c>
      <c r="V1" s="7" t="s">
        <v>1065</v>
      </c>
      <c r="W1" s="7" t="s">
        <v>1066</v>
      </c>
      <c r="X1" s="7" t="s">
        <v>1068</v>
      </c>
      <c r="Y1" s="7" t="s">
        <v>1069</v>
      </c>
      <c r="Z1" s="29" t="s">
        <v>1067</v>
      </c>
      <c r="AA1" s="7" t="s">
        <v>1437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1003</v>
      </c>
      <c r="D2" s="38"/>
      <c r="E2" s="21" t="s">
        <v>728</v>
      </c>
      <c r="F2" s="40" t="s">
        <v>1022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/>
      <c r="M2" s="41">
        <v>44396</v>
      </c>
      <c r="N2" s="41"/>
      <c r="O2" s="41"/>
      <c r="P2" s="39" t="s">
        <v>970</v>
      </c>
      <c r="Q2" s="39" t="s">
        <v>978</v>
      </c>
      <c r="R2" s="9"/>
      <c r="S2" s="11">
        <v>1</v>
      </c>
      <c r="T2" s="11" t="s">
        <v>1071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1003</v>
      </c>
      <c r="D3" s="38"/>
      <c r="E3" s="21" t="s">
        <v>730</v>
      </c>
      <c r="F3" s="40" t="s">
        <v>1025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/>
      <c r="M3" s="41">
        <v>44396</v>
      </c>
      <c r="N3" s="41"/>
      <c r="O3" s="41"/>
      <c r="P3" s="39" t="s">
        <v>970</v>
      </c>
      <c r="Q3" s="39" t="s">
        <v>978</v>
      </c>
      <c r="R3" s="9"/>
      <c r="S3" s="11">
        <v>1</v>
      </c>
      <c r="T3" s="11" t="s">
        <v>1063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1002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970</v>
      </c>
      <c r="Q4" s="39" t="s">
        <v>978</v>
      </c>
      <c r="R4" s="9"/>
      <c r="S4" s="11">
        <v>1</v>
      </c>
      <c r="T4" s="11" t="s">
        <v>1063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1002</v>
      </c>
      <c r="D5" s="38"/>
      <c r="E5" s="21" t="s">
        <v>616</v>
      </c>
      <c r="F5" s="42" t="s">
        <v>1023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970</v>
      </c>
      <c r="Q5" s="39" t="s">
        <v>978</v>
      </c>
      <c r="R5" s="9"/>
      <c r="S5" s="11">
        <v>1</v>
      </c>
      <c r="T5" s="11" t="s">
        <v>1072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1002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970</v>
      </c>
      <c r="Q6" s="39" t="s">
        <v>978</v>
      </c>
      <c r="R6" s="9"/>
      <c r="S6" s="11">
        <v>1</v>
      </c>
      <c r="T6" s="11" t="s">
        <v>1063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1002</v>
      </c>
      <c r="D7" s="38"/>
      <c r="E7" s="21" t="s">
        <v>633</v>
      </c>
      <c r="F7" s="42" t="s">
        <v>1024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970</v>
      </c>
      <c r="Q7" s="39" t="s">
        <v>969</v>
      </c>
      <c r="R7" s="9"/>
      <c r="S7" s="11">
        <v>1</v>
      </c>
      <c r="T7" s="11" t="s">
        <v>1072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1002</v>
      </c>
      <c r="D8" s="38"/>
      <c r="E8" s="21" t="s">
        <v>635</v>
      </c>
      <c r="F8" s="42" t="s">
        <v>1024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970</v>
      </c>
      <c r="Q8" s="39" t="s">
        <v>969</v>
      </c>
      <c r="R8" s="9"/>
      <c r="S8" s="11">
        <v>1</v>
      </c>
      <c r="T8" s="11" t="s">
        <v>1074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1002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970</v>
      </c>
      <c r="Q9" s="39" t="s">
        <v>978</v>
      </c>
      <c r="R9" s="9"/>
      <c r="S9" s="11">
        <v>1</v>
      </c>
      <c r="T9" s="11" t="s">
        <v>1072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1002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970</v>
      </c>
      <c r="Q10" s="39" t="s">
        <v>978</v>
      </c>
      <c r="R10" s="9"/>
      <c r="S10" s="11">
        <v>1</v>
      </c>
      <c r="T10" s="11" t="s">
        <v>1073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1002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970</v>
      </c>
      <c r="Q11" s="39" t="s">
        <v>978</v>
      </c>
      <c r="R11" s="9"/>
      <c r="S11" s="11">
        <v>1</v>
      </c>
      <c r="T11" s="11" t="s">
        <v>1072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1002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970</v>
      </c>
      <c r="Q12" s="39" t="s">
        <v>978</v>
      </c>
      <c r="R12" s="9"/>
      <c r="S12" s="11">
        <v>1</v>
      </c>
      <c r="T12" s="11" t="s">
        <v>1063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1003</v>
      </c>
      <c r="D13" s="38"/>
      <c r="E13" s="39" t="s">
        <v>1128</v>
      </c>
      <c r="F13" s="42" t="s">
        <v>1026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41"/>
      <c r="N13" s="41"/>
      <c r="O13" s="41"/>
      <c r="P13" s="39" t="s">
        <v>970</v>
      </c>
      <c r="Q13" s="39" t="s">
        <v>978</v>
      </c>
      <c r="R13" s="9"/>
      <c r="S13" s="11">
        <v>1</v>
      </c>
      <c r="T13" s="11" t="s">
        <v>1071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1003</v>
      </c>
      <c r="D14" s="38"/>
      <c r="E14" s="39" t="s">
        <v>1129</v>
      </c>
      <c r="F14" s="42" t="s">
        <v>1026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41"/>
      <c r="N14" s="41"/>
      <c r="O14" s="41"/>
      <c r="P14" s="39" t="s">
        <v>970</v>
      </c>
      <c r="Q14" s="39" t="s">
        <v>978</v>
      </c>
      <c r="R14" s="9"/>
      <c r="S14" s="11">
        <v>1</v>
      </c>
      <c r="T14" s="11" t="s">
        <v>1063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1003</v>
      </c>
      <c r="D15" s="31"/>
      <c r="E15" s="56" t="s">
        <v>733</v>
      </c>
      <c r="F15" s="33" t="s">
        <v>1027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/>
      <c r="M15" s="34">
        <v>44398</v>
      </c>
      <c r="N15" s="34"/>
      <c r="O15" s="34"/>
      <c r="P15" s="32" t="s">
        <v>970</v>
      </c>
      <c r="Q15" s="32" t="s">
        <v>978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1003</v>
      </c>
      <c r="D16" s="31"/>
      <c r="E16" s="56" t="s">
        <v>803</v>
      </c>
      <c r="F16" s="33" t="s">
        <v>1028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970</v>
      </c>
      <c r="Q16" s="32" t="s">
        <v>978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1003</v>
      </c>
      <c r="D17" s="31"/>
      <c r="E17" s="56" t="s">
        <v>1159</v>
      </c>
      <c r="F17" s="33" t="s">
        <v>1029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/>
      <c r="M17" s="34">
        <v>44398</v>
      </c>
      <c r="N17" s="34"/>
      <c r="O17" s="34"/>
      <c r="P17" s="32" t="s">
        <v>970</v>
      </c>
      <c r="Q17" s="32" t="s">
        <v>968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1003</v>
      </c>
      <c r="D18" s="31"/>
      <c r="E18" s="56" t="s">
        <v>804</v>
      </c>
      <c r="F18" s="33" t="s">
        <v>1030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970</v>
      </c>
      <c r="Q18" s="32" t="s">
        <v>978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1003</v>
      </c>
      <c r="D19" s="31"/>
      <c r="E19" s="21" t="s">
        <v>787</v>
      </c>
      <c r="F19" s="33" t="s">
        <v>1031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/>
      <c r="M19" s="34">
        <v>44397</v>
      </c>
      <c r="N19" s="34"/>
      <c r="O19" s="34"/>
      <c r="P19" s="32" t="s">
        <v>966</v>
      </c>
      <c r="Q19" s="32" t="s">
        <v>978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1003</v>
      </c>
      <c r="D20" s="31"/>
      <c r="E20" s="21" t="s">
        <v>789</v>
      </c>
      <c r="F20" s="33" t="s">
        <v>1032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/>
      <c r="M20" s="34">
        <v>44397</v>
      </c>
      <c r="N20" s="34"/>
      <c r="O20" s="34"/>
      <c r="P20" s="32" t="s">
        <v>966</v>
      </c>
      <c r="Q20" s="32" t="s">
        <v>978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1003</v>
      </c>
      <c r="D21" s="31"/>
      <c r="E21" s="21" t="s">
        <v>799</v>
      </c>
      <c r="F21" s="33" t="s">
        <v>1033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970</v>
      </c>
      <c r="Q21" s="32" t="s">
        <v>978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1003</v>
      </c>
      <c r="D22" s="31"/>
      <c r="E22" s="21" t="s">
        <v>801</v>
      </c>
      <c r="F22" s="33" t="s">
        <v>1034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970</v>
      </c>
      <c r="Q22" s="32" t="s">
        <v>978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1003</v>
      </c>
      <c r="D23" s="31"/>
      <c r="E23" s="21" t="s">
        <v>835</v>
      </c>
      <c r="F23" s="33" t="s">
        <v>1035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/>
      <c r="M23" s="34">
        <v>44397</v>
      </c>
      <c r="N23" s="34"/>
      <c r="O23" s="34"/>
      <c r="P23" s="32" t="s">
        <v>970</v>
      </c>
      <c r="Q23" s="32" t="s">
        <v>968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1003</v>
      </c>
      <c r="D24" s="31"/>
      <c r="E24" s="21" t="s">
        <v>984</v>
      </c>
      <c r="F24" s="33" t="s">
        <v>1036</v>
      </c>
      <c r="G24" s="45" t="s">
        <v>990</v>
      </c>
      <c r="H24" s="32" t="s">
        <v>961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970</v>
      </c>
      <c r="Q24" s="32" t="s">
        <v>978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1002</v>
      </c>
      <c r="D25" s="31"/>
      <c r="E25" s="56" t="s">
        <v>675</v>
      </c>
      <c r="F25" s="33" t="s">
        <v>1037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/>
      <c r="M25" s="34">
        <v>44398</v>
      </c>
      <c r="N25" s="34"/>
      <c r="O25" s="34"/>
      <c r="P25" s="32" t="s">
        <v>970</v>
      </c>
      <c r="Q25" s="32" t="s">
        <v>978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1002</v>
      </c>
      <c r="D26" s="31"/>
      <c r="E26" s="32" t="s">
        <v>666</v>
      </c>
      <c r="F26" s="33" t="s">
        <v>1038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4"/>
      <c r="N26" s="34"/>
      <c r="O26" s="34"/>
      <c r="P26" s="32" t="s">
        <v>970</v>
      </c>
      <c r="Q26" s="32" t="s">
        <v>969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1002</v>
      </c>
      <c r="D27" s="31"/>
      <c r="E27" s="32" t="s">
        <v>650</v>
      </c>
      <c r="F27" s="33" t="s">
        <v>1039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4"/>
      <c r="N27" s="34"/>
      <c r="O27" s="34"/>
      <c r="P27" s="32" t="s">
        <v>970</v>
      </c>
      <c r="Q27" s="32" t="s">
        <v>969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1002</v>
      </c>
      <c r="D28" s="31"/>
      <c r="E28" s="32" t="s">
        <v>652</v>
      </c>
      <c r="F28" s="33" t="s">
        <v>1040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4"/>
      <c r="N28" s="34"/>
      <c r="O28" s="34"/>
      <c r="P28" s="32" t="s">
        <v>970</v>
      </c>
      <c r="Q28" s="32" t="s">
        <v>969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1002</v>
      </c>
      <c r="D29" s="31"/>
      <c r="E29" s="32" t="s">
        <v>669</v>
      </c>
      <c r="F29" s="35" t="s">
        <v>1052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4"/>
      <c r="N29" s="34"/>
      <c r="O29" s="34"/>
      <c r="P29" s="32" t="s">
        <v>970</v>
      </c>
      <c r="Q29" s="32" t="s">
        <v>969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1002</v>
      </c>
      <c r="D30" s="31"/>
      <c r="E30" s="32" t="s">
        <v>654</v>
      </c>
      <c r="F30" s="35" t="s">
        <v>1041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4"/>
      <c r="N30" s="34"/>
      <c r="O30" s="34"/>
      <c r="P30" s="32" t="s">
        <v>970</v>
      </c>
      <c r="Q30" s="32" t="s">
        <v>969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1002</v>
      </c>
      <c r="D31" s="31"/>
      <c r="E31" s="32" t="s">
        <v>656</v>
      </c>
      <c r="F31" s="35" t="s">
        <v>1042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4"/>
      <c r="N31" s="34"/>
      <c r="O31" s="34"/>
      <c r="P31" s="32" t="s">
        <v>970</v>
      </c>
      <c r="Q31" s="32" t="s">
        <v>969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1002</v>
      </c>
      <c r="D32" s="38"/>
      <c r="E32" s="39" t="s">
        <v>1127</v>
      </c>
      <c r="F32" s="42" t="s">
        <v>1043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41"/>
      <c r="N32" s="41"/>
      <c r="O32" s="41"/>
      <c r="P32" s="39" t="s">
        <v>970</v>
      </c>
      <c r="Q32" s="39" t="s">
        <v>978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1002</v>
      </c>
      <c r="D33" s="38"/>
      <c r="E33" s="39" t="s">
        <v>1020</v>
      </c>
      <c r="F33" s="42" t="s">
        <v>1044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41"/>
      <c r="N33" s="41"/>
      <c r="O33" s="41"/>
      <c r="P33" s="39" t="s">
        <v>970</v>
      </c>
      <c r="Q33" s="39" t="s">
        <v>979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1002</v>
      </c>
      <c r="D34" s="38"/>
      <c r="E34" s="39" t="s">
        <v>658</v>
      </c>
      <c r="F34" s="42" t="s">
        <v>1045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41"/>
      <c r="N34" s="41"/>
      <c r="O34" s="41"/>
      <c r="P34" s="39" t="s">
        <v>970</v>
      </c>
      <c r="Q34" s="39" t="s">
        <v>979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1002</v>
      </c>
      <c r="D35" s="38"/>
      <c r="E35" s="39" t="s">
        <v>660</v>
      </c>
      <c r="F35" s="42" t="s">
        <v>1046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41"/>
      <c r="N35" s="41"/>
      <c r="O35" s="41"/>
      <c r="P35" s="39" t="s">
        <v>970</v>
      </c>
      <c r="Q35" s="39" t="s">
        <v>979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1002</v>
      </c>
      <c r="D36" s="38"/>
      <c r="E36" s="39" t="s">
        <v>1021</v>
      </c>
      <c r="F36" s="42" t="s">
        <v>1047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41"/>
      <c r="N36" s="41"/>
      <c r="O36" s="41"/>
      <c r="P36" s="39" t="s">
        <v>970</v>
      </c>
      <c r="Q36" s="39" t="s">
        <v>978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1002</v>
      </c>
      <c r="D37" s="38"/>
      <c r="E37" s="39" t="s">
        <v>662</v>
      </c>
      <c r="F37" s="42" t="s">
        <v>1048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41"/>
      <c r="N37" s="41"/>
      <c r="O37" s="41"/>
      <c r="P37" s="39" t="s">
        <v>970</v>
      </c>
      <c r="Q37" s="39" t="s">
        <v>978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1002</v>
      </c>
      <c r="D38" s="38"/>
      <c r="E38" s="39" t="s">
        <v>664</v>
      </c>
      <c r="F38" s="42" t="s">
        <v>1049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41"/>
      <c r="N38" s="41"/>
      <c r="O38" s="41"/>
      <c r="P38" s="39" t="s">
        <v>970</v>
      </c>
      <c r="Q38" s="39" t="s">
        <v>978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1002</v>
      </c>
      <c r="D39" s="38"/>
      <c r="E39" s="39" t="s">
        <v>671</v>
      </c>
      <c r="F39" s="42" t="s">
        <v>1050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41"/>
      <c r="N39" s="41"/>
      <c r="O39" s="41"/>
      <c r="P39" s="39" t="s">
        <v>970</v>
      </c>
      <c r="Q39" s="39" t="s">
        <v>979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1002</v>
      </c>
      <c r="D40" s="38"/>
      <c r="E40" s="39" t="s">
        <v>673</v>
      </c>
      <c r="F40" s="42" t="s">
        <v>1057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41"/>
      <c r="N40" s="41"/>
      <c r="O40" s="41"/>
      <c r="P40" s="39" t="s">
        <v>970</v>
      </c>
      <c r="Q40" s="39" t="s">
        <v>978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1002</v>
      </c>
      <c r="D41" s="38"/>
      <c r="E41" s="39" t="s">
        <v>637</v>
      </c>
      <c r="F41" s="42" t="s">
        <v>1051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970</v>
      </c>
      <c r="Q41" s="39" t="s">
        <v>978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1002</v>
      </c>
      <c r="D42" s="38"/>
      <c r="E42" s="39" t="s">
        <v>639</v>
      </c>
      <c r="F42" s="42" t="s">
        <v>1053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970</v>
      </c>
      <c r="Q42" s="39" t="s">
        <v>978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1002</v>
      </c>
      <c r="D43" s="38"/>
      <c r="E43" s="39" t="s">
        <v>641</v>
      </c>
      <c r="F43" s="42" t="s">
        <v>1054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970</v>
      </c>
      <c r="Q43" s="39" t="s">
        <v>978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1002</v>
      </c>
      <c r="D44" s="38"/>
      <c r="E44" s="39" t="s">
        <v>643</v>
      </c>
      <c r="F44" s="42" t="s">
        <v>1055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970</v>
      </c>
      <c r="Q44" s="39" t="s">
        <v>978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1002</v>
      </c>
      <c r="D45" s="38"/>
      <c r="E45" s="39" t="s">
        <v>645</v>
      </c>
      <c r="F45" s="42" t="s">
        <v>1056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970</v>
      </c>
      <c r="Q45" s="39" t="s">
        <v>978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998</v>
      </c>
      <c r="D46" s="18" t="s">
        <v>1667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965</v>
      </c>
      <c r="Q46" s="58" t="s">
        <v>969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998</v>
      </c>
      <c r="D47" s="18" t="s">
        <v>1667</v>
      </c>
      <c r="E47" s="21" t="s">
        <v>14</v>
      </c>
      <c r="F47" s="95" t="s">
        <v>15</v>
      </c>
      <c r="G47" s="18" t="s">
        <v>1370</v>
      </c>
      <c r="H47" s="58" t="s">
        <v>961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965</v>
      </c>
      <c r="Q47" s="58" t="s">
        <v>969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998</v>
      </c>
      <c r="D48" s="9" t="s">
        <v>1667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965</v>
      </c>
      <c r="Q48" s="11" t="s">
        <v>967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998</v>
      </c>
      <c r="D49" s="18" t="s">
        <v>1667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965</v>
      </c>
      <c r="Q49" s="58" t="s">
        <v>969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998</v>
      </c>
      <c r="D50" s="9" t="s">
        <v>1667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965</v>
      </c>
      <c r="Q50" s="11" t="s">
        <v>967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998</v>
      </c>
      <c r="D51" s="57" t="s">
        <v>1667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965</v>
      </c>
      <c r="Q51" s="58" t="s">
        <v>969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998</v>
      </c>
      <c r="D52" s="18" t="s">
        <v>1667</v>
      </c>
      <c r="E52" s="21" t="s">
        <v>28</v>
      </c>
      <c r="F52" s="95" t="s">
        <v>29</v>
      </c>
      <c r="G52" s="18" t="s">
        <v>1313</v>
      </c>
      <c r="H52" s="58" t="s">
        <v>961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965</v>
      </c>
      <c r="Q52" s="58" t="s">
        <v>967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998</v>
      </c>
      <c r="D53" s="18" t="s">
        <v>1667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965</v>
      </c>
      <c r="Q53" s="58" t="s">
        <v>967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998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965</v>
      </c>
      <c r="Q54" s="58" t="s">
        <v>964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998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970</v>
      </c>
      <c r="Q55" s="58" t="s">
        <v>968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998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970</v>
      </c>
      <c r="Q56" s="58" t="s">
        <v>968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1059</v>
      </c>
      <c r="D57" s="9" t="s">
        <v>1667</v>
      </c>
      <c r="E57" s="11" t="s">
        <v>4</v>
      </c>
      <c r="F57" s="10" t="s">
        <v>5</v>
      </c>
      <c r="G57" s="9" t="s">
        <v>1433</v>
      </c>
      <c r="H57" s="11" t="s">
        <v>961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965</v>
      </c>
      <c r="Q57" s="11" t="s">
        <v>1760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998</v>
      </c>
      <c r="D58" s="9" t="s">
        <v>1667</v>
      </c>
      <c r="E58" s="11" t="s">
        <v>963</v>
      </c>
      <c r="F58" s="10" t="s">
        <v>5</v>
      </c>
      <c r="G58" s="9" t="s">
        <v>1434</v>
      </c>
      <c r="H58" s="11" t="s">
        <v>961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965</v>
      </c>
      <c r="Q58" s="11" t="s">
        <v>1760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998</v>
      </c>
      <c r="D59" s="57" t="s">
        <v>1668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965</v>
      </c>
      <c r="Q59" s="238" t="s">
        <v>1763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998</v>
      </c>
      <c r="D60" s="57" t="s">
        <v>1668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965</v>
      </c>
      <c r="Q60" s="238" t="s">
        <v>1763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1060</v>
      </c>
      <c r="D61" s="29" t="s">
        <v>1669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965</v>
      </c>
      <c r="Q61" s="11" t="s">
        <v>964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999</v>
      </c>
      <c r="D62" s="29" t="s">
        <v>1669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965</v>
      </c>
      <c r="Q62" s="11" t="s">
        <v>964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999</v>
      </c>
      <c r="D63" s="29" t="s">
        <v>1670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965</v>
      </c>
      <c r="Q63" s="11" t="s">
        <v>969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999</v>
      </c>
      <c r="D64" s="29" t="s">
        <v>1670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965</v>
      </c>
      <c r="Q64" s="11" t="s">
        <v>969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999</v>
      </c>
      <c r="D65" s="29" t="s">
        <v>1671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965</v>
      </c>
      <c r="Q65" s="11" t="s">
        <v>969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999</v>
      </c>
      <c r="D66" s="29" t="s">
        <v>1672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965</v>
      </c>
      <c r="Q66" s="11" t="s">
        <v>969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999</v>
      </c>
      <c r="D67" s="29" t="s">
        <v>1672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965</v>
      </c>
      <c r="Q67" s="11" t="s">
        <v>969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999</v>
      </c>
      <c r="D68" s="29"/>
      <c r="E68" s="7" t="s">
        <v>1369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965</v>
      </c>
      <c r="Q68" s="11" t="s">
        <v>969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999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965</v>
      </c>
      <c r="Q69" s="11" t="s">
        <v>969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999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965</v>
      </c>
      <c r="Q70" s="11" t="s">
        <v>969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16" customFormat="1" ht="13.5" x14ac:dyDescent="0.3">
      <c r="A71" s="210">
        <v>70</v>
      </c>
      <c r="B71" s="187" t="str">
        <f>LEFT(功能_33[[#This Row],[功能代號]],2)</f>
        <v>L6</v>
      </c>
      <c r="C71" s="187" t="s">
        <v>999</v>
      </c>
      <c r="D71" s="211"/>
      <c r="E71" s="212" t="s">
        <v>1629</v>
      </c>
      <c r="F71" s="213" t="s">
        <v>51</v>
      </c>
      <c r="G71" s="211" t="s">
        <v>1630</v>
      </c>
      <c r="H71" s="214" t="s">
        <v>961</v>
      </c>
      <c r="I71" s="215" t="s">
        <v>710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970</v>
      </c>
      <c r="Q71" s="214" t="s">
        <v>1512</v>
      </c>
      <c r="R71" s="187" t="s">
        <v>1513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</row>
    <row r="72" spans="1:27" s="216" customFormat="1" ht="13.5" x14ac:dyDescent="0.3">
      <c r="A72" s="210">
        <v>70</v>
      </c>
      <c r="B72" s="187" t="str">
        <f>LEFT(功能_33[[#This Row],[功能代號]],2)</f>
        <v>L6</v>
      </c>
      <c r="C72" s="187" t="s">
        <v>999</v>
      </c>
      <c r="D72" s="211"/>
      <c r="E72" s="212" t="s">
        <v>1547</v>
      </c>
      <c r="F72" s="213" t="s">
        <v>51</v>
      </c>
      <c r="G72" s="211" t="s">
        <v>1548</v>
      </c>
      <c r="H72" s="214" t="s">
        <v>961</v>
      </c>
      <c r="I72" s="215" t="s">
        <v>710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970</v>
      </c>
      <c r="Q72" s="214" t="s">
        <v>1512</v>
      </c>
      <c r="R72" s="187" t="s">
        <v>1513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999</v>
      </c>
      <c r="D73" s="29"/>
      <c r="E73" s="7" t="s">
        <v>50</v>
      </c>
      <c r="F73" s="105" t="s">
        <v>51</v>
      </c>
      <c r="G73" s="29" t="s">
        <v>1755</v>
      </c>
      <c r="H73" s="11" t="s">
        <v>961</v>
      </c>
      <c r="I73" s="14" t="s">
        <v>710</v>
      </c>
      <c r="J73" s="2">
        <v>44404</v>
      </c>
      <c r="K73" s="2"/>
      <c r="L73" s="2"/>
      <c r="M73" s="2">
        <v>44405</v>
      </c>
      <c r="N73" s="2"/>
      <c r="O73" s="2"/>
      <c r="P73" s="11" t="s">
        <v>970</v>
      </c>
      <c r="Q73" s="11" t="s">
        <v>1512</v>
      </c>
      <c r="R73" s="9" t="s">
        <v>1513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999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/>
      <c r="M74" s="2">
        <v>44405</v>
      </c>
      <c r="N74" s="2"/>
      <c r="O74" s="2"/>
      <c r="P74" s="11" t="s">
        <v>970</v>
      </c>
      <c r="Q74" s="11" t="s">
        <v>1512</v>
      </c>
      <c r="R74" s="9" t="s">
        <v>1513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999</v>
      </c>
      <c r="D75" s="29" t="s">
        <v>1673</v>
      </c>
      <c r="E75" s="7" t="s">
        <v>1402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/>
      <c r="M75" s="2">
        <v>44405</v>
      </c>
      <c r="N75" s="2"/>
      <c r="O75" s="2"/>
      <c r="P75" s="11" t="s">
        <v>965</v>
      </c>
      <c r="Q75" s="11" t="s">
        <v>969</v>
      </c>
      <c r="R75" s="9" t="s">
        <v>1514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999</v>
      </c>
      <c r="D76" s="29" t="s">
        <v>1673</v>
      </c>
      <c r="E76" s="7" t="s">
        <v>1403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/>
      <c r="M76" s="2">
        <v>44405</v>
      </c>
      <c r="N76" s="2"/>
      <c r="O76" s="2"/>
      <c r="P76" s="11" t="s">
        <v>965</v>
      </c>
      <c r="Q76" s="11" t="s">
        <v>969</v>
      </c>
      <c r="R76" s="9" t="s">
        <v>1514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999</v>
      </c>
      <c r="D77" s="29" t="s">
        <v>1673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/>
      <c r="M77" s="2">
        <v>44405</v>
      </c>
      <c r="N77" s="2"/>
      <c r="O77" s="2"/>
      <c r="P77" s="11" t="s">
        <v>965</v>
      </c>
      <c r="Q77" s="11" t="s">
        <v>968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999</v>
      </c>
      <c r="D78" s="29" t="s">
        <v>1674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2"/>
      <c r="M78" s="3">
        <v>44410</v>
      </c>
      <c r="N78" s="3"/>
      <c r="O78" s="3"/>
      <c r="P78" s="11" t="s">
        <v>970</v>
      </c>
      <c r="Q78" s="214" t="s">
        <v>1760</v>
      </c>
      <c r="R78" s="239" t="s">
        <v>1880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999</v>
      </c>
      <c r="D79" s="29" t="s">
        <v>1674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2"/>
      <c r="M79" s="3">
        <v>44410</v>
      </c>
      <c r="N79" s="3"/>
      <c r="O79" s="3"/>
      <c r="P79" s="11" t="s">
        <v>970</v>
      </c>
      <c r="Q79" s="214" t="s">
        <v>1760</v>
      </c>
      <c r="R79" s="239" t="s">
        <v>1880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16" customFormat="1" ht="13.5" x14ac:dyDescent="0.3">
      <c r="A80" s="210"/>
      <c r="B80" s="217" t="str">
        <f>LEFT(功能_33[[#This Row],[功能代號]],2)</f>
        <v>L2</v>
      </c>
      <c r="C80" s="187" t="s">
        <v>1078</v>
      </c>
      <c r="D80" s="218"/>
      <c r="E80" s="212" t="s">
        <v>1808</v>
      </c>
      <c r="F80" s="213"/>
      <c r="G80" s="211" t="s">
        <v>1809</v>
      </c>
      <c r="H80" s="214" t="s">
        <v>961</v>
      </c>
      <c r="I80" s="13" t="s">
        <v>57</v>
      </c>
      <c r="J80" s="209">
        <v>44431</v>
      </c>
      <c r="K80" s="2">
        <v>44431</v>
      </c>
      <c r="L80" s="2" t="s">
        <v>1806</v>
      </c>
      <c r="M80" s="2">
        <v>44431</v>
      </c>
      <c r="N80" s="209"/>
      <c r="O80" s="209"/>
      <c r="P80" s="27" t="s">
        <v>1875</v>
      </c>
      <c r="Q80" s="11" t="s">
        <v>969</v>
      </c>
      <c r="R80" s="9" t="s">
        <v>1514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</row>
    <row r="81" spans="1:27" s="216" customFormat="1" ht="13.5" x14ac:dyDescent="0.3">
      <c r="A81" s="210"/>
      <c r="B81" s="217" t="str">
        <f>LEFT(功能_33[[#This Row],[功能代號]],2)</f>
        <v>L2</v>
      </c>
      <c r="C81" s="187" t="s">
        <v>1078</v>
      </c>
      <c r="D81" s="218"/>
      <c r="E81" s="212" t="s">
        <v>1801</v>
      </c>
      <c r="F81" s="213"/>
      <c r="G81" s="211" t="s">
        <v>1802</v>
      </c>
      <c r="H81" s="214" t="s">
        <v>961</v>
      </c>
      <c r="I81" s="13" t="s">
        <v>57</v>
      </c>
      <c r="J81" s="209">
        <v>44431</v>
      </c>
      <c r="K81" s="2">
        <v>44431</v>
      </c>
      <c r="L81" s="2" t="s">
        <v>1806</v>
      </c>
      <c r="M81" s="2">
        <v>44431</v>
      </c>
      <c r="N81" s="209"/>
      <c r="O81" s="209"/>
      <c r="P81" s="27" t="s">
        <v>1875</v>
      </c>
      <c r="Q81" s="11" t="s">
        <v>969</v>
      </c>
      <c r="R81" s="9" t="s">
        <v>1514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</row>
    <row r="82" spans="1:27" s="216" customFormat="1" ht="13.5" x14ac:dyDescent="0.3">
      <c r="A82" s="210"/>
      <c r="B82" s="217" t="str">
        <f>LEFT(功能_33[[#This Row],[功能代號]],2)</f>
        <v>L2</v>
      </c>
      <c r="C82" s="187" t="s">
        <v>1078</v>
      </c>
      <c r="D82" s="218"/>
      <c r="E82" s="212" t="s">
        <v>1820</v>
      </c>
      <c r="F82" s="213"/>
      <c r="G82" s="211" t="s">
        <v>1821</v>
      </c>
      <c r="H82" s="214" t="s">
        <v>961</v>
      </c>
      <c r="I82" s="13" t="s">
        <v>57</v>
      </c>
      <c r="J82" s="209">
        <v>44431</v>
      </c>
      <c r="K82" s="2">
        <v>44431</v>
      </c>
      <c r="L82" s="2" t="s">
        <v>1806</v>
      </c>
      <c r="M82" s="2">
        <v>44431</v>
      </c>
      <c r="N82" s="209"/>
      <c r="O82" s="209"/>
      <c r="P82" s="27" t="s">
        <v>1875</v>
      </c>
      <c r="Q82" s="11" t="s">
        <v>969</v>
      </c>
      <c r="R82" s="9" t="s">
        <v>1514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</row>
    <row r="83" spans="1:27" s="216" customFormat="1" ht="13.5" x14ac:dyDescent="0.3">
      <c r="A83" s="210"/>
      <c r="B83" s="217" t="str">
        <f>LEFT(功能_33[[#This Row],[功能代號]],2)</f>
        <v>L2</v>
      </c>
      <c r="C83" s="187" t="s">
        <v>1078</v>
      </c>
      <c r="D83" s="218"/>
      <c r="E83" s="212" t="s">
        <v>1810</v>
      </c>
      <c r="F83" s="213"/>
      <c r="G83" s="211" t="s">
        <v>1811</v>
      </c>
      <c r="H83" s="214" t="s">
        <v>961</v>
      </c>
      <c r="I83" s="13" t="s">
        <v>57</v>
      </c>
      <c r="J83" s="209">
        <v>44431</v>
      </c>
      <c r="K83" s="2">
        <v>44431</v>
      </c>
      <c r="L83" s="2" t="s">
        <v>1806</v>
      </c>
      <c r="M83" s="2">
        <v>44431</v>
      </c>
      <c r="N83" s="209"/>
      <c r="O83" s="209"/>
      <c r="P83" s="27" t="s">
        <v>1875</v>
      </c>
      <c r="Q83" s="11" t="s">
        <v>969</v>
      </c>
      <c r="R83" s="9" t="s">
        <v>1514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</row>
    <row r="84" spans="1:27" s="216" customFormat="1" ht="13.5" x14ac:dyDescent="0.3">
      <c r="A84" s="210"/>
      <c r="B84" s="217" t="str">
        <f>LEFT(功能_33[[#This Row],[功能代號]],2)</f>
        <v>L2</v>
      </c>
      <c r="C84" s="187" t="s">
        <v>1078</v>
      </c>
      <c r="D84" s="218"/>
      <c r="E84" s="212" t="s">
        <v>1822</v>
      </c>
      <c r="F84" s="213"/>
      <c r="G84" s="211" t="s">
        <v>1824</v>
      </c>
      <c r="H84" s="214" t="s">
        <v>961</v>
      </c>
      <c r="I84" s="13" t="s">
        <v>57</v>
      </c>
      <c r="J84" s="209">
        <v>44431</v>
      </c>
      <c r="K84" s="2">
        <v>44431</v>
      </c>
      <c r="L84" s="2" t="s">
        <v>1806</v>
      </c>
      <c r="M84" s="2">
        <v>44431</v>
      </c>
      <c r="N84" s="209"/>
      <c r="O84" s="209"/>
      <c r="P84" s="27" t="s">
        <v>1875</v>
      </c>
      <c r="Q84" s="11" t="s">
        <v>969</v>
      </c>
      <c r="R84" s="9" t="s">
        <v>1514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</row>
    <row r="85" spans="1:27" s="216" customFormat="1" ht="13.5" x14ac:dyDescent="0.3">
      <c r="A85" s="210"/>
      <c r="B85" s="217" t="str">
        <f>LEFT(功能_33[[#This Row],[功能代號]],2)</f>
        <v>L2</v>
      </c>
      <c r="C85" s="187" t="s">
        <v>1078</v>
      </c>
      <c r="D85" s="218"/>
      <c r="E85" s="212" t="s">
        <v>1823</v>
      </c>
      <c r="F85" s="213"/>
      <c r="G85" s="211" t="s">
        <v>1825</v>
      </c>
      <c r="H85" s="214" t="s">
        <v>961</v>
      </c>
      <c r="I85" s="13" t="s">
        <v>57</v>
      </c>
      <c r="J85" s="209">
        <v>44431</v>
      </c>
      <c r="K85" s="2">
        <v>44431</v>
      </c>
      <c r="L85" s="2" t="s">
        <v>1806</v>
      </c>
      <c r="M85" s="2">
        <v>44431</v>
      </c>
      <c r="N85" s="209"/>
      <c r="O85" s="209"/>
      <c r="P85" s="27" t="s">
        <v>1875</v>
      </c>
      <c r="Q85" s="11" t="s">
        <v>969</v>
      </c>
      <c r="R85" s="9" t="s">
        <v>1514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</row>
    <row r="86" spans="1:27" s="216" customFormat="1" ht="13.5" x14ac:dyDescent="0.3">
      <c r="A86" s="210"/>
      <c r="B86" s="217" t="str">
        <f>LEFT(功能_33[[#This Row],[功能代號]],2)</f>
        <v>L2</v>
      </c>
      <c r="C86" s="187" t="s">
        <v>1078</v>
      </c>
      <c r="D86" s="218"/>
      <c r="E86" s="212" t="s">
        <v>1797</v>
      </c>
      <c r="F86" s="213"/>
      <c r="G86" s="211" t="s">
        <v>1798</v>
      </c>
      <c r="H86" s="214" t="s">
        <v>961</v>
      </c>
      <c r="I86" s="13" t="s">
        <v>710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965</v>
      </c>
      <c r="Q86" s="11" t="s">
        <v>969</v>
      </c>
      <c r="R86" s="9" t="s">
        <v>1514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</row>
    <row r="87" spans="1:27" s="216" customFormat="1" ht="13.5" x14ac:dyDescent="0.3">
      <c r="A87" s="210"/>
      <c r="B87" s="217" t="str">
        <f>LEFT(功能_33[[#This Row],[功能代號]],2)</f>
        <v>L2</v>
      </c>
      <c r="C87" s="187" t="s">
        <v>1078</v>
      </c>
      <c r="D87" s="218"/>
      <c r="E87" s="212" t="s">
        <v>1800</v>
      </c>
      <c r="F87" s="213"/>
      <c r="G87" s="211" t="s">
        <v>1799</v>
      </c>
      <c r="H87" s="214" t="s">
        <v>961</v>
      </c>
      <c r="I87" s="13" t="s">
        <v>710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965</v>
      </c>
      <c r="Q87" s="11" t="s">
        <v>969</v>
      </c>
      <c r="R87" s="9" t="s">
        <v>1514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999</v>
      </c>
      <c r="D88" s="29" t="s">
        <v>1675</v>
      </c>
      <c r="E88" s="7" t="s">
        <v>1404</v>
      </c>
      <c r="F88" s="105" t="s">
        <v>59</v>
      </c>
      <c r="G88" s="29" t="s">
        <v>60</v>
      </c>
      <c r="H88" s="11" t="s">
        <v>961</v>
      </c>
      <c r="I88" s="13" t="s">
        <v>57</v>
      </c>
      <c r="J88" s="2">
        <v>44405</v>
      </c>
      <c r="K88" s="2">
        <v>44431</v>
      </c>
      <c r="L88" s="2" t="s">
        <v>1806</v>
      </c>
      <c r="M88" s="2">
        <v>44432</v>
      </c>
      <c r="N88" s="2"/>
      <c r="O88" s="2"/>
      <c r="P88" s="11" t="s">
        <v>965</v>
      </c>
      <c r="Q88" s="11" t="s">
        <v>969</v>
      </c>
      <c r="R88" s="9" t="s">
        <v>1514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999</v>
      </c>
      <c r="D89" s="29" t="s">
        <v>1675</v>
      </c>
      <c r="E89" s="7" t="s">
        <v>95</v>
      </c>
      <c r="F89" s="105" t="s">
        <v>93</v>
      </c>
      <c r="G89" s="29" t="s">
        <v>96</v>
      </c>
      <c r="H89" s="11" t="s">
        <v>961</v>
      </c>
      <c r="I89" s="13" t="s">
        <v>57</v>
      </c>
      <c r="J89" s="2">
        <v>44405</v>
      </c>
      <c r="K89" s="2">
        <v>44432</v>
      </c>
      <c r="L89" s="2" t="s">
        <v>1807</v>
      </c>
      <c r="M89" s="2">
        <v>44432</v>
      </c>
      <c r="N89" s="2"/>
      <c r="O89" s="2"/>
      <c r="P89" s="11" t="s">
        <v>965</v>
      </c>
      <c r="Q89" s="11" t="s">
        <v>969</v>
      </c>
      <c r="R89" s="9" t="s">
        <v>1889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999</v>
      </c>
      <c r="D90" s="29" t="s">
        <v>1675</v>
      </c>
      <c r="E90" s="7" t="s">
        <v>1405</v>
      </c>
      <c r="F90" s="105" t="s">
        <v>93</v>
      </c>
      <c r="G90" s="29" t="s">
        <v>94</v>
      </c>
      <c r="H90" s="11" t="s">
        <v>961</v>
      </c>
      <c r="I90" s="13" t="s">
        <v>57</v>
      </c>
      <c r="J90" s="2">
        <v>44405</v>
      </c>
      <c r="K90" s="2">
        <v>44432</v>
      </c>
      <c r="L90" s="2" t="s">
        <v>1807</v>
      </c>
      <c r="M90" s="2">
        <v>44432</v>
      </c>
      <c r="N90" s="2"/>
      <c r="O90" s="2"/>
      <c r="P90" s="11" t="s">
        <v>965</v>
      </c>
      <c r="Q90" s="11" t="s">
        <v>969</v>
      </c>
      <c r="R90" s="9" t="s">
        <v>1514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999</v>
      </c>
      <c r="D91" s="29" t="s">
        <v>1675</v>
      </c>
      <c r="E91" s="7" t="s">
        <v>1406</v>
      </c>
      <c r="F91" s="105" t="s">
        <v>109</v>
      </c>
      <c r="G91" s="29" t="s">
        <v>110</v>
      </c>
      <c r="H91" s="11" t="s">
        <v>961</v>
      </c>
      <c r="I91" s="13" t="s">
        <v>57</v>
      </c>
      <c r="J91" s="2">
        <v>44405</v>
      </c>
      <c r="K91" s="2">
        <v>44432</v>
      </c>
      <c r="L91" s="2" t="s">
        <v>1807</v>
      </c>
      <c r="M91" s="2">
        <v>44432</v>
      </c>
      <c r="N91" s="2"/>
      <c r="O91" s="2"/>
      <c r="P91" s="11" t="s">
        <v>965</v>
      </c>
      <c r="Q91" s="11" t="s">
        <v>969</v>
      </c>
      <c r="R91" s="9" t="s">
        <v>1514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999</v>
      </c>
      <c r="D92" s="29" t="s">
        <v>1675</v>
      </c>
      <c r="E92" s="7" t="s">
        <v>1409</v>
      </c>
      <c r="F92" s="105" t="s">
        <v>115</v>
      </c>
      <c r="G92" s="29" t="s">
        <v>116</v>
      </c>
      <c r="H92" s="11" t="s">
        <v>961</v>
      </c>
      <c r="I92" s="13" t="s">
        <v>57</v>
      </c>
      <c r="J92" s="2">
        <v>44405</v>
      </c>
      <c r="K92" s="2">
        <v>44432</v>
      </c>
      <c r="L92" s="2" t="s">
        <v>1807</v>
      </c>
      <c r="M92" s="2">
        <v>44432</v>
      </c>
      <c r="N92" s="2"/>
      <c r="O92" s="2"/>
      <c r="P92" s="11" t="s">
        <v>965</v>
      </c>
      <c r="Q92" s="11" t="s">
        <v>969</v>
      </c>
      <c r="R92" s="9" t="s">
        <v>1514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999</v>
      </c>
      <c r="D93" s="29" t="s">
        <v>1675</v>
      </c>
      <c r="E93" s="7" t="s">
        <v>1411</v>
      </c>
      <c r="F93" s="105" t="s">
        <v>139</v>
      </c>
      <c r="G93" s="29" t="s">
        <v>141</v>
      </c>
      <c r="H93" s="11" t="s">
        <v>961</v>
      </c>
      <c r="I93" s="13" t="s">
        <v>57</v>
      </c>
      <c r="J93" s="2">
        <v>44405</v>
      </c>
      <c r="K93" s="2">
        <v>44432</v>
      </c>
      <c r="L93" s="2" t="s">
        <v>1807</v>
      </c>
      <c r="M93" s="2">
        <v>44432</v>
      </c>
      <c r="N93" s="2"/>
      <c r="O93" s="2"/>
      <c r="P93" s="11" t="s">
        <v>965</v>
      </c>
      <c r="Q93" s="11" t="s">
        <v>968</v>
      </c>
      <c r="R93" s="9" t="s">
        <v>1514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999</v>
      </c>
      <c r="D94" s="29" t="s">
        <v>1675</v>
      </c>
      <c r="E94" s="7" t="s">
        <v>1408</v>
      </c>
      <c r="F94" s="105" t="s">
        <v>113</v>
      </c>
      <c r="G94" s="29" t="s">
        <v>114</v>
      </c>
      <c r="H94" s="11" t="s">
        <v>961</v>
      </c>
      <c r="I94" s="13" t="s">
        <v>57</v>
      </c>
      <c r="J94" s="2">
        <v>44405</v>
      </c>
      <c r="K94" s="2">
        <v>44432</v>
      </c>
      <c r="L94" s="2" t="s">
        <v>1807</v>
      </c>
      <c r="M94" s="2">
        <v>44432</v>
      </c>
      <c r="N94" s="2"/>
      <c r="O94" s="2"/>
      <c r="P94" s="11" t="s">
        <v>965</v>
      </c>
      <c r="Q94" s="11" t="s">
        <v>969</v>
      </c>
      <c r="R94" s="9" t="s">
        <v>1514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999</v>
      </c>
      <c r="D95" s="29" t="s">
        <v>1675</v>
      </c>
      <c r="E95" s="7" t="s">
        <v>1407</v>
      </c>
      <c r="F95" s="105" t="s">
        <v>111</v>
      </c>
      <c r="G95" s="29" t="s">
        <v>112</v>
      </c>
      <c r="H95" s="11" t="s">
        <v>961</v>
      </c>
      <c r="I95" s="13" t="s">
        <v>57</v>
      </c>
      <c r="J95" s="2">
        <v>44405</v>
      </c>
      <c r="K95" s="2">
        <v>44432</v>
      </c>
      <c r="L95" s="2" t="s">
        <v>1807</v>
      </c>
      <c r="M95" s="2">
        <v>44432</v>
      </c>
      <c r="N95" s="2"/>
      <c r="O95" s="2"/>
      <c r="P95" s="11" t="s">
        <v>965</v>
      </c>
      <c r="Q95" s="11" t="s">
        <v>969</v>
      </c>
      <c r="R95" s="9" t="s">
        <v>1514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999</v>
      </c>
      <c r="D96" s="29" t="s">
        <v>1675</v>
      </c>
      <c r="E96" s="7" t="s">
        <v>1410</v>
      </c>
      <c r="F96" s="105" t="s">
        <v>139</v>
      </c>
      <c r="G96" s="29" t="s">
        <v>140</v>
      </c>
      <c r="H96" s="11" t="s">
        <v>961</v>
      </c>
      <c r="I96" s="13" t="s">
        <v>57</v>
      </c>
      <c r="J96" s="2">
        <v>44405</v>
      </c>
      <c r="K96" s="2">
        <v>44432</v>
      </c>
      <c r="L96" s="2" t="s">
        <v>1807</v>
      </c>
      <c r="M96" s="2">
        <v>44432</v>
      </c>
      <c r="N96" s="2"/>
      <c r="O96" s="2"/>
      <c r="P96" s="11" t="s">
        <v>965</v>
      </c>
      <c r="Q96" s="11" t="s">
        <v>968</v>
      </c>
      <c r="R96" s="9" t="s">
        <v>1514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999</v>
      </c>
      <c r="D97" s="9" t="s">
        <v>1676</v>
      </c>
      <c r="E97" s="11" t="s">
        <v>126</v>
      </c>
      <c r="F97" s="12" t="s">
        <v>127</v>
      </c>
      <c r="G97" s="9" t="s">
        <v>128</v>
      </c>
      <c r="H97" s="11" t="s">
        <v>961</v>
      </c>
      <c r="I97" s="13" t="s">
        <v>57</v>
      </c>
      <c r="J97" s="2">
        <v>44411</v>
      </c>
      <c r="K97" s="2">
        <v>44433</v>
      </c>
      <c r="L97" s="2" t="s">
        <v>1806</v>
      </c>
      <c r="M97" s="2">
        <v>44432</v>
      </c>
      <c r="N97" s="2"/>
      <c r="O97" s="2"/>
      <c r="P97" s="11" t="s">
        <v>965</v>
      </c>
      <c r="Q97" s="11" t="s">
        <v>969</v>
      </c>
      <c r="R97" s="9" t="s">
        <v>1514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999</v>
      </c>
      <c r="D98" s="29" t="s">
        <v>1676</v>
      </c>
      <c r="E98" s="7" t="s">
        <v>1414</v>
      </c>
      <c r="F98" s="105" t="s">
        <v>129</v>
      </c>
      <c r="G98" s="29" t="s">
        <v>130</v>
      </c>
      <c r="H98" s="11" t="s">
        <v>961</v>
      </c>
      <c r="I98" s="13" t="s">
        <v>57</v>
      </c>
      <c r="J98" s="2">
        <v>44406</v>
      </c>
      <c r="K98" s="2">
        <v>44433</v>
      </c>
      <c r="L98" s="2" t="s">
        <v>1806</v>
      </c>
      <c r="M98" s="2">
        <v>44432</v>
      </c>
      <c r="N98" s="2"/>
      <c r="O98" s="2"/>
      <c r="P98" s="11" t="s">
        <v>965</v>
      </c>
      <c r="Q98" s="11" t="s">
        <v>969</v>
      </c>
      <c r="R98" s="9" t="s">
        <v>1514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999</v>
      </c>
      <c r="D99" s="29" t="s">
        <v>1675</v>
      </c>
      <c r="E99" s="7" t="s">
        <v>1415</v>
      </c>
      <c r="F99" s="105" t="s">
        <v>122</v>
      </c>
      <c r="G99" s="29" t="s">
        <v>123</v>
      </c>
      <c r="H99" s="11" t="s">
        <v>961</v>
      </c>
      <c r="I99" s="13" t="s">
        <v>57</v>
      </c>
      <c r="J99" s="2">
        <v>44406</v>
      </c>
      <c r="K99" s="2">
        <v>44433</v>
      </c>
      <c r="L99" s="2" t="s">
        <v>1806</v>
      </c>
      <c r="M99" s="209">
        <v>44433</v>
      </c>
      <c r="N99" s="2"/>
      <c r="O99" s="2"/>
      <c r="P99" s="11" t="s">
        <v>965</v>
      </c>
      <c r="Q99" s="11" t="s">
        <v>969</v>
      </c>
      <c r="R99" s="9" t="s">
        <v>1514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999</v>
      </c>
      <c r="D100" s="29" t="s">
        <v>1675</v>
      </c>
      <c r="E100" s="7" t="s">
        <v>142</v>
      </c>
      <c r="F100" s="105" t="s">
        <v>139</v>
      </c>
      <c r="G100" s="29" t="s">
        <v>1413</v>
      </c>
      <c r="H100" s="11" t="s">
        <v>961</v>
      </c>
      <c r="I100" s="14" t="s">
        <v>710</v>
      </c>
      <c r="J100" s="2">
        <v>44405</v>
      </c>
      <c r="K100" s="2">
        <v>44433</v>
      </c>
      <c r="L100" s="2" t="s">
        <v>1806</v>
      </c>
      <c r="M100" s="209">
        <v>44433</v>
      </c>
      <c r="N100" s="3"/>
      <c r="O100" s="3"/>
      <c r="P100" s="11" t="s">
        <v>965</v>
      </c>
      <c r="Q100" s="11" t="s">
        <v>979</v>
      </c>
      <c r="R100" s="9" t="s">
        <v>1514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999</v>
      </c>
      <c r="D101" s="29" t="s">
        <v>1675</v>
      </c>
      <c r="E101" s="7" t="s">
        <v>143</v>
      </c>
      <c r="F101" s="105" t="s">
        <v>139</v>
      </c>
      <c r="G101" s="29" t="s">
        <v>144</v>
      </c>
      <c r="H101" s="11" t="s">
        <v>961</v>
      </c>
      <c r="I101" s="13" t="s">
        <v>57</v>
      </c>
      <c r="J101" s="2">
        <v>44406</v>
      </c>
      <c r="K101" s="2">
        <v>44433</v>
      </c>
      <c r="L101" s="2" t="s">
        <v>1806</v>
      </c>
      <c r="M101" s="209">
        <v>44433</v>
      </c>
      <c r="N101" s="2"/>
      <c r="O101" s="2"/>
      <c r="P101" s="11" t="s">
        <v>965</v>
      </c>
      <c r="Q101" s="11" t="s">
        <v>969</v>
      </c>
      <c r="R101" s="9" t="s">
        <v>1514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999</v>
      </c>
      <c r="D102" s="29" t="s">
        <v>1675</v>
      </c>
      <c r="E102" s="7" t="s">
        <v>1412</v>
      </c>
      <c r="F102" s="105" t="s">
        <v>117</v>
      </c>
      <c r="G102" s="29" t="s">
        <v>118</v>
      </c>
      <c r="H102" s="11" t="s">
        <v>961</v>
      </c>
      <c r="I102" s="13" t="s">
        <v>57</v>
      </c>
      <c r="J102" s="2">
        <v>44405</v>
      </c>
      <c r="K102" s="2">
        <v>44434</v>
      </c>
      <c r="L102" s="2" t="s">
        <v>1806</v>
      </c>
      <c r="M102" s="209">
        <v>44433</v>
      </c>
      <c r="N102" s="2"/>
      <c r="O102" s="2"/>
      <c r="P102" s="11" t="s">
        <v>965</v>
      </c>
      <c r="Q102" s="11" t="s">
        <v>969</v>
      </c>
      <c r="R102" s="9" t="s">
        <v>1514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999</v>
      </c>
      <c r="D103" s="29" t="s">
        <v>1675</v>
      </c>
      <c r="E103" s="7" t="s">
        <v>119</v>
      </c>
      <c r="F103" s="105" t="s">
        <v>120</v>
      </c>
      <c r="G103" s="29" t="s">
        <v>121</v>
      </c>
      <c r="H103" s="11" t="s">
        <v>961</v>
      </c>
      <c r="I103" s="13" t="s">
        <v>57</v>
      </c>
      <c r="J103" s="2">
        <v>44405</v>
      </c>
      <c r="K103" s="2">
        <v>44434</v>
      </c>
      <c r="L103" s="2" t="s">
        <v>1806</v>
      </c>
      <c r="M103" s="209">
        <v>44433</v>
      </c>
      <c r="N103" s="2"/>
      <c r="O103" s="2"/>
      <c r="P103" s="11" t="s">
        <v>965</v>
      </c>
      <c r="Q103" s="11" t="s">
        <v>969</v>
      </c>
      <c r="R103" s="9" t="s">
        <v>1514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999</v>
      </c>
      <c r="D104" s="29" t="s">
        <v>1675</v>
      </c>
      <c r="E104" s="7" t="s">
        <v>1418</v>
      </c>
      <c r="F104" s="105" t="s">
        <v>97</v>
      </c>
      <c r="G104" s="29" t="s">
        <v>98</v>
      </c>
      <c r="H104" s="11" t="s">
        <v>961</v>
      </c>
      <c r="I104" s="13" t="s">
        <v>57</v>
      </c>
      <c r="J104" s="2">
        <v>44407</v>
      </c>
      <c r="K104" s="2">
        <v>44434</v>
      </c>
      <c r="L104" s="2" t="s">
        <v>1806</v>
      </c>
      <c r="M104" s="209">
        <v>44433</v>
      </c>
      <c r="N104" s="2"/>
      <c r="O104" s="2"/>
      <c r="P104" s="11" t="s">
        <v>965</v>
      </c>
      <c r="Q104" s="11" t="s">
        <v>969</v>
      </c>
      <c r="R104" s="9" t="s">
        <v>1514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999</v>
      </c>
      <c r="D105" s="29" t="s">
        <v>1675</v>
      </c>
      <c r="E105" s="7" t="s">
        <v>1419</v>
      </c>
      <c r="F105" s="105" t="s">
        <v>103</v>
      </c>
      <c r="G105" s="29" t="s">
        <v>104</v>
      </c>
      <c r="H105" s="11" t="s">
        <v>961</v>
      </c>
      <c r="I105" s="13" t="s">
        <v>57</v>
      </c>
      <c r="J105" s="2">
        <v>44407</v>
      </c>
      <c r="K105" s="2">
        <v>44434</v>
      </c>
      <c r="L105" s="2" t="s">
        <v>1806</v>
      </c>
      <c r="M105" s="209">
        <v>44433</v>
      </c>
      <c r="N105" s="2"/>
      <c r="O105" s="2"/>
      <c r="P105" s="11" t="s">
        <v>965</v>
      </c>
      <c r="Q105" s="11" t="s">
        <v>969</v>
      </c>
      <c r="R105" s="9" t="s">
        <v>1514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999</v>
      </c>
      <c r="D106" s="29" t="s">
        <v>1675</v>
      </c>
      <c r="E106" s="7" t="s">
        <v>1420</v>
      </c>
      <c r="F106" s="105" t="s">
        <v>124</v>
      </c>
      <c r="G106" s="29" t="s">
        <v>125</v>
      </c>
      <c r="H106" s="11" t="s">
        <v>961</v>
      </c>
      <c r="I106" s="13" t="s">
        <v>57</v>
      </c>
      <c r="J106" s="2">
        <v>44407</v>
      </c>
      <c r="K106" s="2">
        <v>44434</v>
      </c>
      <c r="L106" s="2" t="s">
        <v>1806</v>
      </c>
      <c r="M106" s="209">
        <v>44433</v>
      </c>
      <c r="N106" s="2"/>
      <c r="O106" s="2"/>
      <c r="P106" s="11" t="s">
        <v>965</v>
      </c>
      <c r="Q106" s="11" t="s">
        <v>969</v>
      </c>
      <c r="R106" s="9" t="s">
        <v>1514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999</v>
      </c>
      <c r="D107" s="29" t="s">
        <v>1675</v>
      </c>
      <c r="E107" s="7" t="s">
        <v>1421</v>
      </c>
      <c r="F107" s="105" t="s">
        <v>99</v>
      </c>
      <c r="G107" s="29" t="s">
        <v>100</v>
      </c>
      <c r="H107" s="11" t="s">
        <v>961</v>
      </c>
      <c r="I107" s="13" t="s">
        <v>57</v>
      </c>
      <c r="J107" s="2">
        <v>44407</v>
      </c>
      <c r="K107" s="2">
        <v>44435</v>
      </c>
      <c r="L107" s="2" t="s">
        <v>1807</v>
      </c>
      <c r="M107" s="209">
        <v>44434</v>
      </c>
      <c r="N107" s="2"/>
      <c r="O107" s="2"/>
      <c r="P107" s="11" t="s">
        <v>965</v>
      </c>
      <c r="Q107" s="11" t="s">
        <v>971</v>
      </c>
      <c r="R107" s="9" t="s">
        <v>1514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999</v>
      </c>
      <c r="D108" s="29" t="s">
        <v>1675</v>
      </c>
      <c r="E108" s="7" t="s">
        <v>1422</v>
      </c>
      <c r="F108" s="105" t="s">
        <v>105</v>
      </c>
      <c r="G108" s="29" t="s">
        <v>106</v>
      </c>
      <c r="H108" s="11" t="s">
        <v>961</v>
      </c>
      <c r="I108" s="13" t="s">
        <v>57</v>
      </c>
      <c r="J108" s="2">
        <v>44407</v>
      </c>
      <c r="K108" s="2">
        <v>44435</v>
      </c>
      <c r="L108" s="2" t="s">
        <v>1807</v>
      </c>
      <c r="M108" s="209">
        <v>44434</v>
      </c>
      <c r="N108" s="2"/>
      <c r="O108" s="2"/>
      <c r="P108" s="11" t="s">
        <v>965</v>
      </c>
      <c r="Q108" s="11" t="s">
        <v>971</v>
      </c>
      <c r="R108" s="9" t="s">
        <v>1514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999</v>
      </c>
      <c r="D109" s="29" t="s">
        <v>1675</v>
      </c>
      <c r="E109" s="7" t="s">
        <v>1423</v>
      </c>
      <c r="F109" s="105" t="s">
        <v>101</v>
      </c>
      <c r="G109" s="29" t="s">
        <v>102</v>
      </c>
      <c r="H109" s="11" t="s">
        <v>961</v>
      </c>
      <c r="I109" s="13" t="s">
        <v>57</v>
      </c>
      <c r="J109" s="2">
        <v>44407</v>
      </c>
      <c r="K109" s="2">
        <v>44435</v>
      </c>
      <c r="L109" s="2" t="s">
        <v>1807</v>
      </c>
      <c r="M109" s="209">
        <v>44434</v>
      </c>
      <c r="N109" s="2"/>
      <c r="O109" s="2"/>
      <c r="P109" s="11" t="s">
        <v>965</v>
      </c>
      <c r="Q109" s="11" t="s">
        <v>971</v>
      </c>
      <c r="R109" s="9" t="s">
        <v>1514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999</v>
      </c>
      <c r="D110" s="29" t="s">
        <v>1675</v>
      </c>
      <c r="E110" s="7" t="s">
        <v>1424</v>
      </c>
      <c r="F110" s="105" t="s">
        <v>107</v>
      </c>
      <c r="G110" s="29" t="s">
        <v>108</v>
      </c>
      <c r="H110" s="11" t="s">
        <v>961</v>
      </c>
      <c r="I110" s="13" t="s">
        <v>57</v>
      </c>
      <c r="J110" s="2">
        <v>44407</v>
      </c>
      <c r="K110" s="2">
        <v>44435</v>
      </c>
      <c r="L110" s="2" t="s">
        <v>1807</v>
      </c>
      <c r="M110" s="209">
        <v>44434</v>
      </c>
      <c r="N110" s="2"/>
      <c r="O110" s="2"/>
      <c r="P110" s="11" t="s">
        <v>965</v>
      </c>
      <c r="Q110" s="11" t="s">
        <v>971</v>
      </c>
      <c r="R110" s="9" t="s">
        <v>1514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0">
        <v>113</v>
      </c>
      <c r="B111" s="9" t="str">
        <f>LEFT(功能_33[[#This Row],[功能代號]],2)</f>
        <v>L2</v>
      </c>
      <c r="C111" s="9" t="s">
        <v>999</v>
      </c>
      <c r="D111" s="9" t="s">
        <v>1679</v>
      </c>
      <c r="E111" s="11" t="s">
        <v>171</v>
      </c>
      <c r="F111" s="12" t="s">
        <v>172</v>
      </c>
      <c r="G111" s="9" t="s">
        <v>173</v>
      </c>
      <c r="H111" s="11" t="s">
        <v>961</v>
      </c>
      <c r="I111" s="14" t="s">
        <v>710</v>
      </c>
      <c r="J111" s="2">
        <v>44411</v>
      </c>
      <c r="K111" s="209">
        <v>44434</v>
      </c>
      <c r="L111" s="2" t="s">
        <v>1806</v>
      </c>
      <c r="M111" s="209">
        <v>44434</v>
      </c>
      <c r="N111" s="3"/>
      <c r="O111" s="3"/>
      <c r="P111" s="11" t="s">
        <v>970</v>
      </c>
      <c r="Q111" s="11" t="s">
        <v>968</v>
      </c>
      <c r="R111" s="9" t="s">
        <v>1895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5" x14ac:dyDescent="0.3">
      <c r="A112" s="30">
        <v>114</v>
      </c>
      <c r="B112" s="9" t="str">
        <f>LEFT(功能_33[[#This Row],[功能代號]],2)</f>
        <v>L2</v>
      </c>
      <c r="C112" s="9" t="s">
        <v>999</v>
      </c>
      <c r="D112" s="9" t="s">
        <v>1679</v>
      </c>
      <c r="E112" s="11" t="s">
        <v>174</v>
      </c>
      <c r="F112" s="12" t="s">
        <v>175</v>
      </c>
      <c r="G112" s="9" t="s">
        <v>176</v>
      </c>
      <c r="H112" s="11" t="s">
        <v>961</v>
      </c>
      <c r="I112" s="14" t="s">
        <v>710</v>
      </c>
      <c r="J112" s="2">
        <v>44411</v>
      </c>
      <c r="K112" s="209">
        <v>44434</v>
      </c>
      <c r="L112" s="2" t="s">
        <v>1806</v>
      </c>
      <c r="M112" s="209">
        <v>44434</v>
      </c>
      <c r="N112" s="3"/>
      <c r="O112" s="3"/>
      <c r="P112" s="11" t="s">
        <v>970</v>
      </c>
      <c r="Q112" s="11" t="s">
        <v>968</v>
      </c>
      <c r="R112" s="9" t="s">
        <v>1895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1000</v>
      </c>
      <c r="D113" s="29"/>
      <c r="E113" s="11" t="s">
        <v>210</v>
      </c>
      <c r="F113" s="10" t="s">
        <v>211</v>
      </c>
      <c r="G113" s="9" t="s">
        <v>212</v>
      </c>
      <c r="H113" s="11" t="s">
        <v>961</v>
      </c>
      <c r="I113" s="13" t="s">
        <v>57</v>
      </c>
      <c r="J113" s="2">
        <v>44411</v>
      </c>
      <c r="K113" s="2">
        <v>44438</v>
      </c>
      <c r="L113" s="2" t="s">
        <v>1806</v>
      </c>
      <c r="M113" s="209">
        <v>44435</v>
      </c>
      <c r="N113" s="2"/>
      <c r="O113" s="2"/>
      <c r="P113" s="11" t="s">
        <v>966</v>
      </c>
      <c r="Q113" s="11" t="s">
        <v>968</v>
      </c>
      <c r="R113" s="9" t="s">
        <v>969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977</v>
      </c>
      <c r="D114" s="29"/>
      <c r="E114" s="11" t="s">
        <v>957</v>
      </c>
      <c r="F114" s="10" t="s">
        <v>958</v>
      </c>
      <c r="G114" s="9" t="s">
        <v>959</v>
      </c>
      <c r="H114" s="11" t="s">
        <v>961</v>
      </c>
      <c r="I114" s="11" t="s">
        <v>714</v>
      </c>
      <c r="J114" s="2">
        <v>44435</v>
      </c>
      <c r="K114" s="2">
        <v>44438</v>
      </c>
      <c r="L114" s="2" t="s">
        <v>1806</v>
      </c>
      <c r="M114" s="209">
        <v>44435</v>
      </c>
      <c r="N114" s="2"/>
      <c r="O114" s="2"/>
      <c r="P114" s="11" t="s">
        <v>966</v>
      </c>
      <c r="Q114" s="11" t="s">
        <v>968</v>
      </c>
      <c r="R114" s="9" t="s">
        <v>1933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132</v>
      </c>
      <c r="B115" s="9" t="str">
        <f>LEFT(功能_33[[#This Row],[功能代號]],2)</f>
        <v>L3</v>
      </c>
      <c r="C115" s="9" t="s">
        <v>1000</v>
      </c>
      <c r="D115" s="29"/>
      <c r="E115" s="11" t="s">
        <v>224</v>
      </c>
      <c r="F115" s="10" t="s">
        <v>225</v>
      </c>
      <c r="G115" s="9" t="s">
        <v>226</v>
      </c>
      <c r="H115" s="11" t="s">
        <v>961</v>
      </c>
      <c r="I115" s="13" t="s">
        <v>57</v>
      </c>
      <c r="J115" s="2">
        <v>44411</v>
      </c>
      <c r="K115" s="2">
        <v>44439</v>
      </c>
      <c r="L115" s="2" t="s">
        <v>1807</v>
      </c>
      <c r="M115" s="209"/>
      <c r="N115" s="2"/>
      <c r="O115" s="2"/>
      <c r="P115" s="11" t="s">
        <v>970</v>
      </c>
      <c r="Q115" s="11" t="s">
        <v>979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133</v>
      </c>
      <c r="B116" s="9" t="str">
        <f>LEFT(功能_33[[#This Row],[功能代號]],2)</f>
        <v>L3</v>
      </c>
      <c r="C116" s="9" t="s">
        <v>1000</v>
      </c>
      <c r="D116" s="29"/>
      <c r="E116" s="11" t="s">
        <v>227</v>
      </c>
      <c r="F116" s="10" t="s">
        <v>228</v>
      </c>
      <c r="G116" s="9" t="s">
        <v>229</v>
      </c>
      <c r="H116" s="11" t="s">
        <v>961</v>
      </c>
      <c r="I116" s="13" t="s">
        <v>57</v>
      </c>
      <c r="J116" s="2">
        <v>44411</v>
      </c>
      <c r="K116" s="2">
        <v>44439</v>
      </c>
      <c r="L116" s="2" t="s">
        <v>1807</v>
      </c>
      <c r="M116" s="209"/>
      <c r="N116" s="2"/>
      <c r="O116" s="2"/>
      <c r="P116" s="11" t="s">
        <v>970</v>
      </c>
      <c r="Q116" s="11" t="s">
        <v>979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134</v>
      </c>
      <c r="B117" s="9" t="str">
        <f>LEFT(功能_33[[#This Row],[功能代號]],2)</f>
        <v>L3</v>
      </c>
      <c r="C117" s="9" t="s">
        <v>1000</v>
      </c>
      <c r="D117" s="29"/>
      <c r="E117" s="11" t="s">
        <v>230</v>
      </c>
      <c r="F117" s="10" t="s">
        <v>228</v>
      </c>
      <c r="G117" s="9" t="s">
        <v>231</v>
      </c>
      <c r="H117" s="11" t="s">
        <v>961</v>
      </c>
      <c r="I117" s="13" t="s">
        <v>57</v>
      </c>
      <c r="J117" s="2">
        <v>44411</v>
      </c>
      <c r="K117" s="2">
        <v>44439</v>
      </c>
      <c r="L117" s="2" t="s">
        <v>1807</v>
      </c>
      <c r="M117" s="209"/>
      <c r="N117" s="2"/>
      <c r="O117" s="2"/>
      <c r="P117" s="11" t="s">
        <v>970</v>
      </c>
      <c r="Q117" s="11" t="s">
        <v>979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135</v>
      </c>
      <c r="B118" s="9" t="str">
        <f>LEFT(功能_33[[#This Row],[功能代號]],2)</f>
        <v>L6</v>
      </c>
      <c r="C118" s="9" t="s">
        <v>1004</v>
      </c>
      <c r="D118" s="29"/>
      <c r="E118" s="11" t="s">
        <v>232</v>
      </c>
      <c r="F118" s="10" t="s">
        <v>233</v>
      </c>
      <c r="G118" s="9" t="s">
        <v>234</v>
      </c>
      <c r="H118" s="11" t="s">
        <v>961</v>
      </c>
      <c r="I118" s="11" t="s">
        <v>235</v>
      </c>
      <c r="J118" s="1">
        <v>44411</v>
      </c>
      <c r="K118" s="2">
        <v>44439</v>
      </c>
      <c r="L118" s="2" t="s">
        <v>1807</v>
      </c>
      <c r="M118" s="209"/>
      <c r="N118" s="1"/>
      <c r="O118" s="1"/>
      <c r="P118" s="11" t="s">
        <v>970</v>
      </c>
      <c r="Q118" s="11" t="s">
        <v>979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136</v>
      </c>
      <c r="B119" s="9" t="str">
        <f>LEFT(功能_33[[#This Row],[功能代號]],2)</f>
        <v>L3</v>
      </c>
      <c r="C119" s="9" t="s">
        <v>1000</v>
      </c>
      <c r="D119" s="29"/>
      <c r="E119" s="11" t="s">
        <v>236</v>
      </c>
      <c r="F119" s="10" t="s">
        <v>237</v>
      </c>
      <c r="G119" s="9" t="s">
        <v>238</v>
      </c>
      <c r="H119" s="11" t="s">
        <v>961</v>
      </c>
      <c r="I119" s="13" t="s">
        <v>57</v>
      </c>
      <c r="J119" s="2">
        <v>44411</v>
      </c>
      <c r="K119" s="2">
        <v>44440</v>
      </c>
      <c r="L119" s="2" t="s">
        <v>1806</v>
      </c>
      <c r="M119" s="209"/>
      <c r="N119" s="2"/>
      <c r="O119" s="2"/>
      <c r="P119" s="11" t="s">
        <v>1507</v>
      </c>
      <c r="Q119" s="11" t="s">
        <v>979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137</v>
      </c>
      <c r="B120" s="9" t="str">
        <f>LEFT(功能_33[[#This Row],[功能代號]],2)</f>
        <v>L3</v>
      </c>
      <c r="C120" s="9" t="s">
        <v>1000</v>
      </c>
      <c r="D120" s="29"/>
      <c r="E120" s="11" t="s">
        <v>239</v>
      </c>
      <c r="F120" s="10" t="s">
        <v>240</v>
      </c>
      <c r="G120" s="9" t="s">
        <v>241</v>
      </c>
      <c r="H120" s="11" t="s">
        <v>961</v>
      </c>
      <c r="I120" s="13" t="s">
        <v>57</v>
      </c>
      <c r="J120" s="2">
        <v>44411</v>
      </c>
      <c r="K120" s="2">
        <v>44440</v>
      </c>
      <c r="L120" s="2" t="s">
        <v>1806</v>
      </c>
      <c r="M120" s="209"/>
      <c r="N120" s="2"/>
      <c r="O120" s="2"/>
      <c r="P120" s="11" t="s">
        <v>970</v>
      </c>
      <c r="Q120" s="11" t="s">
        <v>964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138</v>
      </c>
      <c r="B121" s="9" t="str">
        <f>LEFT(功能_33[[#This Row],[功能代號]],2)</f>
        <v>L3</v>
      </c>
      <c r="C121" s="9" t="s">
        <v>1000</v>
      </c>
      <c r="D121" s="29"/>
      <c r="E121" s="11" t="s">
        <v>242</v>
      </c>
      <c r="F121" s="10" t="s">
        <v>243</v>
      </c>
      <c r="G121" s="9" t="s">
        <v>244</v>
      </c>
      <c r="H121" s="11" t="s">
        <v>961</v>
      </c>
      <c r="I121" s="13" t="s">
        <v>57</v>
      </c>
      <c r="J121" s="2">
        <v>44411</v>
      </c>
      <c r="K121" s="2">
        <v>44440</v>
      </c>
      <c r="L121" s="2" t="s">
        <v>1806</v>
      </c>
      <c r="M121" s="209"/>
      <c r="N121" s="2"/>
      <c r="O121" s="2"/>
      <c r="P121" s="11" t="s">
        <v>970</v>
      </c>
      <c r="Q121" s="11" t="s">
        <v>964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128</v>
      </c>
      <c r="B122" s="9" t="str">
        <f>LEFT(功能_33[[#This Row],[功能代號]],2)</f>
        <v>L3</v>
      </c>
      <c r="C122" s="9" t="s">
        <v>1000</v>
      </c>
      <c r="D122" s="29"/>
      <c r="E122" s="11" t="s">
        <v>213</v>
      </c>
      <c r="F122" s="10" t="s">
        <v>214</v>
      </c>
      <c r="G122" s="9" t="s">
        <v>215</v>
      </c>
      <c r="H122" s="11" t="s">
        <v>961</v>
      </c>
      <c r="I122" s="13" t="s">
        <v>57</v>
      </c>
      <c r="J122" s="2">
        <v>44411</v>
      </c>
      <c r="K122" s="2">
        <v>44441</v>
      </c>
      <c r="L122" s="2" t="s">
        <v>1806</v>
      </c>
      <c r="M122" s="209"/>
      <c r="N122" s="2"/>
      <c r="O122" s="2"/>
      <c r="P122" s="11" t="s">
        <v>970</v>
      </c>
      <c r="Q122" s="11" t="s">
        <v>964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130</v>
      </c>
      <c r="B123" s="9" t="str">
        <f>LEFT(功能_33[[#This Row],[功能代號]],2)</f>
        <v>L3</v>
      </c>
      <c r="C123" s="9" t="s">
        <v>1000</v>
      </c>
      <c r="D123" s="9" t="s">
        <v>1681</v>
      </c>
      <c r="E123" s="11" t="s">
        <v>218</v>
      </c>
      <c r="F123" s="10" t="s">
        <v>219</v>
      </c>
      <c r="G123" s="9" t="s">
        <v>220</v>
      </c>
      <c r="H123" s="11" t="s">
        <v>961</v>
      </c>
      <c r="I123" s="13" t="s">
        <v>57</v>
      </c>
      <c r="J123" s="2">
        <v>44411</v>
      </c>
      <c r="K123" s="2">
        <v>44441</v>
      </c>
      <c r="L123" s="2" t="s">
        <v>1806</v>
      </c>
      <c r="M123" s="209"/>
      <c r="N123" s="2"/>
      <c r="O123" s="2"/>
      <c r="P123" s="11" t="s">
        <v>965</v>
      </c>
      <c r="Q123" s="11" t="s">
        <v>976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131</v>
      </c>
      <c r="B124" s="9" t="str">
        <f>LEFT(功能_33[[#This Row],[功能代號]],2)</f>
        <v>L3</v>
      </c>
      <c r="C124" s="9" t="s">
        <v>1000</v>
      </c>
      <c r="D124" s="9" t="s">
        <v>1681</v>
      </c>
      <c r="E124" s="11" t="s">
        <v>221</v>
      </c>
      <c r="F124" s="10" t="s">
        <v>222</v>
      </c>
      <c r="G124" s="9" t="s">
        <v>223</v>
      </c>
      <c r="H124" s="11" t="s">
        <v>961</v>
      </c>
      <c r="I124" s="13" t="s">
        <v>57</v>
      </c>
      <c r="J124" s="2">
        <v>44411</v>
      </c>
      <c r="K124" s="2">
        <v>44441</v>
      </c>
      <c r="L124" s="2" t="s">
        <v>1806</v>
      </c>
      <c r="M124" s="209"/>
      <c r="N124" s="2"/>
      <c r="O124" s="2"/>
      <c r="P124" s="11" t="s">
        <v>965</v>
      </c>
      <c r="Q124" s="11" t="s">
        <v>967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放款推展課</v>
      </c>
      <c r="AA124" s="9"/>
    </row>
    <row r="125" spans="1:27" ht="13.5" x14ac:dyDescent="0.3">
      <c r="A125" s="30">
        <v>152</v>
      </c>
      <c r="B125" s="9" t="str">
        <f>LEFT(功能_33[[#This Row],[功能代號]],2)</f>
        <v>L3</v>
      </c>
      <c r="C125" s="9" t="s">
        <v>1000</v>
      </c>
      <c r="D125" s="29"/>
      <c r="E125" s="11" t="s">
        <v>280</v>
      </c>
      <c r="F125" s="12" t="s">
        <v>281</v>
      </c>
      <c r="G125" s="9" t="s">
        <v>282</v>
      </c>
      <c r="H125" s="11" t="s">
        <v>961</v>
      </c>
      <c r="I125" s="13" t="s">
        <v>57</v>
      </c>
      <c r="J125" s="2">
        <v>44413</v>
      </c>
      <c r="K125" s="2">
        <v>44442</v>
      </c>
      <c r="L125" s="2" t="s">
        <v>1806</v>
      </c>
      <c r="M125" s="209"/>
      <c r="N125" s="2"/>
      <c r="O125" s="2"/>
      <c r="P125" s="11" t="s">
        <v>975</v>
      </c>
      <c r="Q125" s="11" t="s">
        <v>964</v>
      </c>
      <c r="R125" s="9" t="s">
        <v>1894</v>
      </c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151</v>
      </c>
      <c r="B126" s="9" t="str">
        <f>LEFT(功能_33[[#This Row],[功能代號]],2)</f>
        <v>L3</v>
      </c>
      <c r="C126" s="9" t="s">
        <v>1000</v>
      </c>
      <c r="D126" s="29"/>
      <c r="E126" s="11" t="s">
        <v>277</v>
      </c>
      <c r="F126" s="12" t="s">
        <v>278</v>
      </c>
      <c r="G126" s="9" t="s">
        <v>279</v>
      </c>
      <c r="H126" s="11" t="s">
        <v>961</v>
      </c>
      <c r="I126" s="13" t="s">
        <v>57</v>
      </c>
      <c r="J126" s="2">
        <v>44413</v>
      </c>
      <c r="K126" s="2">
        <v>44442</v>
      </c>
      <c r="L126" s="2" t="s">
        <v>1807</v>
      </c>
      <c r="M126" s="209"/>
      <c r="N126" s="2"/>
      <c r="O126" s="2"/>
      <c r="P126" s="11" t="s">
        <v>975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161</v>
      </c>
      <c r="B127" s="9" t="str">
        <f>LEFT(功能_33[[#This Row],[功能代號]],2)</f>
        <v>L3</v>
      </c>
      <c r="C127" s="9" t="s">
        <v>1000</v>
      </c>
      <c r="D127" s="29"/>
      <c r="E127" s="11" t="s">
        <v>306</v>
      </c>
      <c r="F127" s="10" t="s">
        <v>307</v>
      </c>
      <c r="G127" s="9" t="s">
        <v>308</v>
      </c>
      <c r="H127" s="11" t="s">
        <v>961</v>
      </c>
      <c r="I127" s="13" t="s">
        <v>57</v>
      </c>
      <c r="J127" s="2">
        <v>44414</v>
      </c>
      <c r="K127" s="2">
        <v>44442</v>
      </c>
      <c r="L127" s="2" t="s">
        <v>1807</v>
      </c>
      <c r="M127" s="209"/>
      <c r="N127" s="2"/>
      <c r="O127" s="2"/>
      <c r="P127" s="11" t="s">
        <v>975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162</v>
      </c>
      <c r="B128" s="9" t="str">
        <f>LEFT(功能_33[[#This Row],[功能代號]],2)</f>
        <v>L3</v>
      </c>
      <c r="C128" s="9" t="s">
        <v>1000</v>
      </c>
      <c r="D128" s="29"/>
      <c r="E128" s="11" t="s">
        <v>309</v>
      </c>
      <c r="F128" s="10" t="s">
        <v>310</v>
      </c>
      <c r="G128" s="9" t="s">
        <v>311</v>
      </c>
      <c r="H128" s="11" t="s">
        <v>961</v>
      </c>
      <c r="I128" s="13" t="s">
        <v>57</v>
      </c>
      <c r="J128" s="2">
        <v>44414</v>
      </c>
      <c r="K128" s="2">
        <v>44442</v>
      </c>
      <c r="L128" s="2" t="s">
        <v>1807</v>
      </c>
      <c r="M128" s="209"/>
      <c r="N128" s="2"/>
      <c r="O128" s="2"/>
      <c r="P128" s="11" t="s">
        <v>975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166</v>
      </c>
      <c r="B129" s="9" t="str">
        <f>LEFT(功能_33[[#This Row],[功能代號]],2)</f>
        <v>L3</v>
      </c>
      <c r="C129" s="9" t="s">
        <v>1000</v>
      </c>
      <c r="D129" s="29"/>
      <c r="E129" s="11" t="s">
        <v>321</v>
      </c>
      <c r="F129" s="12" t="s">
        <v>322</v>
      </c>
      <c r="G129" s="9" t="s">
        <v>323</v>
      </c>
      <c r="H129" s="11" t="s">
        <v>961</v>
      </c>
      <c r="I129" s="13" t="s">
        <v>57</v>
      </c>
      <c r="J129" s="2">
        <v>44414</v>
      </c>
      <c r="K129" s="2">
        <v>44442</v>
      </c>
      <c r="L129" s="2" t="s">
        <v>1807</v>
      </c>
      <c r="M129" s="209"/>
      <c r="N129" s="2"/>
      <c r="O129" s="2"/>
      <c r="P129" s="11" t="s">
        <v>970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7">
        <v>92</v>
      </c>
      <c r="B130" s="9" t="str">
        <f>LEFT(功能_33[[#This Row],[功能代號]],2)</f>
        <v>L2</v>
      </c>
      <c r="C130" s="9" t="s">
        <v>999</v>
      </c>
      <c r="D130" s="29" t="s">
        <v>1677</v>
      </c>
      <c r="E130" s="7" t="s">
        <v>1416</v>
      </c>
      <c r="F130" s="105" t="s">
        <v>55</v>
      </c>
      <c r="G130" s="29" t="s">
        <v>56</v>
      </c>
      <c r="H130" s="11" t="s">
        <v>961</v>
      </c>
      <c r="I130" s="13" t="s">
        <v>57</v>
      </c>
      <c r="J130" s="2">
        <v>44406</v>
      </c>
      <c r="K130" s="2">
        <v>44435</v>
      </c>
      <c r="L130" s="2" t="s">
        <v>1807</v>
      </c>
      <c r="M130" s="209"/>
      <c r="N130" s="2"/>
      <c r="O130" s="2"/>
      <c r="P130" s="11" t="s">
        <v>965</v>
      </c>
      <c r="Q130" s="11" t="s">
        <v>985</v>
      </c>
      <c r="R130" s="9" t="s">
        <v>1514</v>
      </c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放款管理課</v>
      </c>
      <c r="AA130" s="9"/>
    </row>
    <row r="131" spans="1:27" ht="13.5" x14ac:dyDescent="0.3">
      <c r="A131" s="37">
        <v>93</v>
      </c>
      <c r="B131" s="9" t="str">
        <f>LEFT(功能_33[[#This Row],[功能代號]],2)</f>
        <v>L2</v>
      </c>
      <c r="C131" s="9" t="s">
        <v>999</v>
      </c>
      <c r="D131" s="29" t="s">
        <v>1678</v>
      </c>
      <c r="E131" s="7" t="s">
        <v>1417</v>
      </c>
      <c r="F131" s="105" t="s">
        <v>55</v>
      </c>
      <c r="G131" s="29" t="s">
        <v>58</v>
      </c>
      <c r="H131" s="11" t="s">
        <v>961</v>
      </c>
      <c r="I131" s="13" t="s">
        <v>57</v>
      </c>
      <c r="J131" s="2">
        <v>44406</v>
      </c>
      <c r="K131" s="2">
        <v>44435</v>
      </c>
      <c r="L131" s="2" t="s">
        <v>1807</v>
      </c>
      <c r="M131" s="209"/>
      <c r="N131" s="2"/>
      <c r="O131" s="2"/>
      <c r="P131" s="11" t="s">
        <v>965</v>
      </c>
      <c r="Q131" s="11" t="s">
        <v>985</v>
      </c>
      <c r="R131" s="9" t="s">
        <v>1514</v>
      </c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放款管理課</v>
      </c>
      <c r="AA131" s="9"/>
    </row>
    <row r="132" spans="1:27" ht="13.5" x14ac:dyDescent="0.3">
      <c r="A132" s="30">
        <v>115</v>
      </c>
      <c r="B132" s="9" t="str">
        <f>LEFT(功能_33[[#This Row],[功能代號]],2)</f>
        <v>L2</v>
      </c>
      <c r="C132" s="9" t="s">
        <v>999</v>
      </c>
      <c r="D132" s="9" t="s">
        <v>1680</v>
      </c>
      <c r="E132" s="11" t="s">
        <v>177</v>
      </c>
      <c r="F132" s="12" t="s">
        <v>178</v>
      </c>
      <c r="G132" s="9" t="s">
        <v>179</v>
      </c>
      <c r="H132" s="11" t="s">
        <v>961</v>
      </c>
      <c r="I132" s="14" t="s">
        <v>710</v>
      </c>
      <c r="J132" s="2">
        <v>44411</v>
      </c>
      <c r="K132" s="2"/>
      <c r="L132" s="2"/>
      <c r="M132" s="3"/>
      <c r="N132" s="3"/>
      <c r="O132" s="3"/>
      <c r="P132" s="11" t="s">
        <v>970</v>
      </c>
      <c r="Q132" s="11" t="s">
        <v>968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116</v>
      </c>
      <c r="B133" s="9" t="str">
        <f>LEFT(功能_33[[#This Row],[功能代號]],2)</f>
        <v>L2</v>
      </c>
      <c r="C133" s="9" t="s">
        <v>999</v>
      </c>
      <c r="D133" s="9" t="s">
        <v>1680</v>
      </c>
      <c r="E133" s="11" t="s">
        <v>180</v>
      </c>
      <c r="F133" s="10" t="s">
        <v>181</v>
      </c>
      <c r="G133" s="9" t="s">
        <v>182</v>
      </c>
      <c r="H133" s="11" t="s">
        <v>961</v>
      </c>
      <c r="I133" s="14" t="s">
        <v>710</v>
      </c>
      <c r="J133" s="2">
        <v>44411</v>
      </c>
      <c r="K133" s="2"/>
      <c r="L133" s="2"/>
      <c r="M133" s="3"/>
      <c r="N133" s="3"/>
      <c r="O133" s="3"/>
      <c r="P133" s="11" t="s">
        <v>970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101</v>
      </c>
      <c r="B134" s="9" t="str">
        <f>LEFT(功能_33[[#This Row],[功能代號]],2)</f>
        <v>L2</v>
      </c>
      <c r="C134" s="9" t="s">
        <v>999</v>
      </c>
      <c r="D134" s="29"/>
      <c r="E134" s="11" t="s">
        <v>84</v>
      </c>
      <c r="F134" s="12" t="s">
        <v>85</v>
      </c>
      <c r="G134" s="9" t="s">
        <v>86</v>
      </c>
      <c r="H134" s="11" t="s">
        <v>961</v>
      </c>
      <c r="I134" s="14" t="s">
        <v>710</v>
      </c>
      <c r="J134" s="2">
        <v>44411</v>
      </c>
      <c r="K134" s="2"/>
      <c r="L134" s="2"/>
      <c r="M134" s="2"/>
      <c r="N134" s="2"/>
      <c r="O134" s="2"/>
      <c r="P134" s="11" t="s">
        <v>970</v>
      </c>
      <c r="Q134" s="11" t="s">
        <v>964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102</v>
      </c>
      <c r="B135" s="9" t="str">
        <f>LEFT(功能_33[[#This Row],[功能代號]],2)</f>
        <v>L2</v>
      </c>
      <c r="C135" s="9" t="s">
        <v>999</v>
      </c>
      <c r="D135" s="29"/>
      <c r="E135" s="11" t="s">
        <v>87</v>
      </c>
      <c r="F135" s="12" t="s">
        <v>88</v>
      </c>
      <c r="G135" s="9" t="s">
        <v>89</v>
      </c>
      <c r="H135" s="11" t="s">
        <v>961</v>
      </c>
      <c r="I135" s="14" t="s">
        <v>710</v>
      </c>
      <c r="J135" s="2">
        <v>44411</v>
      </c>
      <c r="K135" s="2"/>
      <c r="L135" s="2"/>
      <c r="M135" s="2"/>
      <c r="N135" s="2"/>
      <c r="O135" s="2"/>
      <c r="P135" s="11" t="s">
        <v>970</v>
      </c>
      <c r="Q135" s="11" t="s">
        <v>964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103</v>
      </c>
      <c r="B136" s="9" t="str">
        <f>LEFT(功能_33[[#This Row],[功能代號]],2)</f>
        <v>L2</v>
      </c>
      <c r="C136" s="9" t="s">
        <v>999</v>
      </c>
      <c r="D136" s="29"/>
      <c r="E136" s="11" t="s">
        <v>90</v>
      </c>
      <c r="F136" s="12" t="s">
        <v>91</v>
      </c>
      <c r="G136" s="9" t="s">
        <v>92</v>
      </c>
      <c r="H136" s="11" t="s">
        <v>961</v>
      </c>
      <c r="I136" s="14" t="s">
        <v>710</v>
      </c>
      <c r="J136" s="2">
        <v>44411</v>
      </c>
      <c r="K136" s="2"/>
      <c r="L136" s="2"/>
      <c r="M136" s="2"/>
      <c r="N136" s="2"/>
      <c r="O136" s="2"/>
      <c r="P136" s="11" t="s">
        <v>970</v>
      </c>
      <c r="Q136" s="11" t="s">
        <v>964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105</v>
      </c>
      <c r="B137" s="9" t="str">
        <f>LEFT(功能_33[[#This Row],[功能代號]],2)</f>
        <v>L2</v>
      </c>
      <c r="C137" s="9" t="s">
        <v>999</v>
      </c>
      <c r="D137" s="29"/>
      <c r="E137" s="11" t="s">
        <v>136</v>
      </c>
      <c r="F137" s="12" t="s">
        <v>137</v>
      </c>
      <c r="G137" s="9" t="s">
        <v>138</v>
      </c>
      <c r="H137" s="11" t="s">
        <v>961</v>
      </c>
      <c r="I137" s="14" t="s">
        <v>710</v>
      </c>
      <c r="J137" s="2">
        <v>44411</v>
      </c>
      <c r="K137" s="2"/>
      <c r="L137" s="2"/>
      <c r="M137" s="3"/>
      <c r="N137" s="3"/>
      <c r="O137" s="3"/>
      <c r="P137" s="11" t="s">
        <v>965</v>
      </c>
      <c r="Q137" s="11" t="s">
        <v>969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放款推展課</v>
      </c>
      <c r="AA137" s="9"/>
    </row>
    <row r="138" spans="1:27" ht="13.5" x14ac:dyDescent="0.3">
      <c r="A138" s="30">
        <v>106</v>
      </c>
      <c r="B138" s="9" t="str">
        <f>LEFT(功能_33[[#This Row],[功能代號]],2)</f>
        <v>L2</v>
      </c>
      <c r="C138" s="9" t="s">
        <v>999</v>
      </c>
      <c r="D138" s="29"/>
      <c r="E138" s="11" t="s">
        <v>151</v>
      </c>
      <c r="F138" s="12" t="s">
        <v>152</v>
      </c>
      <c r="G138" s="9" t="s">
        <v>153</v>
      </c>
      <c r="H138" s="11" t="s">
        <v>961</v>
      </c>
      <c r="I138" s="13" t="s">
        <v>57</v>
      </c>
      <c r="J138" s="2">
        <v>44411</v>
      </c>
      <c r="K138" s="2"/>
      <c r="L138" s="2"/>
      <c r="M138" s="2"/>
      <c r="N138" s="2"/>
      <c r="O138" s="2"/>
      <c r="P138" s="11" t="s">
        <v>966</v>
      </c>
      <c r="Q138" s="11" t="s">
        <v>964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107</v>
      </c>
      <c r="B139" s="9" t="str">
        <f>LEFT(功能_33[[#This Row],[功能代號]],2)</f>
        <v>L2</v>
      </c>
      <c r="C139" s="9" t="s">
        <v>999</v>
      </c>
      <c r="D139" s="9" t="s">
        <v>1667</v>
      </c>
      <c r="E139" s="11" t="s">
        <v>154</v>
      </c>
      <c r="F139" s="12" t="s">
        <v>155</v>
      </c>
      <c r="G139" s="9" t="s">
        <v>156</v>
      </c>
      <c r="H139" s="11" t="s">
        <v>961</v>
      </c>
      <c r="I139" s="13" t="s">
        <v>57</v>
      </c>
      <c r="J139" s="2">
        <v>44411</v>
      </c>
      <c r="K139" s="2"/>
      <c r="L139" s="2"/>
      <c r="M139" s="2"/>
      <c r="N139" s="2"/>
      <c r="O139" s="2"/>
      <c r="P139" s="11" t="s">
        <v>966</v>
      </c>
      <c r="Q139" s="11" t="s">
        <v>964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108</v>
      </c>
      <c r="B140" s="9" t="str">
        <f>LEFT(功能_33[[#This Row],[功能代號]],2)</f>
        <v>L2</v>
      </c>
      <c r="C140" s="9" t="s">
        <v>999</v>
      </c>
      <c r="D140" s="29"/>
      <c r="E140" s="11" t="s">
        <v>157</v>
      </c>
      <c r="F140" s="12" t="s">
        <v>158</v>
      </c>
      <c r="G140" s="9" t="s">
        <v>159</v>
      </c>
      <c r="H140" s="11" t="s">
        <v>961</v>
      </c>
      <c r="I140" s="13" t="s">
        <v>57</v>
      </c>
      <c r="J140" s="2">
        <v>44411</v>
      </c>
      <c r="K140" s="2"/>
      <c r="L140" s="2"/>
      <c r="M140" s="2"/>
      <c r="N140" s="2"/>
      <c r="O140" s="2"/>
      <c r="P140" s="11" t="s">
        <v>966</v>
      </c>
      <c r="Q140" s="11" t="s">
        <v>964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109</v>
      </c>
      <c r="B141" s="9" t="str">
        <f>LEFT(功能_33[[#This Row],[功能代號]],2)</f>
        <v>L2</v>
      </c>
      <c r="C141" s="9" t="s">
        <v>999</v>
      </c>
      <c r="D141" s="29"/>
      <c r="E141" s="11" t="s">
        <v>160</v>
      </c>
      <c r="F141" s="12" t="s">
        <v>158</v>
      </c>
      <c r="G141" s="9" t="s">
        <v>161</v>
      </c>
      <c r="H141" s="11" t="s">
        <v>961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966</v>
      </c>
      <c r="Q141" s="11" t="s">
        <v>964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110</v>
      </c>
      <c r="B142" s="9" t="str">
        <f>LEFT(功能_33[[#This Row],[功能代號]],2)</f>
        <v>L2</v>
      </c>
      <c r="C142" s="9" t="s">
        <v>999</v>
      </c>
      <c r="D142" s="29"/>
      <c r="E142" s="11" t="s">
        <v>162</v>
      </c>
      <c r="F142" s="12" t="s">
        <v>163</v>
      </c>
      <c r="G142" s="9" t="s">
        <v>164</v>
      </c>
      <c r="H142" s="11" t="s">
        <v>961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966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111</v>
      </c>
      <c r="B143" s="9" t="str">
        <f>LEFT(功能_33[[#This Row],[功能代號]],2)</f>
        <v>L2</v>
      </c>
      <c r="C143" s="9" t="s">
        <v>999</v>
      </c>
      <c r="D143" s="29"/>
      <c r="E143" s="11" t="s">
        <v>165</v>
      </c>
      <c r="F143" s="12" t="s">
        <v>166</v>
      </c>
      <c r="G143" s="9" t="s">
        <v>167</v>
      </c>
      <c r="H143" s="11" t="s">
        <v>961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966</v>
      </c>
      <c r="Q143" s="11" t="s">
        <v>972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112</v>
      </c>
      <c r="B144" s="9" t="str">
        <f>LEFT(功能_33[[#This Row],[功能代號]],2)</f>
        <v>L2</v>
      </c>
      <c r="C144" s="9" t="s">
        <v>999</v>
      </c>
      <c r="D144" s="29"/>
      <c r="E144" s="11" t="s">
        <v>168</v>
      </c>
      <c r="F144" s="12" t="s">
        <v>169</v>
      </c>
      <c r="G144" s="9" t="s">
        <v>170</v>
      </c>
      <c r="H144" s="11" t="s">
        <v>961</v>
      </c>
      <c r="I144" s="14" t="s">
        <v>710</v>
      </c>
      <c r="J144" s="2">
        <v>44411</v>
      </c>
      <c r="K144" s="2"/>
      <c r="L144" s="2"/>
      <c r="M144" s="3"/>
      <c r="N144" s="3"/>
      <c r="O144" s="3"/>
      <c r="P144" s="11" t="s">
        <v>970</v>
      </c>
      <c r="Q144" s="11" t="s">
        <v>968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117</v>
      </c>
      <c r="B145" s="15" t="str">
        <f>LEFT(功能_33[[#This Row],[功能代號]],2)</f>
        <v>L2</v>
      </c>
      <c r="C145" s="9" t="s">
        <v>999</v>
      </c>
      <c r="D145" s="29"/>
      <c r="E145" s="11" t="s">
        <v>980</v>
      </c>
      <c r="F145" s="16" t="s">
        <v>992</v>
      </c>
      <c r="G145" s="17" t="s">
        <v>987</v>
      </c>
      <c r="H145" s="11" t="s">
        <v>961</v>
      </c>
      <c r="I145" s="11" t="s">
        <v>710</v>
      </c>
      <c r="J145" s="2">
        <v>44411</v>
      </c>
      <c r="K145" s="2"/>
      <c r="L145" s="2"/>
      <c r="M145" s="2"/>
      <c r="N145" s="2"/>
      <c r="O145" s="2"/>
      <c r="P145" s="11" t="s">
        <v>975</v>
      </c>
      <c r="Q145" s="11" t="s">
        <v>1007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118</v>
      </c>
      <c r="B146" s="9" t="str">
        <f>LEFT(功能_33[[#This Row],[功能代號]],2)</f>
        <v>L2</v>
      </c>
      <c r="C146" s="9" t="s">
        <v>999</v>
      </c>
      <c r="D146" s="29"/>
      <c r="E146" s="11" t="s">
        <v>183</v>
      </c>
      <c r="F146" s="12" t="s">
        <v>184</v>
      </c>
      <c r="G146" s="9" t="s">
        <v>185</v>
      </c>
      <c r="H146" s="11" t="s">
        <v>961</v>
      </c>
      <c r="I146" s="14" t="s">
        <v>710</v>
      </c>
      <c r="J146" s="2">
        <v>44411</v>
      </c>
      <c r="K146" s="2"/>
      <c r="L146" s="2"/>
      <c r="M146" s="3"/>
      <c r="N146" s="3"/>
      <c r="O146" s="3"/>
      <c r="P146" s="11" t="s">
        <v>975</v>
      </c>
      <c r="Q146" s="11" t="s">
        <v>981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放款管理課</v>
      </c>
      <c r="AA146" s="9"/>
    </row>
    <row r="147" spans="1:27" ht="13.5" x14ac:dyDescent="0.3">
      <c r="A147" s="30">
        <v>119</v>
      </c>
      <c r="B147" s="9" t="str">
        <f>LEFT(功能_33[[#This Row],[功能代號]],2)</f>
        <v>L2</v>
      </c>
      <c r="C147" s="9" t="s">
        <v>999</v>
      </c>
      <c r="D147" s="29"/>
      <c r="E147" s="11" t="s">
        <v>186</v>
      </c>
      <c r="F147" s="12" t="s">
        <v>187</v>
      </c>
      <c r="G147" s="9" t="s">
        <v>188</v>
      </c>
      <c r="H147" s="11" t="s">
        <v>961</v>
      </c>
      <c r="I147" s="14" t="s">
        <v>710</v>
      </c>
      <c r="J147" s="2">
        <v>44411</v>
      </c>
      <c r="K147" s="2"/>
      <c r="L147" s="2"/>
      <c r="M147" s="3"/>
      <c r="N147" s="3"/>
      <c r="O147" s="3"/>
      <c r="P147" s="11" t="s">
        <v>975</v>
      </c>
      <c r="Q147" s="11" t="s">
        <v>981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放款管理課</v>
      </c>
      <c r="AA147" s="9"/>
    </row>
    <row r="148" spans="1:27" ht="13.5" x14ac:dyDescent="0.3">
      <c r="A148" s="30">
        <v>120</v>
      </c>
      <c r="B148" s="9" t="str">
        <f>LEFT(功能_33[[#This Row],[功能代號]],2)</f>
        <v>L2</v>
      </c>
      <c r="C148" s="9" t="s">
        <v>999</v>
      </c>
      <c r="D148" s="29"/>
      <c r="E148" s="11" t="s">
        <v>189</v>
      </c>
      <c r="F148" s="12" t="s">
        <v>190</v>
      </c>
      <c r="G148" s="9" t="s">
        <v>191</v>
      </c>
      <c r="H148" s="11" t="s">
        <v>961</v>
      </c>
      <c r="I148" s="14" t="s">
        <v>710</v>
      </c>
      <c r="J148" s="2">
        <v>44411</v>
      </c>
      <c r="K148" s="2"/>
      <c r="L148" s="2"/>
      <c r="M148" s="3"/>
      <c r="N148" s="3"/>
      <c r="O148" s="3"/>
      <c r="P148" s="11" t="s">
        <v>975</v>
      </c>
      <c r="Q148" s="11" t="s">
        <v>981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放款管理課</v>
      </c>
      <c r="AA148" s="9"/>
    </row>
    <row r="149" spans="1:27" ht="13.5" x14ac:dyDescent="0.3">
      <c r="A149" s="30">
        <v>121</v>
      </c>
      <c r="B149" s="9" t="str">
        <f>LEFT(功能_33[[#This Row],[功能代號]],2)</f>
        <v>L2</v>
      </c>
      <c r="C149" s="9" t="s">
        <v>999</v>
      </c>
      <c r="D149" s="29"/>
      <c r="E149" s="11" t="s">
        <v>192</v>
      </c>
      <c r="F149" s="12" t="s">
        <v>193</v>
      </c>
      <c r="G149" s="9" t="s">
        <v>194</v>
      </c>
      <c r="H149" s="11" t="s">
        <v>961</v>
      </c>
      <c r="I149" s="14" t="s">
        <v>710</v>
      </c>
      <c r="J149" s="2">
        <v>44411</v>
      </c>
      <c r="K149" s="2"/>
      <c r="L149" s="2"/>
      <c r="M149" s="3"/>
      <c r="N149" s="3"/>
      <c r="O149" s="3"/>
      <c r="P149" s="11" t="s">
        <v>975</v>
      </c>
      <c r="Q149" s="11" t="s">
        <v>981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5" x14ac:dyDescent="0.3">
      <c r="A150" s="30">
        <v>122</v>
      </c>
      <c r="B150" s="9" t="str">
        <f>LEFT(功能_33[[#This Row],[功能代號]],2)</f>
        <v>L2</v>
      </c>
      <c r="C150" s="9" t="s">
        <v>999</v>
      </c>
      <c r="D150" s="29"/>
      <c r="E150" s="11" t="s">
        <v>195</v>
      </c>
      <c r="F150" s="12" t="s">
        <v>196</v>
      </c>
      <c r="G150" s="9" t="s">
        <v>197</v>
      </c>
      <c r="H150" s="11" t="s">
        <v>961</v>
      </c>
      <c r="I150" s="14" t="s">
        <v>710</v>
      </c>
      <c r="J150" s="2">
        <v>44411</v>
      </c>
      <c r="K150" s="2"/>
      <c r="L150" s="2"/>
      <c r="M150" s="3"/>
      <c r="N150" s="3"/>
      <c r="O150" s="3"/>
      <c r="P150" s="11" t="s">
        <v>975</v>
      </c>
      <c r="Q150" s="11" t="s">
        <v>981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5" x14ac:dyDescent="0.3">
      <c r="A151" s="30">
        <v>123</v>
      </c>
      <c r="B151" s="9" t="str">
        <f>LEFT(功能_33[[#This Row],[功能代號]],2)</f>
        <v>L2</v>
      </c>
      <c r="C151" s="9" t="s">
        <v>999</v>
      </c>
      <c r="D151" s="29"/>
      <c r="E151" s="11" t="s">
        <v>198</v>
      </c>
      <c r="F151" s="12" t="s">
        <v>199</v>
      </c>
      <c r="G151" s="9" t="s">
        <v>200</v>
      </c>
      <c r="H151" s="11" t="s">
        <v>961</v>
      </c>
      <c r="I151" s="14" t="s">
        <v>710</v>
      </c>
      <c r="J151" s="2">
        <v>44411</v>
      </c>
      <c r="K151" s="2"/>
      <c r="L151" s="2"/>
      <c r="M151" s="3"/>
      <c r="N151" s="3"/>
      <c r="O151" s="3"/>
      <c r="P151" s="11" t="s">
        <v>975</v>
      </c>
      <c r="Q151" s="11" t="s">
        <v>981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5" x14ac:dyDescent="0.3">
      <c r="A152" s="30">
        <v>124</v>
      </c>
      <c r="B152" s="9" t="str">
        <f>LEFT(功能_33[[#This Row],[功能代號]],2)</f>
        <v>L2</v>
      </c>
      <c r="C152" s="9" t="s">
        <v>999</v>
      </c>
      <c r="D152" s="29"/>
      <c r="E152" s="11" t="s">
        <v>201</v>
      </c>
      <c r="F152" s="12" t="s">
        <v>202</v>
      </c>
      <c r="G152" s="9" t="s">
        <v>203</v>
      </c>
      <c r="H152" s="11" t="s">
        <v>961</v>
      </c>
      <c r="I152" s="14" t="s">
        <v>710</v>
      </c>
      <c r="J152" s="2">
        <v>44411</v>
      </c>
      <c r="K152" s="2"/>
      <c r="L152" s="2"/>
      <c r="M152" s="3"/>
      <c r="N152" s="3"/>
      <c r="O152" s="3"/>
      <c r="P152" s="11" t="s">
        <v>975</v>
      </c>
      <c r="Q152" s="11" t="s">
        <v>981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5" x14ac:dyDescent="0.3">
      <c r="A153" s="30">
        <v>125</v>
      </c>
      <c r="B153" s="9" t="str">
        <f>LEFT(功能_33[[#This Row],[功能代號]],2)</f>
        <v>L2</v>
      </c>
      <c r="C153" s="9" t="s">
        <v>999</v>
      </c>
      <c r="D153" s="29"/>
      <c r="E153" s="11" t="s">
        <v>204</v>
      </c>
      <c r="F153" s="12" t="s">
        <v>205</v>
      </c>
      <c r="G153" s="9" t="s">
        <v>206</v>
      </c>
      <c r="H153" s="11" t="s">
        <v>961</v>
      </c>
      <c r="I153" s="14" t="s">
        <v>710</v>
      </c>
      <c r="J153" s="2">
        <v>44411</v>
      </c>
      <c r="K153" s="2"/>
      <c r="L153" s="2"/>
      <c r="M153" s="3"/>
      <c r="N153" s="3"/>
      <c r="O153" s="3"/>
      <c r="P153" s="11" t="s">
        <v>975</v>
      </c>
      <c r="Q153" s="11" t="s">
        <v>981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5" x14ac:dyDescent="0.3">
      <c r="A154" s="30">
        <v>126</v>
      </c>
      <c r="B154" s="9" t="str">
        <f>LEFT(功能_33[[#This Row],[功能代號]],2)</f>
        <v>L2</v>
      </c>
      <c r="C154" s="9" t="s">
        <v>999</v>
      </c>
      <c r="D154" s="29"/>
      <c r="E154" s="11" t="s">
        <v>207</v>
      </c>
      <c r="F154" s="12" t="s">
        <v>208</v>
      </c>
      <c r="G154" s="9" t="s">
        <v>209</v>
      </c>
      <c r="H154" s="11" t="s">
        <v>961</v>
      </c>
      <c r="I154" s="14" t="s">
        <v>710</v>
      </c>
      <c r="J154" s="2">
        <v>44411</v>
      </c>
      <c r="K154" s="2"/>
      <c r="L154" s="2"/>
      <c r="M154" s="3"/>
      <c r="N154" s="3"/>
      <c r="O154" s="3"/>
      <c r="P154" s="11" t="s">
        <v>975</v>
      </c>
      <c r="Q154" s="11" t="s">
        <v>972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129</v>
      </c>
      <c r="B155" s="9" t="str">
        <f>LEFT(功能_33[[#This Row],[功能代號]],2)</f>
        <v>L3</v>
      </c>
      <c r="C155" s="9" t="s">
        <v>1000</v>
      </c>
      <c r="D155" s="29"/>
      <c r="E155" s="11" t="s">
        <v>216</v>
      </c>
      <c r="F155" s="10" t="s">
        <v>79</v>
      </c>
      <c r="G155" s="9" t="s">
        <v>217</v>
      </c>
      <c r="H155" s="11" t="s">
        <v>961</v>
      </c>
      <c r="I155" s="13" t="s">
        <v>57</v>
      </c>
      <c r="J155" s="2">
        <v>44411</v>
      </c>
      <c r="K155" s="2"/>
      <c r="L155" s="2"/>
      <c r="M155" s="2"/>
      <c r="N155" s="2"/>
      <c r="O155" s="2"/>
      <c r="P155" s="11" t="s">
        <v>965</v>
      </c>
      <c r="Q155" s="11" t="s">
        <v>964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139</v>
      </c>
      <c r="B156" s="9" t="str">
        <f>LEFT(功能_33[[#This Row],[功能代號]],2)</f>
        <v>L3</v>
      </c>
      <c r="C156" s="9" t="s">
        <v>1000</v>
      </c>
      <c r="D156" s="29"/>
      <c r="E156" s="11" t="s">
        <v>245</v>
      </c>
      <c r="F156" s="12" t="s">
        <v>246</v>
      </c>
      <c r="G156" s="9" t="s">
        <v>247</v>
      </c>
      <c r="H156" s="11" t="s">
        <v>961</v>
      </c>
      <c r="I156" s="13" t="s">
        <v>57</v>
      </c>
      <c r="J156" s="2">
        <v>44412</v>
      </c>
      <c r="K156" s="2"/>
      <c r="L156" s="2"/>
      <c r="M156" s="2"/>
      <c r="N156" s="2"/>
      <c r="O156" s="2"/>
      <c r="P156" s="11" t="s">
        <v>970</v>
      </c>
      <c r="Q156" s="11" t="s">
        <v>972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140</v>
      </c>
      <c r="B157" s="9" t="str">
        <f>LEFT(功能_33[[#This Row],[功能代號]],2)</f>
        <v>L3</v>
      </c>
      <c r="C157" s="9" t="s">
        <v>1000</v>
      </c>
      <c r="D157" s="29"/>
      <c r="E157" s="11" t="s">
        <v>248</v>
      </c>
      <c r="F157" s="12" t="s">
        <v>246</v>
      </c>
      <c r="G157" s="9" t="s">
        <v>249</v>
      </c>
      <c r="H157" s="11" t="s">
        <v>961</v>
      </c>
      <c r="I157" s="13" t="s">
        <v>57</v>
      </c>
      <c r="J157" s="2">
        <v>44412</v>
      </c>
      <c r="K157" s="2"/>
      <c r="L157" s="2"/>
      <c r="M157" s="2"/>
      <c r="N157" s="2"/>
      <c r="O157" s="2"/>
      <c r="P157" s="11" t="s">
        <v>970</v>
      </c>
      <c r="Q157" s="11" t="s">
        <v>964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141</v>
      </c>
      <c r="B158" s="15" t="str">
        <f>LEFT(功能_33[[#This Row],[功能代號]],2)</f>
        <v>L3</v>
      </c>
      <c r="C158" s="9" t="s">
        <v>1000</v>
      </c>
      <c r="D158" s="29"/>
      <c r="E158" s="11" t="s">
        <v>1015</v>
      </c>
      <c r="F158" s="12" t="s">
        <v>1018</v>
      </c>
      <c r="G158" s="9" t="s">
        <v>1013</v>
      </c>
      <c r="H158" s="11" t="s">
        <v>961</v>
      </c>
      <c r="I158" s="26" t="s">
        <v>235</v>
      </c>
      <c r="J158" s="2">
        <v>44412</v>
      </c>
      <c r="K158" s="2"/>
      <c r="L158" s="2"/>
      <c r="M158" s="2"/>
      <c r="N158" s="2"/>
      <c r="O158" s="2"/>
      <c r="P158" s="27" t="s">
        <v>1012</v>
      </c>
      <c r="Q158" s="27" t="s">
        <v>972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142</v>
      </c>
      <c r="B159" s="9" t="str">
        <f>LEFT(功能_33[[#This Row],[功能代號]],2)</f>
        <v>L3</v>
      </c>
      <c r="C159" s="9" t="s">
        <v>1000</v>
      </c>
      <c r="D159" s="29"/>
      <c r="E159" s="11" t="s">
        <v>250</v>
      </c>
      <c r="F159" s="12" t="s">
        <v>251</v>
      </c>
      <c r="G159" s="9" t="s">
        <v>252</v>
      </c>
      <c r="H159" s="11" t="s">
        <v>961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966</v>
      </c>
      <c r="Q159" s="11" t="s">
        <v>972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143</v>
      </c>
      <c r="B160" s="9" t="str">
        <f>LEFT(功能_33[[#This Row],[功能代號]],2)</f>
        <v>L3</v>
      </c>
      <c r="C160" s="9" t="s">
        <v>1000</v>
      </c>
      <c r="D160" s="29"/>
      <c r="E160" s="11" t="s">
        <v>253</v>
      </c>
      <c r="F160" s="12" t="s">
        <v>254</v>
      </c>
      <c r="G160" s="9" t="s">
        <v>255</v>
      </c>
      <c r="H160" s="11" t="s">
        <v>961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966</v>
      </c>
      <c r="Q160" s="11" t="s">
        <v>972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144</v>
      </c>
      <c r="B161" s="9" t="str">
        <f>LEFT(功能_33[[#This Row],[功能代號]],2)</f>
        <v>L3</v>
      </c>
      <c r="C161" s="9" t="s">
        <v>1000</v>
      </c>
      <c r="D161" s="29"/>
      <c r="E161" s="11" t="s">
        <v>256</v>
      </c>
      <c r="F161" s="12" t="s">
        <v>257</v>
      </c>
      <c r="G161" s="9" t="s">
        <v>258</v>
      </c>
      <c r="H161" s="11" t="s">
        <v>961</v>
      </c>
      <c r="I161" s="13" t="s">
        <v>57</v>
      </c>
      <c r="J161" s="2">
        <v>44412</v>
      </c>
      <c r="K161" s="2"/>
      <c r="L161" s="2"/>
      <c r="M161" s="2"/>
      <c r="N161" s="2"/>
      <c r="O161" s="2"/>
      <c r="P161" s="11" t="s">
        <v>966</v>
      </c>
      <c r="Q161" s="11" t="s">
        <v>972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145</v>
      </c>
      <c r="B162" s="9" t="str">
        <f>LEFT(功能_33[[#This Row],[功能代號]],2)</f>
        <v>L3</v>
      </c>
      <c r="C162" s="9" t="s">
        <v>1000</v>
      </c>
      <c r="D162" s="29"/>
      <c r="E162" s="11" t="s">
        <v>259</v>
      </c>
      <c r="F162" s="12" t="s">
        <v>260</v>
      </c>
      <c r="G162" s="9" t="s">
        <v>261</v>
      </c>
      <c r="H162" s="11" t="s">
        <v>961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966</v>
      </c>
      <c r="Q162" s="11" t="s">
        <v>972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146</v>
      </c>
      <c r="B163" s="9" t="str">
        <f>LEFT(功能_33[[#This Row],[功能代號]],2)</f>
        <v>L3</v>
      </c>
      <c r="C163" s="9" t="s">
        <v>1000</v>
      </c>
      <c r="D163" s="29"/>
      <c r="E163" s="11" t="s">
        <v>262</v>
      </c>
      <c r="F163" s="12" t="s">
        <v>263</v>
      </c>
      <c r="G163" s="9" t="s">
        <v>264</v>
      </c>
      <c r="H163" s="11" t="s">
        <v>961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1508</v>
      </c>
      <c r="Q163" s="11" t="s">
        <v>972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147</v>
      </c>
      <c r="B164" s="9" t="str">
        <f>LEFT(功能_33[[#This Row],[功能代號]],2)</f>
        <v>L3</v>
      </c>
      <c r="C164" s="9" t="s">
        <v>1000</v>
      </c>
      <c r="D164" s="29"/>
      <c r="E164" s="11" t="s">
        <v>265</v>
      </c>
      <c r="F164" s="10" t="s">
        <v>266</v>
      </c>
      <c r="G164" s="9" t="s">
        <v>267</v>
      </c>
      <c r="H164" s="11" t="s">
        <v>961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966</v>
      </c>
      <c r="Q164" s="11" t="s">
        <v>972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148</v>
      </c>
      <c r="B165" s="9" t="str">
        <f>LEFT(功能_33[[#This Row],[功能代號]],2)</f>
        <v>L3</v>
      </c>
      <c r="C165" s="9" t="s">
        <v>1000</v>
      </c>
      <c r="D165" s="29"/>
      <c r="E165" s="11" t="s">
        <v>268</v>
      </c>
      <c r="F165" s="12" t="s">
        <v>269</v>
      </c>
      <c r="G165" s="9" t="s">
        <v>270</v>
      </c>
      <c r="H165" s="11" t="s">
        <v>961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966</v>
      </c>
      <c r="Q165" s="11" t="s">
        <v>964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149</v>
      </c>
      <c r="B166" s="9" t="str">
        <f>LEFT(功能_33[[#This Row],[功能代號]],2)</f>
        <v>L3</v>
      </c>
      <c r="C166" s="9" t="s">
        <v>1000</v>
      </c>
      <c r="D166" s="29"/>
      <c r="E166" s="11" t="s">
        <v>271</v>
      </c>
      <c r="F166" s="12" t="s">
        <v>272</v>
      </c>
      <c r="G166" s="9" t="s">
        <v>273</v>
      </c>
      <c r="H166" s="11" t="s">
        <v>961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966</v>
      </c>
      <c r="Q166" s="11" t="s">
        <v>964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150</v>
      </c>
      <c r="B167" s="9" t="str">
        <f>LEFT(功能_33[[#This Row],[功能代號]],2)</f>
        <v>L3</v>
      </c>
      <c r="C167" s="9" t="s">
        <v>1000</v>
      </c>
      <c r="D167" s="29"/>
      <c r="E167" s="11" t="s">
        <v>274</v>
      </c>
      <c r="F167" s="12" t="s">
        <v>275</v>
      </c>
      <c r="G167" s="9" t="s">
        <v>276</v>
      </c>
      <c r="H167" s="11" t="s">
        <v>961</v>
      </c>
      <c r="I167" s="13" t="s">
        <v>57</v>
      </c>
      <c r="J167" s="2">
        <v>44413</v>
      </c>
      <c r="K167" s="2"/>
      <c r="L167" s="2"/>
      <c r="M167" s="2"/>
      <c r="N167" s="2"/>
      <c r="O167" s="2"/>
      <c r="P167" s="11" t="s">
        <v>966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153</v>
      </c>
      <c r="B168" s="9" t="str">
        <f>LEFT(功能_33[[#This Row],[功能代號]],2)</f>
        <v>L3</v>
      </c>
      <c r="C168" s="9" t="s">
        <v>1000</v>
      </c>
      <c r="D168" s="29"/>
      <c r="E168" s="11" t="s">
        <v>283</v>
      </c>
      <c r="F168" s="12" t="s">
        <v>284</v>
      </c>
      <c r="G168" s="9" t="s">
        <v>285</v>
      </c>
      <c r="H168" s="11" t="s">
        <v>961</v>
      </c>
      <c r="I168" s="13" t="s">
        <v>57</v>
      </c>
      <c r="J168" s="2">
        <v>44413</v>
      </c>
      <c r="K168" s="2"/>
      <c r="L168" s="2"/>
      <c r="M168" s="2"/>
      <c r="N168" s="2"/>
      <c r="O168" s="2"/>
      <c r="P168" s="11" t="s">
        <v>966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154</v>
      </c>
      <c r="B169" s="9" t="str">
        <f>LEFT(功能_33[[#This Row],[功能代號]],2)</f>
        <v>L3</v>
      </c>
      <c r="C169" s="9" t="s">
        <v>1000</v>
      </c>
      <c r="D169" s="29"/>
      <c r="E169" s="11" t="s">
        <v>286</v>
      </c>
      <c r="F169" s="12" t="s">
        <v>287</v>
      </c>
      <c r="G169" s="9" t="s">
        <v>288</v>
      </c>
      <c r="H169" s="11" t="s">
        <v>961</v>
      </c>
      <c r="I169" s="13" t="s">
        <v>57</v>
      </c>
      <c r="J169" s="2">
        <v>44413</v>
      </c>
      <c r="K169" s="2"/>
      <c r="L169" s="2"/>
      <c r="M169" s="2"/>
      <c r="N169" s="2"/>
      <c r="O169" s="2"/>
      <c r="P169" s="11" t="s">
        <v>966</v>
      </c>
      <c r="Q169" s="11" t="s">
        <v>964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155</v>
      </c>
      <c r="B170" s="9" t="str">
        <f>LEFT(功能_33[[#This Row],[功能代號]],2)</f>
        <v>L3</v>
      </c>
      <c r="C170" s="9" t="s">
        <v>1000</v>
      </c>
      <c r="D170" s="29"/>
      <c r="E170" s="11" t="s">
        <v>289</v>
      </c>
      <c r="F170" s="12" t="s">
        <v>290</v>
      </c>
      <c r="G170" s="9" t="s">
        <v>291</v>
      </c>
      <c r="H170" s="11" t="s">
        <v>961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966</v>
      </c>
      <c r="Q170" s="11" t="s">
        <v>964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0">
        <v>156</v>
      </c>
      <c r="B171" s="9" t="str">
        <f>LEFT(功能_33[[#This Row],[功能代號]],2)</f>
        <v>L3</v>
      </c>
      <c r="C171" s="9" t="s">
        <v>1000</v>
      </c>
      <c r="D171" s="29"/>
      <c r="E171" s="11" t="s">
        <v>292</v>
      </c>
      <c r="F171" s="12" t="s">
        <v>290</v>
      </c>
      <c r="G171" s="9" t="s">
        <v>293</v>
      </c>
      <c r="H171" s="11" t="s">
        <v>961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966</v>
      </c>
      <c r="Q171" s="11" t="s">
        <v>964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5" x14ac:dyDescent="0.3">
      <c r="A172" s="30">
        <v>157</v>
      </c>
      <c r="B172" s="9" t="str">
        <f>LEFT(功能_33[[#This Row],[功能代號]],2)</f>
        <v>L3</v>
      </c>
      <c r="C172" s="9" t="s">
        <v>1000</v>
      </c>
      <c r="D172" s="29"/>
      <c r="E172" s="11" t="s">
        <v>294</v>
      </c>
      <c r="F172" s="12" t="s">
        <v>295</v>
      </c>
      <c r="G172" s="9" t="s">
        <v>296</v>
      </c>
      <c r="H172" s="11" t="s">
        <v>961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966</v>
      </c>
      <c r="Q172" s="11" t="s">
        <v>972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5" x14ac:dyDescent="0.3">
      <c r="A173" s="30">
        <v>158</v>
      </c>
      <c r="B173" s="9" t="str">
        <f>LEFT(功能_33[[#This Row],[功能代號]],2)</f>
        <v>L3</v>
      </c>
      <c r="C173" s="9" t="s">
        <v>1000</v>
      </c>
      <c r="D173" s="29"/>
      <c r="E173" s="11" t="s">
        <v>297</v>
      </c>
      <c r="F173" s="12" t="s">
        <v>298</v>
      </c>
      <c r="G173" s="9" t="s">
        <v>299</v>
      </c>
      <c r="H173" s="11" t="s">
        <v>961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966</v>
      </c>
      <c r="Q173" s="11" t="s">
        <v>964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159</v>
      </c>
      <c r="B174" s="9" t="str">
        <f>LEFT(功能_33[[#This Row],[功能代號]],2)</f>
        <v>L3</v>
      </c>
      <c r="C174" s="9" t="s">
        <v>1000</v>
      </c>
      <c r="D174" s="29"/>
      <c r="E174" s="11" t="s">
        <v>300</v>
      </c>
      <c r="F174" s="12" t="s">
        <v>301</v>
      </c>
      <c r="G174" s="9" t="s">
        <v>302</v>
      </c>
      <c r="H174" s="11" t="s">
        <v>961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975</v>
      </c>
      <c r="Q174" s="11" t="s">
        <v>972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160</v>
      </c>
      <c r="B175" s="9" t="str">
        <f>LEFT(功能_33[[#This Row],[功能代號]],2)</f>
        <v>L3</v>
      </c>
      <c r="C175" s="9" t="s">
        <v>1000</v>
      </c>
      <c r="D175" s="29"/>
      <c r="E175" s="11" t="s">
        <v>303</v>
      </c>
      <c r="F175" s="12" t="s">
        <v>304</v>
      </c>
      <c r="G175" s="9" t="s">
        <v>305</v>
      </c>
      <c r="H175" s="11" t="s">
        <v>961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975</v>
      </c>
      <c r="Q175" s="11" t="s">
        <v>972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163</v>
      </c>
      <c r="B176" s="9" t="str">
        <f>LEFT(功能_33[[#This Row],[功能代號]],2)</f>
        <v>L3</v>
      </c>
      <c r="C176" s="9" t="s">
        <v>1000</v>
      </c>
      <c r="D176" s="29"/>
      <c r="E176" s="11" t="s">
        <v>312</v>
      </c>
      <c r="F176" s="12" t="s">
        <v>313</v>
      </c>
      <c r="G176" s="9" t="s">
        <v>314</v>
      </c>
      <c r="H176" s="11" t="s">
        <v>961</v>
      </c>
      <c r="I176" s="13" t="s">
        <v>57</v>
      </c>
      <c r="J176" s="2">
        <v>44414</v>
      </c>
      <c r="K176" s="2"/>
      <c r="L176" s="2"/>
      <c r="M176" s="2"/>
      <c r="N176" s="2"/>
      <c r="O176" s="2"/>
      <c r="P176" s="11" t="s">
        <v>966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5" x14ac:dyDescent="0.3">
      <c r="A177" s="30">
        <v>164</v>
      </c>
      <c r="B177" s="9" t="str">
        <f>LEFT(功能_33[[#This Row],[功能代號]],2)</f>
        <v>L3</v>
      </c>
      <c r="C177" s="9" t="s">
        <v>1000</v>
      </c>
      <c r="D177" s="29"/>
      <c r="E177" s="11" t="s">
        <v>315</v>
      </c>
      <c r="F177" s="12" t="s">
        <v>316</v>
      </c>
      <c r="G177" s="9" t="s">
        <v>317</v>
      </c>
      <c r="H177" s="11" t="s">
        <v>961</v>
      </c>
      <c r="I177" s="13" t="s">
        <v>57</v>
      </c>
      <c r="J177" s="2">
        <v>44414</v>
      </c>
      <c r="K177" s="2"/>
      <c r="L177" s="2"/>
      <c r="M177" s="2"/>
      <c r="N177" s="2"/>
      <c r="O177" s="2"/>
      <c r="P177" s="11" t="s">
        <v>970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165</v>
      </c>
      <c r="B178" s="9" t="str">
        <f>LEFT(功能_33[[#This Row],[功能代號]],2)</f>
        <v>L3</v>
      </c>
      <c r="C178" s="9" t="s">
        <v>1000</v>
      </c>
      <c r="D178" s="29"/>
      <c r="E178" s="11" t="s">
        <v>318</v>
      </c>
      <c r="F178" s="12" t="s">
        <v>319</v>
      </c>
      <c r="G178" s="9" t="s">
        <v>320</v>
      </c>
      <c r="H178" s="11" t="s">
        <v>961</v>
      </c>
      <c r="I178" s="13" t="s">
        <v>57</v>
      </c>
      <c r="J178" s="2">
        <v>44414</v>
      </c>
      <c r="K178" s="2"/>
      <c r="L178" s="2"/>
      <c r="M178" s="2"/>
      <c r="N178" s="2"/>
      <c r="O178" s="2"/>
      <c r="P178" s="11" t="s">
        <v>970</v>
      </c>
      <c r="Q178" s="11" t="s">
        <v>964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167</v>
      </c>
      <c r="B179" s="9" t="str">
        <f>LEFT(功能_33[[#This Row],[功能代號]],2)</f>
        <v>L4</v>
      </c>
      <c r="C179" s="9" t="s">
        <v>1001</v>
      </c>
      <c r="D179" s="29"/>
      <c r="E179" s="11" t="s">
        <v>324</v>
      </c>
      <c r="F179" s="10" t="s">
        <v>325</v>
      </c>
      <c r="G179" s="9" t="s">
        <v>326</v>
      </c>
      <c r="H179" s="11" t="s">
        <v>961</v>
      </c>
      <c r="I179" s="13" t="s">
        <v>327</v>
      </c>
      <c r="J179" s="2">
        <v>44414</v>
      </c>
      <c r="K179" s="2"/>
      <c r="L179" s="2"/>
      <c r="M179" s="2"/>
      <c r="N179" s="2"/>
      <c r="O179" s="2"/>
      <c r="P179" s="11" t="s">
        <v>965</v>
      </c>
      <c r="Q179" s="11" t="s">
        <v>972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168</v>
      </c>
      <c r="B180" s="9" t="str">
        <f>LEFT(功能_33[[#This Row],[功能代號]],2)</f>
        <v>L4</v>
      </c>
      <c r="C180" s="9" t="s">
        <v>1001</v>
      </c>
      <c r="D180" s="29"/>
      <c r="E180" s="11" t="s">
        <v>328</v>
      </c>
      <c r="F180" s="10" t="s">
        <v>329</v>
      </c>
      <c r="G180" s="9" t="s">
        <v>330</v>
      </c>
      <c r="H180" s="11" t="s">
        <v>961</v>
      </c>
      <c r="I180" s="13" t="s">
        <v>327</v>
      </c>
      <c r="J180" s="2">
        <v>44414</v>
      </c>
      <c r="K180" s="2"/>
      <c r="L180" s="2"/>
      <c r="M180" s="2"/>
      <c r="N180" s="2"/>
      <c r="O180" s="2"/>
      <c r="P180" s="11" t="s">
        <v>965</v>
      </c>
      <c r="Q180" s="11" t="s">
        <v>972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169</v>
      </c>
      <c r="B181" s="9" t="str">
        <f>LEFT(功能_33[[#This Row],[功能代號]],2)</f>
        <v>L4</v>
      </c>
      <c r="C181" s="9" t="s">
        <v>1001</v>
      </c>
      <c r="D181" s="29"/>
      <c r="E181" s="11" t="s">
        <v>331</v>
      </c>
      <c r="F181" s="10" t="s">
        <v>332</v>
      </c>
      <c r="G181" s="9" t="s">
        <v>333</v>
      </c>
      <c r="H181" s="11" t="s">
        <v>961</v>
      </c>
      <c r="I181" s="13" t="s">
        <v>327</v>
      </c>
      <c r="J181" s="2">
        <v>44414</v>
      </c>
      <c r="K181" s="2"/>
      <c r="L181" s="2"/>
      <c r="M181" s="2"/>
      <c r="N181" s="2"/>
      <c r="O181" s="2"/>
      <c r="P181" s="11" t="s">
        <v>965</v>
      </c>
      <c r="Q181" s="11" t="s">
        <v>972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170</v>
      </c>
      <c r="B182" s="9" t="str">
        <f>LEFT(功能_33[[#This Row],[功能代號]],2)</f>
        <v>L4</v>
      </c>
      <c r="C182" s="9" t="s">
        <v>1001</v>
      </c>
      <c r="D182" s="29"/>
      <c r="E182" s="11" t="s">
        <v>334</v>
      </c>
      <c r="F182" s="10" t="s">
        <v>335</v>
      </c>
      <c r="G182" s="9" t="s">
        <v>336</v>
      </c>
      <c r="H182" s="11" t="s">
        <v>961</v>
      </c>
      <c r="I182" s="13" t="s">
        <v>327</v>
      </c>
      <c r="J182" s="2">
        <v>44414</v>
      </c>
      <c r="K182" s="2"/>
      <c r="L182" s="2"/>
      <c r="M182" s="2"/>
      <c r="N182" s="2"/>
      <c r="O182" s="2"/>
      <c r="P182" s="11" t="s">
        <v>965</v>
      </c>
      <c r="Q182" s="11" t="s">
        <v>972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171</v>
      </c>
      <c r="B183" s="9" t="str">
        <f>LEFT(功能_33[[#This Row],[功能代號]],2)</f>
        <v>L4</v>
      </c>
      <c r="C183" s="9" t="s">
        <v>1001</v>
      </c>
      <c r="D183" s="29"/>
      <c r="E183" s="11" t="s">
        <v>337</v>
      </c>
      <c r="F183" s="10" t="s">
        <v>338</v>
      </c>
      <c r="G183" s="9" t="s">
        <v>339</v>
      </c>
      <c r="H183" s="11" t="s">
        <v>961</v>
      </c>
      <c r="I183" s="13" t="s">
        <v>327</v>
      </c>
      <c r="J183" s="2">
        <v>44414</v>
      </c>
      <c r="K183" s="2"/>
      <c r="L183" s="2"/>
      <c r="M183" s="2"/>
      <c r="N183" s="2"/>
      <c r="O183" s="2"/>
      <c r="P183" s="11" t="s">
        <v>965</v>
      </c>
      <c r="Q183" s="11" t="s">
        <v>972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172</v>
      </c>
      <c r="B184" s="9" t="str">
        <f>LEFT(功能_33[[#This Row],[功能代號]],2)</f>
        <v>L4</v>
      </c>
      <c r="C184" s="9" t="s">
        <v>1001</v>
      </c>
      <c r="D184" s="29"/>
      <c r="E184" s="11" t="s">
        <v>340</v>
      </c>
      <c r="F184" s="10" t="s">
        <v>341</v>
      </c>
      <c r="G184" s="9" t="s">
        <v>342</v>
      </c>
      <c r="H184" s="11" t="s">
        <v>961</v>
      </c>
      <c r="I184" s="13" t="s">
        <v>327</v>
      </c>
      <c r="J184" s="2">
        <v>44414</v>
      </c>
      <c r="K184" s="2"/>
      <c r="L184" s="2"/>
      <c r="M184" s="2"/>
      <c r="N184" s="2"/>
      <c r="O184" s="2"/>
      <c r="P184" s="11" t="s">
        <v>965</v>
      </c>
      <c r="Q184" s="11" t="s">
        <v>972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173</v>
      </c>
      <c r="B185" s="9" t="str">
        <f>LEFT(功能_33[[#This Row],[功能代號]],2)</f>
        <v>L4</v>
      </c>
      <c r="C185" s="9" t="s">
        <v>1001</v>
      </c>
      <c r="D185" s="29"/>
      <c r="E185" s="11" t="s">
        <v>343</v>
      </c>
      <c r="F185" s="10" t="s">
        <v>344</v>
      </c>
      <c r="G185" s="9" t="s">
        <v>345</v>
      </c>
      <c r="H185" s="11" t="s">
        <v>961</v>
      </c>
      <c r="I185" s="13" t="s">
        <v>327</v>
      </c>
      <c r="J185" s="2">
        <v>44417</v>
      </c>
      <c r="K185" s="2"/>
      <c r="L185" s="2"/>
      <c r="M185" s="2"/>
      <c r="N185" s="2"/>
      <c r="O185" s="2"/>
      <c r="P185" s="11" t="s">
        <v>965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5" x14ac:dyDescent="0.3">
      <c r="A186" s="30">
        <v>174</v>
      </c>
      <c r="B186" s="9" t="str">
        <f>LEFT(功能_33[[#This Row],[功能代號]],2)</f>
        <v>L4</v>
      </c>
      <c r="C186" s="9" t="s">
        <v>1001</v>
      </c>
      <c r="D186" s="29"/>
      <c r="E186" s="11" t="s">
        <v>346</v>
      </c>
      <c r="F186" s="10" t="s">
        <v>347</v>
      </c>
      <c r="G186" s="9" t="s">
        <v>348</v>
      </c>
      <c r="H186" s="11" t="s">
        <v>961</v>
      </c>
      <c r="I186" s="13" t="s">
        <v>327</v>
      </c>
      <c r="J186" s="2">
        <v>44417</v>
      </c>
      <c r="K186" s="2"/>
      <c r="L186" s="2"/>
      <c r="M186" s="2"/>
      <c r="N186" s="2"/>
      <c r="O186" s="2"/>
      <c r="P186" s="11" t="s">
        <v>965</v>
      </c>
      <c r="Q186" s="11" t="s">
        <v>972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5" x14ac:dyDescent="0.3">
      <c r="A187" s="30">
        <v>175</v>
      </c>
      <c r="B187" s="9" t="str">
        <f>LEFT(功能_33[[#This Row],[功能代號]],2)</f>
        <v>L4</v>
      </c>
      <c r="C187" s="9" t="s">
        <v>1001</v>
      </c>
      <c r="D187" s="29"/>
      <c r="E187" s="11" t="s">
        <v>349</v>
      </c>
      <c r="F187" s="10" t="s">
        <v>350</v>
      </c>
      <c r="G187" s="9" t="s">
        <v>351</v>
      </c>
      <c r="H187" s="11" t="s">
        <v>961</v>
      </c>
      <c r="I187" s="13" t="s">
        <v>327</v>
      </c>
      <c r="J187" s="2">
        <v>44417</v>
      </c>
      <c r="K187" s="2"/>
      <c r="L187" s="2"/>
      <c r="M187" s="2"/>
      <c r="N187" s="2"/>
      <c r="O187" s="2"/>
      <c r="P187" s="11" t="s">
        <v>965</v>
      </c>
      <c r="Q187" s="11" t="s">
        <v>972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5" x14ac:dyDescent="0.3">
      <c r="A188" s="30">
        <v>176</v>
      </c>
      <c r="B188" s="9" t="str">
        <f>LEFT(功能_33[[#This Row],[功能代號]],2)</f>
        <v>L4</v>
      </c>
      <c r="C188" s="9" t="s">
        <v>1001</v>
      </c>
      <c r="D188" s="29"/>
      <c r="E188" s="11" t="s">
        <v>352</v>
      </c>
      <c r="F188" s="10" t="s">
        <v>353</v>
      </c>
      <c r="G188" s="9" t="s">
        <v>354</v>
      </c>
      <c r="H188" s="11" t="s">
        <v>961</v>
      </c>
      <c r="I188" s="13" t="s">
        <v>327</v>
      </c>
      <c r="J188" s="2">
        <v>44417</v>
      </c>
      <c r="K188" s="2"/>
      <c r="L188" s="2"/>
      <c r="M188" s="2"/>
      <c r="N188" s="2"/>
      <c r="O188" s="2"/>
      <c r="P188" s="11" t="s">
        <v>965</v>
      </c>
      <c r="Q188" s="11" t="s">
        <v>972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5" x14ac:dyDescent="0.3">
      <c r="A189" s="30">
        <v>177</v>
      </c>
      <c r="B189" s="9" t="str">
        <f>LEFT(功能_33[[#This Row],[功能代號]],2)</f>
        <v>L4</v>
      </c>
      <c r="C189" s="9" t="s">
        <v>1001</v>
      </c>
      <c r="D189" s="29"/>
      <c r="E189" s="11" t="s">
        <v>355</v>
      </c>
      <c r="F189" s="10" t="s">
        <v>356</v>
      </c>
      <c r="G189" s="9" t="s">
        <v>357</v>
      </c>
      <c r="H189" s="11" t="s">
        <v>961</v>
      </c>
      <c r="I189" s="13" t="s">
        <v>327</v>
      </c>
      <c r="J189" s="2">
        <v>44417</v>
      </c>
      <c r="K189" s="2"/>
      <c r="L189" s="2"/>
      <c r="M189" s="2"/>
      <c r="N189" s="2"/>
      <c r="O189" s="2"/>
      <c r="P189" s="11" t="s">
        <v>965</v>
      </c>
      <c r="Q189" s="11" t="s">
        <v>972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5" x14ac:dyDescent="0.3">
      <c r="A190" s="30">
        <v>178</v>
      </c>
      <c r="B190" s="9" t="str">
        <f>LEFT(功能_33[[#This Row],[功能代號]],2)</f>
        <v>L4</v>
      </c>
      <c r="C190" s="9" t="s">
        <v>1001</v>
      </c>
      <c r="D190" s="29"/>
      <c r="E190" s="11" t="s">
        <v>358</v>
      </c>
      <c r="F190" s="10" t="s">
        <v>359</v>
      </c>
      <c r="G190" s="9" t="s">
        <v>360</v>
      </c>
      <c r="H190" s="11" t="s">
        <v>961</v>
      </c>
      <c r="I190" s="13" t="s">
        <v>327</v>
      </c>
      <c r="J190" s="2">
        <v>44417</v>
      </c>
      <c r="K190" s="2"/>
      <c r="L190" s="2"/>
      <c r="M190" s="2"/>
      <c r="N190" s="2"/>
      <c r="O190" s="2"/>
      <c r="P190" s="11" t="s">
        <v>965</v>
      </c>
      <c r="Q190" s="11" t="s">
        <v>972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5" x14ac:dyDescent="0.3">
      <c r="A191" s="30">
        <v>179</v>
      </c>
      <c r="B191" s="9" t="str">
        <f>LEFT(功能_33[[#This Row],[功能代號]],2)</f>
        <v>L4</v>
      </c>
      <c r="C191" s="9" t="s">
        <v>1001</v>
      </c>
      <c r="D191" s="29"/>
      <c r="E191" s="11" t="s">
        <v>361</v>
      </c>
      <c r="F191" s="10" t="s">
        <v>362</v>
      </c>
      <c r="G191" s="9" t="s">
        <v>363</v>
      </c>
      <c r="H191" s="11" t="s">
        <v>961</v>
      </c>
      <c r="I191" s="13" t="s">
        <v>327</v>
      </c>
      <c r="J191" s="2">
        <v>44417</v>
      </c>
      <c r="K191" s="2"/>
      <c r="L191" s="2"/>
      <c r="M191" s="2"/>
      <c r="N191" s="2"/>
      <c r="O191" s="2"/>
      <c r="P191" s="11" t="s">
        <v>965</v>
      </c>
      <c r="Q191" s="11" t="s">
        <v>972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5" x14ac:dyDescent="0.3">
      <c r="A192" s="30">
        <v>180</v>
      </c>
      <c r="B192" s="9" t="str">
        <f>LEFT(功能_33[[#This Row],[功能代號]],2)</f>
        <v>L4</v>
      </c>
      <c r="C192" s="9" t="s">
        <v>1001</v>
      </c>
      <c r="D192" s="29"/>
      <c r="E192" s="11" t="s">
        <v>364</v>
      </c>
      <c r="F192" s="10" t="s">
        <v>365</v>
      </c>
      <c r="G192" s="9" t="s">
        <v>366</v>
      </c>
      <c r="H192" s="11" t="s">
        <v>961</v>
      </c>
      <c r="I192" s="13" t="s">
        <v>327</v>
      </c>
      <c r="J192" s="2">
        <v>44417</v>
      </c>
      <c r="K192" s="2"/>
      <c r="L192" s="2"/>
      <c r="M192" s="2"/>
      <c r="N192" s="2"/>
      <c r="O192" s="2"/>
      <c r="P192" s="11" t="s">
        <v>965</v>
      </c>
      <c r="Q192" s="11" t="s">
        <v>972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5" x14ac:dyDescent="0.3">
      <c r="A193" s="30">
        <v>181</v>
      </c>
      <c r="B193" s="9" t="str">
        <f>LEFT(功能_33[[#This Row],[功能代號]],2)</f>
        <v>L4</v>
      </c>
      <c r="C193" s="9" t="s">
        <v>1001</v>
      </c>
      <c r="D193" s="29"/>
      <c r="E193" s="11" t="s">
        <v>367</v>
      </c>
      <c r="F193" s="10" t="s">
        <v>368</v>
      </c>
      <c r="G193" s="9" t="s">
        <v>369</v>
      </c>
      <c r="H193" s="11" t="s">
        <v>961</v>
      </c>
      <c r="I193" s="13" t="s">
        <v>327</v>
      </c>
      <c r="J193" s="2">
        <v>44417</v>
      </c>
      <c r="K193" s="2"/>
      <c r="L193" s="2"/>
      <c r="M193" s="2"/>
      <c r="N193" s="2"/>
      <c r="O193" s="2"/>
      <c r="P193" s="11" t="s">
        <v>965</v>
      </c>
      <c r="Q193" s="11" t="s">
        <v>972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182</v>
      </c>
      <c r="B194" s="9" t="str">
        <f>LEFT(功能_33[[#This Row],[功能代號]],2)</f>
        <v>L4</v>
      </c>
      <c r="C194" s="9" t="s">
        <v>1001</v>
      </c>
      <c r="D194" s="29"/>
      <c r="E194" s="11" t="s">
        <v>370</v>
      </c>
      <c r="F194" s="10" t="s">
        <v>371</v>
      </c>
      <c r="G194" s="9" t="s">
        <v>372</v>
      </c>
      <c r="H194" s="11" t="s">
        <v>961</v>
      </c>
      <c r="I194" s="13" t="s">
        <v>327</v>
      </c>
      <c r="J194" s="2">
        <v>44418</v>
      </c>
      <c r="K194" s="2"/>
      <c r="L194" s="2"/>
      <c r="M194" s="2"/>
      <c r="N194" s="2"/>
      <c r="O194" s="2"/>
      <c r="P194" s="11" t="s">
        <v>970</v>
      </c>
      <c r="Q194" s="11" t="s">
        <v>976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183</v>
      </c>
      <c r="B195" s="9" t="str">
        <f>LEFT(功能_33[[#This Row],[功能代號]],2)</f>
        <v>L4</v>
      </c>
      <c r="C195" s="9" t="s">
        <v>1001</v>
      </c>
      <c r="D195" s="29"/>
      <c r="E195" s="11" t="s">
        <v>373</v>
      </c>
      <c r="F195" s="10" t="s">
        <v>374</v>
      </c>
      <c r="G195" s="9" t="s">
        <v>375</v>
      </c>
      <c r="H195" s="11" t="s">
        <v>961</v>
      </c>
      <c r="I195" s="13" t="s">
        <v>327</v>
      </c>
      <c r="J195" s="2">
        <v>44418</v>
      </c>
      <c r="K195" s="2"/>
      <c r="L195" s="2"/>
      <c r="M195" s="2"/>
      <c r="N195" s="2"/>
      <c r="O195" s="2"/>
      <c r="P195" s="11" t="s">
        <v>970</v>
      </c>
      <c r="Q195" s="11" t="s">
        <v>976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184</v>
      </c>
      <c r="B196" s="9" t="str">
        <f>LEFT(功能_33[[#This Row],[功能代號]],2)</f>
        <v>L4</v>
      </c>
      <c r="C196" s="9" t="s">
        <v>1001</v>
      </c>
      <c r="D196" s="29"/>
      <c r="E196" s="11" t="s">
        <v>376</v>
      </c>
      <c r="F196" s="10" t="s">
        <v>377</v>
      </c>
      <c r="G196" s="9" t="s">
        <v>378</v>
      </c>
      <c r="H196" s="11" t="s">
        <v>961</v>
      </c>
      <c r="I196" s="13" t="s">
        <v>327</v>
      </c>
      <c r="J196" s="2">
        <v>44418</v>
      </c>
      <c r="K196" s="2"/>
      <c r="L196" s="2"/>
      <c r="M196" s="2"/>
      <c r="N196" s="2"/>
      <c r="O196" s="2"/>
      <c r="P196" s="11" t="s">
        <v>970</v>
      </c>
      <c r="Q196" s="11" t="s">
        <v>976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185</v>
      </c>
      <c r="B197" s="9" t="str">
        <f>LEFT(功能_33[[#This Row],[功能代號]],2)</f>
        <v>L4</v>
      </c>
      <c r="C197" s="9" t="s">
        <v>1001</v>
      </c>
      <c r="D197" s="29"/>
      <c r="E197" s="11" t="s">
        <v>379</v>
      </c>
      <c r="F197" s="10" t="s">
        <v>380</v>
      </c>
      <c r="G197" s="9" t="s">
        <v>381</v>
      </c>
      <c r="H197" s="11" t="s">
        <v>961</v>
      </c>
      <c r="I197" s="13" t="s">
        <v>327</v>
      </c>
      <c r="J197" s="2">
        <v>44418</v>
      </c>
      <c r="K197" s="2"/>
      <c r="L197" s="2"/>
      <c r="M197" s="2"/>
      <c r="N197" s="2"/>
      <c r="O197" s="2"/>
      <c r="P197" s="11" t="s">
        <v>970</v>
      </c>
      <c r="Q197" s="11" t="s">
        <v>979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186</v>
      </c>
      <c r="B198" s="9" t="str">
        <f>LEFT(功能_33[[#This Row],[功能代號]],2)</f>
        <v>L4</v>
      </c>
      <c r="C198" s="9" t="s">
        <v>1001</v>
      </c>
      <c r="D198" s="29"/>
      <c r="E198" s="11" t="s">
        <v>382</v>
      </c>
      <c r="F198" s="10" t="s">
        <v>383</v>
      </c>
      <c r="G198" s="9" t="s">
        <v>384</v>
      </c>
      <c r="H198" s="11" t="s">
        <v>961</v>
      </c>
      <c r="I198" s="13" t="s">
        <v>327</v>
      </c>
      <c r="J198" s="2">
        <v>44418</v>
      </c>
      <c r="K198" s="2"/>
      <c r="L198" s="2"/>
      <c r="M198" s="2"/>
      <c r="N198" s="2"/>
      <c r="O198" s="2"/>
      <c r="P198" s="11" t="s">
        <v>970</v>
      </c>
      <c r="Q198" s="11" t="s">
        <v>979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187</v>
      </c>
      <c r="B199" s="9" t="str">
        <f>LEFT(功能_33[[#This Row],[功能代號]],2)</f>
        <v>L4</v>
      </c>
      <c r="C199" s="9" t="s">
        <v>1001</v>
      </c>
      <c r="D199" s="29"/>
      <c r="E199" s="11" t="s">
        <v>385</v>
      </c>
      <c r="F199" s="10" t="s">
        <v>386</v>
      </c>
      <c r="G199" s="9" t="s">
        <v>387</v>
      </c>
      <c r="H199" s="11" t="s">
        <v>961</v>
      </c>
      <c r="I199" s="13" t="s">
        <v>327</v>
      </c>
      <c r="J199" s="2">
        <v>44418</v>
      </c>
      <c r="K199" s="2"/>
      <c r="L199" s="2"/>
      <c r="M199" s="2"/>
      <c r="N199" s="2"/>
      <c r="O199" s="2"/>
      <c r="P199" s="11" t="s">
        <v>970</v>
      </c>
      <c r="Q199" s="11" t="s">
        <v>979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188</v>
      </c>
      <c r="B200" s="9" t="str">
        <f>LEFT(功能_33[[#This Row],[功能代號]],2)</f>
        <v>L4</v>
      </c>
      <c r="C200" s="9" t="s">
        <v>1001</v>
      </c>
      <c r="D200" s="29"/>
      <c r="E200" s="11" t="s">
        <v>388</v>
      </c>
      <c r="F200" s="10" t="s">
        <v>389</v>
      </c>
      <c r="G200" s="9" t="s">
        <v>390</v>
      </c>
      <c r="H200" s="11" t="s">
        <v>961</v>
      </c>
      <c r="I200" s="13" t="s">
        <v>327</v>
      </c>
      <c r="J200" s="2">
        <v>44418</v>
      </c>
      <c r="K200" s="2"/>
      <c r="L200" s="2"/>
      <c r="M200" s="2"/>
      <c r="N200" s="2"/>
      <c r="O200" s="2"/>
      <c r="P200" s="11" t="s">
        <v>970</v>
      </c>
      <c r="Q200" s="11" t="s">
        <v>976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189</v>
      </c>
      <c r="B201" s="9" t="str">
        <f>LEFT(功能_33[[#This Row],[功能代號]],2)</f>
        <v>L4</v>
      </c>
      <c r="C201" s="9" t="s">
        <v>1001</v>
      </c>
      <c r="D201" s="29"/>
      <c r="E201" s="11" t="s">
        <v>391</v>
      </c>
      <c r="F201" s="10" t="s">
        <v>392</v>
      </c>
      <c r="G201" s="9" t="s">
        <v>393</v>
      </c>
      <c r="H201" s="11" t="s">
        <v>961</v>
      </c>
      <c r="I201" s="13" t="s">
        <v>327</v>
      </c>
      <c r="J201" s="2">
        <v>44418</v>
      </c>
      <c r="K201" s="2"/>
      <c r="L201" s="2"/>
      <c r="M201" s="2"/>
      <c r="N201" s="2"/>
      <c r="O201" s="2"/>
      <c r="P201" s="11" t="s">
        <v>970</v>
      </c>
      <c r="Q201" s="11" t="s">
        <v>976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190</v>
      </c>
      <c r="B202" s="9" t="str">
        <f>LEFT(功能_33[[#This Row],[功能代號]],2)</f>
        <v>L4</v>
      </c>
      <c r="C202" s="9" t="s">
        <v>1001</v>
      </c>
      <c r="D202" s="29"/>
      <c r="E202" s="11" t="s">
        <v>394</v>
      </c>
      <c r="F202" s="10" t="s">
        <v>395</v>
      </c>
      <c r="G202" s="9" t="s">
        <v>396</v>
      </c>
      <c r="H202" s="11" t="s">
        <v>961</v>
      </c>
      <c r="I202" s="13" t="s">
        <v>327</v>
      </c>
      <c r="J202" s="2">
        <v>44418</v>
      </c>
      <c r="K202" s="2"/>
      <c r="L202" s="2"/>
      <c r="M202" s="2"/>
      <c r="N202" s="2"/>
      <c r="O202" s="2"/>
      <c r="P202" s="11" t="s">
        <v>966</v>
      </c>
      <c r="Q202" s="11" t="s">
        <v>976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191</v>
      </c>
      <c r="B203" s="9" t="str">
        <f>LEFT(功能_33[[#This Row],[功能代號]],2)</f>
        <v>L4</v>
      </c>
      <c r="C203" s="9" t="s">
        <v>1001</v>
      </c>
      <c r="D203" s="29"/>
      <c r="E203" s="11" t="s">
        <v>397</v>
      </c>
      <c r="F203" s="10" t="s">
        <v>398</v>
      </c>
      <c r="G203" s="9" t="s">
        <v>399</v>
      </c>
      <c r="H203" s="11" t="s">
        <v>961</v>
      </c>
      <c r="I203" s="13" t="s">
        <v>327</v>
      </c>
      <c r="J203" s="2">
        <v>44418</v>
      </c>
      <c r="K203" s="2"/>
      <c r="L203" s="2"/>
      <c r="M203" s="2"/>
      <c r="N203" s="2"/>
      <c r="O203" s="2"/>
      <c r="P203" s="11" t="s">
        <v>966</v>
      </c>
      <c r="Q203" s="11" t="s">
        <v>976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192</v>
      </c>
      <c r="B204" s="9" t="str">
        <f>LEFT(功能_33[[#This Row],[功能代號]],2)</f>
        <v>L4</v>
      </c>
      <c r="C204" s="9" t="s">
        <v>1001</v>
      </c>
      <c r="D204" s="29"/>
      <c r="E204" s="11" t="s">
        <v>400</v>
      </c>
      <c r="F204" s="10" t="s">
        <v>401</v>
      </c>
      <c r="G204" s="9" t="s">
        <v>402</v>
      </c>
      <c r="H204" s="11" t="s">
        <v>961</v>
      </c>
      <c r="I204" s="13" t="s">
        <v>327</v>
      </c>
      <c r="J204" s="2">
        <v>44418</v>
      </c>
      <c r="K204" s="2"/>
      <c r="L204" s="2"/>
      <c r="M204" s="2"/>
      <c r="N204" s="2"/>
      <c r="O204" s="2"/>
      <c r="P204" s="11" t="s">
        <v>966</v>
      </c>
      <c r="Q204" s="11" t="s">
        <v>976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193</v>
      </c>
      <c r="B205" s="9" t="str">
        <f>LEFT(功能_33[[#This Row],[功能代號]],2)</f>
        <v>L4</v>
      </c>
      <c r="C205" s="9" t="s">
        <v>1001</v>
      </c>
      <c r="D205" s="29"/>
      <c r="E205" s="11" t="s">
        <v>403</v>
      </c>
      <c r="F205" s="10" t="s">
        <v>404</v>
      </c>
      <c r="G205" s="9" t="s">
        <v>405</v>
      </c>
      <c r="H205" s="11" t="s">
        <v>961</v>
      </c>
      <c r="I205" s="13" t="s">
        <v>327</v>
      </c>
      <c r="J205" s="2">
        <v>44418</v>
      </c>
      <c r="K205" s="2"/>
      <c r="L205" s="2"/>
      <c r="M205" s="2"/>
      <c r="N205" s="2"/>
      <c r="O205" s="2"/>
      <c r="P205" s="11" t="s">
        <v>966</v>
      </c>
      <c r="Q205" s="11" t="s">
        <v>976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194</v>
      </c>
      <c r="B206" s="9" t="str">
        <f>LEFT(功能_33[[#This Row],[功能代號]],2)</f>
        <v>L4</v>
      </c>
      <c r="C206" s="9" t="s">
        <v>1001</v>
      </c>
      <c r="D206" s="29"/>
      <c r="E206" s="11" t="s">
        <v>406</v>
      </c>
      <c r="F206" s="10" t="s">
        <v>407</v>
      </c>
      <c r="G206" s="9" t="s">
        <v>408</v>
      </c>
      <c r="H206" s="11" t="s">
        <v>961</v>
      </c>
      <c r="I206" s="13" t="s">
        <v>327</v>
      </c>
      <c r="J206" s="2">
        <v>44418</v>
      </c>
      <c r="K206" s="2"/>
      <c r="L206" s="2"/>
      <c r="M206" s="2"/>
      <c r="N206" s="2"/>
      <c r="O206" s="2"/>
      <c r="P206" s="11" t="s">
        <v>966</v>
      </c>
      <c r="Q206" s="11" t="s">
        <v>976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195</v>
      </c>
      <c r="B207" s="9" t="str">
        <f>LEFT(功能_33[[#This Row],[功能代號]],2)</f>
        <v>L4</v>
      </c>
      <c r="C207" s="9" t="s">
        <v>1001</v>
      </c>
      <c r="D207" s="29"/>
      <c r="E207" s="11" t="s">
        <v>409</v>
      </c>
      <c r="F207" s="10" t="s">
        <v>410</v>
      </c>
      <c r="G207" s="9" t="s">
        <v>411</v>
      </c>
      <c r="H207" s="11" t="s">
        <v>961</v>
      </c>
      <c r="I207" s="13" t="s">
        <v>327</v>
      </c>
      <c r="J207" s="2">
        <v>44418</v>
      </c>
      <c r="K207" s="2"/>
      <c r="L207" s="2"/>
      <c r="M207" s="2"/>
      <c r="N207" s="2"/>
      <c r="O207" s="2"/>
      <c r="P207" s="11" t="s">
        <v>966</v>
      </c>
      <c r="Q207" s="11" t="s">
        <v>976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196</v>
      </c>
      <c r="B208" s="9" t="str">
        <f>LEFT(功能_33[[#This Row],[功能代號]],2)</f>
        <v>L4</v>
      </c>
      <c r="C208" s="9" t="s">
        <v>1001</v>
      </c>
      <c r="D208" s="29"/>
      <c r="E208" s="11" t="s">
        <v>412</v>
      </c>
      <c r="F208" s="12" t="s">
        <v>413</v>
      </c>
      <c r="G208" s="9" t="s">
        <v>414</v>
      </c>
      <c r="H208" s="11" t="s">
        <v>961</v>
      </c>
      <c r="I208" s="13" t="s">
        <v>327</v>
      </c>
      <c r="J208" s="2">
        <v>44419</v>
      </c>
      <c r="K208" s="2"/>
      <c r="L208" s="2"/>
      <c r="M208" s="2"/>
      <c r="N208" s="2"/>
      <c r="O208" s="2"/>
      <c r="P208" s="11" t="s">
        <v>970</v>
      </c>
      <c r="Q208" s="11" t="s">
        <v>979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197</v>
      </c>
      <c r="B209" s="9" t="str">
        <f>LEFT(功能_33[[#This Row],[功能代號]],2)</f>
        <v>L4</v>
      </c>
      <c r="C209" s="9" t="s">
        <v>1001</v>
      </c>
      <c r="D209" s="29"/>
      <c r="E209" s="11" t="s">
        <v>415</v>
      </c>
      <c r="F209" s="12" t="s">
        <v>416</v>
      </c>
      <c r="G209" s="9" t="s">
        <v>417</v>
      </c>
      <c r="H209" s="11" t="s">
        <v>961</v>
      </c>
      <c r="I209" s="13" t="s">
        <v>327</v>
      </c>
      <c r="J209" s="2">
        <v>44419</v>
      </c>
      <c r="K209" s="2"/>
      <c r="L209" s="2"/>
      <c r="M209" s="2"/>
      <c r="N209" s="2"/>
      <c r="O209" s="2"/>
      <c r="P209" s="11" t="s">
        <v>970</v>
      </c>
      <c r="Q209" s="11" t="s">
        <v>979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198</v>
      </c>
      <c r="B210" s="9" t="str">
        <f>LEFT(功能_33[[#This Row],[功能代號]],2)</f>
        <v>L4</v>
      </c>
      <c r="C210" s="9" t="s">
        <v>1001</v>
      </c>
      <c r="D210" s="29"/>
      <c r="E210" s="11" t="s">
        <v>418</v>
      </c>
      <c r="F210" s="12" t="s">
        <v>419</v>
      </c>
      <c r="G210" s="9" t="s">
        <v>420</v>
      </c>
      <c r="H210" s="11" t="s">
        <v>961</v>
      </c>
      <c r="I210" s="13" t="s">
        <v>327</v>
      </c>
      <c r="J210" s="2">
        <v>44419</v>
      </c>
      <c r="K210" s="2"/>
      <c r="L210" s="2"/>
      <c r="M210" s="2"/>
      <c r="N210" s="2"/>
      <c r="O210" s="2"/>
      <c r="P210" s="11" t="s">
        <v>970</v>
      </c>
      <c r="Q210" s="11" t="s">
        <v>979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199</v>
      </c>
      <c r="B211" s="9" t="str">
        <f>LEFT(功能_33[[#This Row],[功能代號]],2)</f>
        <v>L4</v>
      </c>
      <c r="C211" s="9" t="s">
        <v>1001</v>
      </c>
      <c r="D211" s="29"/>
      <c r="E211" s="22" t="s">
        <v>421</v>
      </c>
      <c r="F211" s="12" t="s">
        <v>422</v>
      </c>
      <c r="G211" s="9" t="s">
        <v>423</v>
      </c>
      <c r="H211" s="11" t="s">
        <v>961</v>
      </c>
      <c r="I211" s="13" t="s">
        <v>327</v>
      </c>
      <c r="J211" s="2">
        <v>44419</v>
      </c>
      <c r="K211" s="2"/>
      <c r="L211" s="2"/>
      <c r="M211" s="2"/>
      <c r="N211" s="2"/>
      <c r="O211" s="2"/>
      <c r="P211" s="11" t="s">
        <v>970</v>
      </c>
      <c r="Q211" s="11" t="s">
        <v>972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200</v>
      </c>
      <c r="B212" s="9" t="str">
        <f>LEFT(功能_33[[#This Row],[功能代號]],2)</f>
        <v>L4</v>
      </c>
      <c r="C212" s="9" t="s">
        <v>1001</v>
      </c>
      <c r="D212" s="29"/>
      <c r="E212" s="22" t="s">
        <v>424</v>
      </c>
      <c r="F212" s="12" t="s">
        <v>425</v>
      </c>
      <c r="G212" s="9" t="s">
        <v>426</v>
      </c>
      <c r="H212" s="11" t="s">
        <v>961</v>
      </c>
      <c r="I212" s="13" t="s">
        <v>327</v>
      </c>
      <c r="J212" s="2">
        <v>44419</v>
      </c>
      <c r="K212" s="2"/>
      <c r="L212" s="2"/>
      <c r="M212" s="2"/>
      <c r="N212" s="2"/>
      <c r="O212" s="2"/>
      <c r="P212" s="11" t="s">
        <v>970</v>
      </c>
      <c r="Q212" s="11" t="s">
        <v>972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201</v>
      </c>
      <c r="B213" s="9" t="str">
        <f>LEFT(功能_33[[#This Row],[功能代號]],2)</f>
        <v>L4</v>
      </c>
      <c r="C213" s="9" t="s">
        <v>1001</v>
      </c>
      <c r="D213" s="29"/>
      <c r="E213" s="22" t="s">
        <v>427</v>
      </c>
      <c r="F213" s="12" t="s">
        <v>428</v>
      </c>
      <c r="G213" s="9" t="s">
        <v>429</v>
      </c>
      <c r="H213" s="11" t="s">
        <v>961</v>
      </c>
      <c r="I213" s="13" t="s">
        <v>327</v>
      </c>
      <c r="J213" s="2">
        <v>44419</v>
      </c>
      <c r="K213" s="2"/>
      <c r="L213" s="2"/>
      <c r="M213" s="2"/>
      <c r="N213" s="2"/>
      <c r="O213" s="2"/>
      <c r="P213" s="11" t="s">
        <v>970</v>
      </c>
      <c r="Q213" s="11" t="s">
        <v>972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202</v>
      </c>
      <c r="B214" s="9" t="str">
        <f>LEFT(功能_33[[#This Row],[功能代號]],2)</f>
        <v>L4</v>
      </c>
      <c r="C214" s="9" t="s">
        <v>1001</v>
      </c>
      <c r="D214" s="29"/>
      <c r="E214" s="22" t="s">
        <v>430</v>
      </c>
      <c r="F214" s="12" t="s">
        <v>431</v>
      </c>
      <c r="G214" s="9" t="s">
        <v>432</v>
      </c>
      <c r="H214" s="11" t="s">
        <v>961</v>
      </c>
      <c r="I214" s="13" t="s">
        <v>327</v>
      </c>
      <c r="J214" s="2">
        <v>44419</v>
      </c>
      <c r="K214" s="2"/>
      <c r="L214" s="2"/>
      <c r="M214" s="2"/>
      <c r="N214" s="2"/>
      <c r="O214" s="2"/>
      <c r="P214" s="11" t="s">
        <v>970</v>
      </c>
      <c r="Q214" s="11" t="s">
        <v>972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203</v>
      </c>
      <c r="B215" s="9" t="str">
        <f>LEFT(功能_33[[#This Row],[功能代號]],2)</f>
        <v>L4</v>
      </c>
      <c r="C215" s="9" t="s">
        <v>1001</v>
      </c>
      <c r="D215" s="29"/>
      <c r="E215" s="22" t="s">
        <v>433</v>
      </c>
      <c r="F215" s="12" t="s">
        <v>434</v>
      </c>
      <c r="G215" s="9" t="s">
        <v>435</v>
      </c>
      <c r="H215" s="11" t="s">
        <v>961</v>
      </c>
      <c r="I215" s="13" t="s">
        <v>327</v>
      </c>
      <c r="J215" s="2">
        <v>44419</v>
      </c>
      <c r="K215" s="2"/>
      <c r="L215" s="2"/>
      <c r="M215" s="2"/>
      <c r="N215" s="2"/>
      <c r="O215" s="2"/>
      <c r="P215" s="11" t="s">
        <v>970</v>
      </c>
      <c r="Q215" s="11" t="s">
        <v>972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204</v>
      </c>
      <c r="B216" s="9" t="str">
        <f>LEFT(功能_33[[#This Row],[功能代號]],2)</f>
        <v>L4</v>
      </c>
      <c r="C216" s="9" t="s">
        <v>1001</v>
      </c>
      <c r="D216" s="29"/>
      <c r="E216" s="22" t="s">
        <v>436</v>
      </c>
      <c r="F216" s="12" t="s">
        <v>437</v>
      </c>
      <c r="G216" s="9" t="s">
        <v>438</v>
      </c>
      <c r="H216" s="11" t="s">
        <v>961</v>
      </c>
      <c r="I216" s="13" t="s">
        <v>327</v>
      </c>
      <c r="J216" s="2">
        <v>44419</v>
      </c>
      <c r="K216" s="2"/>
      <c r="L216" s="2"/>
      <c r="M216" s="2"/>
      <c r="N216" s="2"/>
      <c r="O216" s="2"/>
      <c r="P216" s="11" t="s">
        <v>970</v>
      </c>
      <c r="Q216" s="11" t="s">
        <v>972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205</v>
      </c>
      <c r="B217" s="9" t="str">
        <f>LEFT(功能_33[[#This Row],[功能代號]],2)</f>
        <v>L4</v>
      </c>
      <c r="C217" s="9" t="s">
        <v>1001</v>
      </c>
      <c r="D217" s="29"/>
      <c r="E217" s="11" t="s">
        <v>439</v>
      </c>
      <c r="F217" s="12" t="s">
        <v>440</v>
      </c>
      <c r="G217" s="9" t="s">
        <v>441</v>
      </c>
      <c r="H217" s="11" t="s">
        <v>961</v>
      </c>
      <c r="I217" s="13" t="s">
        <v>327</v>
      </c>
      <c r="J217" s="2">
        <v>44419</v>
      </c>
      <c r="K217" s="2"/>
      <c r="L217" s="2"/>
      <c r="M217" s="2"/>
      <c r="N217" s="2"/>
      <c r="O217" s="2"/>
      <c r="P217" s="11" t="s">
        <v>966</v>
      </c>
      <c r="Q217" s="11" t="s">
        <v>964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206</v>
      </c>
      <c r="B218" s="9" t="str">
        <f>LEFT(功能_33[[#This Row],[功能代號]],2)</f>
        <v>L4</v>
      </c>
      <c r="C218" s="9" t="s">
        <v>1001</v>
      </c>
      <c r="D218" s="29"/>
      <c r="E218" s="11" t="s">
        <v>442</v>
      </c>
      <c r="F218" s="12" t="s">
        <v>443</v>
      </c>
      <c r="G218" s="9" t="s">
        <v>444</v>
      </c>
      <c r="H218" s="11" t="s">
        <v>961</v>
      </c>
      <c r="I218" s="13" t="s">
        <v>327</v>
      </c>
      <c r="J218" s="2">
        <v>44419</v>
      </c>
      <c r="K218" s="2"/>
      <c r="L218" s="2"/>
      <c r="M218" s="2"/>
      <c r="N218" s="2"/>
      <c r="O218" s="2"/>
      <c r="P218" s="11" t="s">
        <v>966</v>
      </c>
      <c r="Q218" s="11" t="s">
        <v>964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207</v>
      </c>
      <c r="B219" s="9" t="str">
        <f>LEFT(功能_33[[#This Row],[功能代號]],2)</f>
        <v>L4</v>
      </c>
      <c r="C219" s="9" t="s">
        <v>1001</v>
      </c>
      <c r="D219" s="29"/>
      <c r="E219" s="11" t="s">
        <v>445</v>
      </c>
      <c r="F219" s="12" t="s">
        <v>443</v>
      </c>
      <c r="G219" s="9" t="s">
        <v>446</v>
      </c>
      <c r="H219" s="11" t="s">
        <v>961</v>
      </c>
      <c r="I219" s="13" t="s">
        <v>447</v>
      </c>
      <c r="J219" s="2">
        <v>44419</v>
      </c>
      <c r="K219" s="2"/>
      <c r="L219" s="2"/>
      <c r="M219" s="2"/>
      <c r="N219" s="2"/>
      <c r="O219" s="2"/>
      <c r="P219" s="11" t="s">
        <v>966</v>
      </c>
      <c r="Q219" s="11" t="s">
        <v>976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208</v>
      </c>
      <c r="B220" s="9" t="str">
        <f>LEFT(功能_33[[#This Row],[功能代號]],2)</f>
        <v>L4</v>
      </c>
      <c r="C220" s="9" t="s">
        <v>1001</v>
      </c>
      <c r="D220" s="29"/>
      <c r="E220" s="11" t="s">
        <v>448</v>
      </c>
      <c r="F220" s="12" t="s">
        <v>443</v>
      </c>
      <c r="G220" s="9" t="s">
        <v>449</v>
      </c>
      <c r="H220" s="11" t="s">
        <v>961</v>
      </c>
      <c r="I220" s="13" t="s">
        <v>327</v>
      </c>
      <c r="J220" s="2">
        <v>44419</v>
      </c>
      <c r="K220" s="2"/>
      <c r="L220" s="2"/>
      <c r="M220" s="2"/>
      <c r="N220" s="2"/>
      <c r="O220" s="2"/>
      <c r="P220" s="11" t="s">
        <v>966</v>
      </c>
      <c r="Q220" s="11" t="s">
        <v>976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209</v>
      </c>
      <c r="B221" s="9" t="str">
        <f>LEFT(功能_33[[#This Row],[功能代號]],2)</f>
        <v>L4</v>
      </c>
      <c r="C221" s="9" t="s">
        <v>1001</v>
      </c>
      <c r="D221" s="29"/>
      <c r="E221" s="11" t="s">
        <v>450</v>
      </c>
      <c r="F221" s="12" t="s">
        <v>443</v>
      </c>
      <c r="G221" s="9" t="s">
        <v>451</v>
      </c>
      <c r="H221" s="11" t="s">
        <v>961</v>
      </c>
      <c r="I221" s="13" t="s">
        <v>327</v>
      </c>
      <c r="J221" s="2">
        <v>44420</v>
      </c>
      <c r="K221" s="2"/>
      <c r="L221" s="2"/>
      <c r="M221" s="2"/>
      <c r="N221" s="2"/>
      <c r="O221" s="2"/>
      <c r="P221" s="11" t="s">
        <v>966</v>
      </c>
      <c r="Q221" s="1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210</v>
      </c>
      <c r="B222" s="9" t="str">
        <f>LEFT(功能_33[[#This Row],[功能代號]],2)</f>
        <v>L4</v>
      </c>
      <c r="C222" s="9" t="s">
        <v>1001</v>
      </c>
      <c r="D222" s="29"/>
      <c r="E222" s="11" t="s">
        <v>452</v>
      </c>
      <c r="F222" s="12" t="s">
        <v>443</v>
      </c>
      <c r="G222" s="9" t="s">
        <v>453</v>
      </c>
      <c r="H222" s="11" t="s">
        <v>961</v>
      </c>
      <c r="I222" s="13" t="s">
        <v>327</v>
      </c>
      <c r="J222" s="2">
        <v>44420</v>
      </c>
      <c r="K222" s="2"/>
      <c r="L222" s="2"/>
      <c r="M222" s="2"/>
      <c r="N222" s="2"/>
      <c r="O222" s="2"/>
      <c r="P222" s="11" t="s">
        <v>966</v>
      </c>
      <c r="Q222" s="11" t="s">
        <v>964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211</v>
      </c>
      <c r="B223" s="9" t="str">
        <f>LEFT(功能_33[[#This Row],[功能代號]],2)</f>
        <v>L4</v>
      </c>
      <c r="C223" s="9" t="s">
        <v>1001</v>
      </c>
      <c r="D223" s="29"/>
      <c r="E223" s="22" t="s">
        <v>454</v>
      </c>
      <c r="F223" s="12" t="s">
        <v>455</v>
      </c>
      <c r="G223" s="9" t="s">
        <v>456</v>
      </c>
      <c r="H223" s="11" t="s">
        <v>961</v>
      </c>
      <c r="I223" s="13" t="s">
        <v>327</v>
      </c>
      <c r="J223" s="2">
        <v>44420</v>
      </c>
      <c r="K223" s="2"/>
      <c r="L223" s="2"/>
      <c r="M223" s="2"/>
      <c r="N223" s="2"/>
      <c r="O223" s="2"/>
      <c r="P223" s="11" t="s">
        <v>970</v>
      </c>
      <c r="Q223" s="11" t="s">
        <v>972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1001</v>
      </c>
      <c r="D224" s="29"/>
      <c r="E224" s="11" t="s">
        <v>457</v>
      </c>
      <c r="F224" s="12" t="s">
        <v>458</v>
      </c>
      <c r="G224" s="9" t="s">
        <v>459</v>
      </c>
      <c r="H224" s="11" t="s">
        <v>961</v>
      </c>
      <c r="I224" s="13" t="s">
        <v>327</v>
      </c>
      <c r="J224" s="2">
        <v>44420</v>
      </c>
      <c r="K224" s="2"/>
      <c r="L224" s="2"/>
      <c r="M224" s="2"/>
      <c r="N224" s="2"/>
      <c r="O224" s="2"/>
      <c r="P224" s="11" t="s">
        <v>966</v>
      </c>
      <c r="Q224" s="11" t="s">
        <v>972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1001</v>
      </c>
      <c r="D225" s="29"/>
      <c r="E225" s="11" t="s">
        <v>460</v>
      </c>
      <c r="F225" s="12" t="s">
        <v>461</v>
      </c>
      <c r="G225" s="9" t="s">
        <v>462</v>
      </c>
      <c r="H225" s="11" t="s">
        <v>961</v>
      </c>
      <c r="I225" s="13" t="s">
        <v>327</v>
      </c>
      <c r="J225" s="2">
        <v>44420</v>
      </c>
      <c r="K225" s="2"/>
      <c r="L225" s="2"/>
      <c r="M225" s="2"/>
      <c r="N225" s="2"/>
      <c r="O225" s="2"/>
      <c r="P225" s="11" t="s">
        <v>966</v>
      </c>
      <c r="Q225" s="11" t="s">
        <v>964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1001</v>
      </c>
      <c r="D226" s="29"/>
      <c r="E226" s="11" t="s">
        <v>463</v>
      </c>
      <c r="F226" s="12" t="s">
        <v>464</v>
      </c>
      <c r="G226" s="9" t="s">
        <v>465</v>
      </c>
      <c r="H226" s="11" t="s">
        <v>961</v>
      </c>
      <c r="I226" s="13" t="s">
        <v>327</v>
      </c>
      <c r="J226" s="2">
        <v>44420</v>
      </c>
      <c r="K226" s="2"/>
      <c r="L226" s="2"/>
      <c r="M226" s="2"/>
      <c r="N226" s="2"/>
      <c r="O226" s="2"/>
      <c r="P226" s="11" t="s">
        <v>966</v>
      </c>
      <c r="Q226" s="11" t="s">
        <v>964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1001</v>
      </c>
      <c r="D227" s="29"/>
      <c r="E227" s="11" t="s">
        <v>466</v>
      </c>
      <c r="F227" s="12" t="s">
        <v>467</v>
      </c>
      <c r="G227" s="9" t="s">
        <v>468</v>
      </c>
      <c r="H227" s="11" t="s">
        <v>961</v>
      </c>
      <c r="I227" s="13" t="s">
        <v>327</v>
      </c>
      <c r="J227" s="2">
        <v>44420</v>
      </c>
      <c r="K227" s="2"/>
      <c r="L227" s="2"/>
      <c r="M227" s="2"/>
      <c r="N227" s="2"/>
      <c r="O227" s="2"/>
      <c r="P227" s="11" t="s">
        <v>966</v>
      </c>
      <c r="Q227" s="11" t="s">
        <v>1881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1001</v>
      </c>
      <c r="D228" s="29"/>
      <c r="E228" s="11" t="s">
        <v>469</v>
      </c>
      <c r="F228" s="12" t="s">
        <v>470</v>
      </c>
      <c r="G228" s="9" t="s">
        <v>471</v>
      </c>
      <c r="H228" s="11" t="s">
        <v>961</v>
      </c>
      <c r="I228" s="13" t="s">
        <v>327</v>
      </c>
      <c r="J228" s="2">
        <v>44420</v>
      </c>
      <c r="K228" s="2"/>
      <c r="L228" s="2"/>
      <c r="M228" s="2"/>
      <c r="N228" s="2"/>
      <c r="O228" s="2"/>
      <c r="P228" s="11" t="s">
        <v>966</v>
      </c>
      <c r="Q228" s="11" t="s">
        <v>1881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1001</v>
      </c>
      <c r="D229" s="29"/>
      <c r="E229" s="11" t="s">
        <v>472</v>
      </c>
      <c r="F229" s="12" t="s">
        <v>473</v>
      </c>
      <c r="G229" s="9" t="s">
        <v>474</v>
      </c>
      <c r="H229" s="11" t="s">
        <v>961</v>
      </c>
      <c r="I229" s="13" t="s">
        <v>327</v>
      </c>
      <c r="J229" s="2">
        <v>44420</v>
      </c>
      <c r="K229" s="2"/>
      <c r="L229" s="2"/>
      <c r="M229" s="2"/>
      <c r="N229" s="2"/>
      <c r="O229" s="2"/>
      <c r="P229" s="11" t="s">
        <v>966</v>
      </c>
      <c r="Q229" s="11" t="s">
        <v>976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1001</v>
      </c>
      <c r="D230" s="29"/>
      <c r="E230" s="11" t="s">
        <v>475</v>
      </c>
      <c r="F230" s="12" t="s">
        <v>476</v>
      </c>
      <c r="G230" s="9" t="s">
        <v>477</v>
      </c>
      <c r="H230" s="11" t="s">
        <v>961</v>
      </c>
      <c r="I230" s="13" t="s">
        <v>327</v>
      </c>
      <c r="J230" s="2">
        <v>44420</v>
      </c>
      <c r="K230" s="2"/>
      <c r="L230" s="2"/>
      <c r="M230" s="2"/>
      <c r="N230" s="2"/>
      <c r="O230" s="2"/>
      <c r="P230" s="11" t="s">
        <v>966</v>
      </c>
      <c r="Q230" s="11" t="s">
        <v>979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1001</v>
      </c>
      <c r="D231" s="29"/>
      <c r="E231" s="11" t="s">
        <v>478</v>
      </c>
      <c r="F231" s="12" t="s">
        <v>479</v>
      </c>
      <c r="G231" s="9" t="s">
        <v>480</v>
      </c>
      <c r="H231" s="11" t="s">
        <v>961</v>
      </c>
      <c r="I231" s="13" t="s">
        <v>327</v>
      </c>
      <c r="J231" s="2">
        <v>44420</v>
      </c>
      <c r="K231" s="2"/>
      <c r="L231" s="2"/>
      <c r="M231" s="2"/>
      <c r="N231" s="2"/>
      <c r="O231" s="2"/>
      <c r="P231" s="11" t="s">
        <v>966</v>
      </c>
      <c r="Q231" s="11" t="s">
        <v>972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1001</v>
      </c>
      <c r="D232" s="29"/>
      <c r="E232" s="11" t="s">
        <v>481</v>
      </c>
      <c r="F232" s="12" t="s">
        <v>482</v>
      </c>
      <c r="G232" s="9" t="s">
        <v>483</v>
      </c>
      <c r="H232" s="11" t="s">
        <v>961</v>
      </c>
      <c r="I232" s="13" t="s">
        <v>327</v>
      </c>
      <c r="J232" s="2">
        <v>44420</v>
      </c>
      <c r="K232" s="2"/>
      <c r="L232" s="2"/>
      <c r="M232" s="2"/>
      <c r="N232" s="2"/>
      <c r="O232" s="2"/>
      <c r="P232" s="11" t="s">
        <v>966</v>
      </c>
      <c r="Q232" s="11" t="s">
        <v>972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1001</v>
      </c>
      <c r="D233" s="29"/>
      <c r="E233" s="11" t="s">
        <v>484</v>
      </c>
      <c r="F233" s="12" t="s">
        <v>485</v>
      </c>
      <c r="G233" s="9" t="s">
        <v>486</v>
      </c>
      <c r="H233" s="11" t="s">
        <v>961</v>
      </c>
      <c r="I233" s="13" t="s">
        <v>327</v>
      </c>
      <c r="J233" s="2">
        <v>44421</v>
      </c>
      <c r="K233" s="2"/>
      <c r="L233" s="2"/>
      <c r="M233" s="2"/>
      <c r="N233" s="2"/>
      <c r="O233" s="2"/>
      <c r="P233" s="11" t="s">
        <v>966</v>
      </c>
      <c r="Q233" s="11" t="s">
        <v>972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1001</v>
      </c>
      <c r="D234" s="29"/>
      <c r="E234" s="11" t="s">
        <v>487</v>
      </c>
      <c r="F234" s="12" t="s">
        <v>488</v>
      </c>
      <c r="G234" s="9" t="s">
        <v>489</v>
      </c>
      <c r="H234" s="11" t="s">
        <v>961</v>
      </c>
      <c r="I234" s="13" t="s">
        <v>327</v>
      </c>
      <c r="J234" s="2">
        <v>44421</v>
      </c>
      <c r="K234" s="2"/>
      <c r="L234" s="2"/>
      <c r="M234" s="2"/>
      <c r="N234" s="2"/>
      <c r="O234" s="2"/>
      <c r="P234" s="11" t="s">
        <v>966</v>
      </c>
      <c r="Q234" s="11" t="s">
        <v>972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1001</v>
      </c>
      <c r="D235" s="29"/>
      <c r="E235" s="11" t="s">
        <v>490</v>
      </c>
      <c r="F235" s="12" t="s">
        <v>491</v>
      </c>
      <c r="G235" s="9" t="s">
        <v>492</v>
      </c>
      <c r="H235" s="11" t="s">
        <v>961</v>
      </c>
      <c r="I235" s="13" t="s">
        <v>327</v>
      </c>
      <c r="J235" s="2">
        <v>44421</v>
      </c>
      <c r="K235" s="2"/>
      <c r="L235" s="2"/>
      <c r="M235" s="2"/>
      <c r="N235" s="2"/>
      <c r="O235" s="2"/>
      <c r="P235" s="11" t="s">
        <v>966</v>
      </c>
      <c r="Q235" s="11" t="s">
        <v>964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1001</v>
      </c>
      <c r="D236" s="29"/>
      <c r="E236" s="11" t="s">
        <v>493</v>
      </c>
      <c r="F236" s="10" t="s">
        <v>494</v>
      </c>
      <c r="G236" s="9" t="s">
        <v>495</v>
      </c>
      <c r="H236" s="11" t="s">
        <v>961</v>
      </c>
      <c r="I236" s="13" t="s">
        <v>327</v>
      </c>
      <c r="J236" s="2">
        <v>44421</v>
      </c>
      <c r="K236" s="2"/>
      <c r="L236" s="2"/>
      <c r="M236" s="2"/>
      <c r="N236" s="2"/>
      <c r="O236" s="2"/>
      <c r="P236" s="11" t="s">
        <v>975</v>
      </c>
      <c r="Q236" s="11" t="s">
        <v>968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1001</v>
      </c>
      <c r="D237" s="29"/>
      <c r="E237" s="11" t="s">
        <v>496</v>
      </c>
      <c r="F237" s="10" t="s">
        <v>497</v>
      </c>
      <c r="G237" s="9" t="s">
        <v>498</v>
      </c>
      <c r="H237" s="11" t="s">
        <v>961</v>
      </c>
      <c r="I237" s="13" t="s">
        <v>327</v>
      </c>
      <c r="J237" s="2">
        <v>44421</v>
      </c>
      <c r="K237" s="2"/>
      <c r="L237" s="2"/>
      <c r="M237" s="2"/>
      <c r="N237" s="2"/>
      <c r="O237" s="2"/>
      <c r="P237" s="11" t="s">
        <v>975</v>
      </c>
      <c r="Q237" s="11" t="s">
        <v>968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1001</v>
      </c>
      <c r="D238" s="29"/>
      <c r="E238" s="11" t="s">
        <v>499</v>
      </c>
      <c r="F238" s="10" t="s">
        <v>500</v>
      </c>
      <c r="G238" s="9" t="s">
        <v>501</v>
      </c>
      <c r="H238" s="11" t="s">
        <v>961</v>
      </c>
      <c r="I238" s="13" t="s">
        <v>327</v>
      </c>
      <c r="J238" s="2">
        <v>44421</v>
      </c>
      <c r="K238" s="2"/>
      <c r="L238" s="2"/>
      <c r="M238" s="2"/>
      <c r="N238" s="2"/>
      <c r="O238" s="2"/>
      <c r="P238" s="11" t="s">
        <v>975</v>
      </c>
      <c r="Q238" s="11" t="s">
        <v>968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1001</v>
      </c>
      <c r="D239" s="29"/>
      <c r="E239" s="11" t="s">
        <v>502</v>
      </c>
      <c r="F239" s="10" t="s">
        <v>503</v>
      </c>
      <c r="G239" s="9" t="s">
        <v>504</v>
      </c>
      <c r="H239" s="11" t="s">
        <v>961</v>
      </c>
      <c r="I239" s="13" t="s">
        <v>327</v>
      </c>
      <c r="J239" s="2">
        <v>44421</v>
      </c>
      <c r="K239" s="2"/>
      <c r="L239" s="2"/>
      <c r="M239" s="2"/>
      <c r="N239" s="2"/>
      <c r="O239" s="2"/>
      <c r="P239" s="11" t="s">
        <v>975</v>
      </c>
      <c r="Q239" s="11" t="s">
        <v>968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1001</v>
      </c>
      <c r="D240" s="29"/>
      <c r="E240" s="11" t="s">
        <v>505</v>
      </c>
      <c r="F240" s="10" t="s">
        <v>506</v>
      </c>
      <c r="G240" s="9" t="s">
        <v>507</v>
      </c>
      <c r="H240" s="11" t="s">
        <v>961</v>
      </c>
      <c r="I240" s="13" t="s">
        <v>327</v>
      </c>
      <c r="J240" s="2">
        <v>44421</v>
      </c>
      <c r="K240" s="2"/>
      <c r="L240" s="2"/>
      <c r="M240" s="2"/>
      <c r="N240" s="2"/>
      <c r="O240" s="2"/>
      <c r="P240" s="11" t="s">
        <v>975</v>
      </c>
      <c r="Q240" s="11" t="s">
        <v>968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1001</v>
      </c>
      <c r="D241" s="29"/>
      <c r="E241" s="11" t="s">
        <v>508</v>
      </c>
      <c r="F241" s="10" t="s">
        <v>509</v>
      </c>
      <c r="G241" s="9" t="s">
        <v>510</v>
      </c>
      <c r="H241" s="11" t="s">
        <v>961</v>
      </c>
      <c r="I241" s="13" t="s">
        <v>327</v>
      </c>
      <c r="J241" s="2">
        <v>44421</v>
      </c>
      <c r="K241" s="2"/>
      <c r="L241" s="2"/>
      <c r="M241" s="2"/>
      <c r="N241" s="2"/>
      <c r="O241" s="2"/>
      <c r="P241" s="11" t="s">
        <v>975</v>
      </c>
      <c r="Q241" s="11" t="s">
        <v>968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1001</v>
      </c>
      <c r="D242" s="29"/>
      <c r="E242" s="11" t="s">
        <v>511</v>
      </c>
      <c r="F242" s="10" t="s">
        <v>512</v>
      </c>
      <c r="G242" s="9" t="s">
        <v>513</v>
      </c>
      <c r="H242" s="11" t="s">
        <v>961</v>
      </c>
      <c r="I242" s="13" t="s">
        <v>327</v>
      </c>
      <c r="J242" s="2">
        <v>44421</v>
      </c>
      <c r="K242" s="2"/>
      <c r="L242" s="2"/>
      <c r="M242" s="2"/>
      <c r="N242" s="2"/>
      <c r="O242" s="2"/>
      <c r="P242" s="11" t="s">
        <v>975</v>
      </c>
      <c r="Q242" s="11" t="s">
        <v>968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1001</v>
      </c>
      <c r="D243" s="29"/>
      <c r="E243" s="11" t="s">
        <v>514</v>
      </c>
      <c r="F243" s="10" t="s">
        <v>515</v>
      </c>
      <c r="G243" s="9" t="s">
        <v>516</v>
      </c>
      <c r="H243" s="11" t="s">
        <v>961</v>
      </c>
      <c r="I243" s="13" t="s">
        <v>327</v>
      </c>
      <c r="J243" s="2">
        <v>44421</v>
      </c>
      <c r="K243" s="2"/>
      <c r="L243" s="2"/>
      <c r="M243" s="2"/>
      <c r="N243" s="2"/>
      <c r="O243" s="2"/>
      <c r="P243" s="11" t="s">
        <v>975</v>
      </c>
      <c r="Q243" s="11" t="s">
        <v>964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1002</v>
      </c>
      <c r="D244" s="29"/>
      <c r="E244" s="11" t="s">
        <v>517</v>
      </c>
      <c r="F244" s="12" t="s">
        <v>518</v>
      </c>
      <c r="G244" s="9" t="s">
        <v>519</v>
      </c>
      <c r="H244" s="11" t="s">
        <v>648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975</v>
      </c>
      <c r="Q244" s="11" t="s">
        <v>981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1002</v>
      </c>
      <c r="D245" s="29"/>
      <c r="E245" s="11" t="s">
        <v>520</v>
      </c>
      <c r="F245" s="12" t="s">
        <v>521</v>
      </c>
      <c r="G245" s="9" t="s">
        <v>522</v>
      </c>
      <c r="H245" s="11" t="s">
        <v>648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975</v>
      </c>
      <c r="Q245" s="11" t="s">
        <v>981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1002</v>
      </c>
      <c r="D246" s="29"/>
      <c r="E246" s="11" t="s">
        <v>523</v>
      </c>
      <c r="F246" s="12" t="s">
        <v>524</v>
      </c>
      <c r="G246" s="9" t="s">
        <v>525</v>
      </c>
      <c r="H246" s="11" t="s">
        <v>648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975</v>
      </c>
      <c r="Q246" s="11" t="s">
        <v>981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1002</v>
      </c>
      <c r="D247" s="29"/>
      <c r="E247" s="11" t="s">
        <v>526</v>
      </c>
      <c r="F247" s="12" t="s">
        <v>527</v>
      </c>
      <c r="G247" s="9" t="s">
        <v>528</v>
      </c>
      <c r="H247" s="11" t="s">
        <v>648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975</v>
      </c>
      <c r="Q247" s="11" t="s">
        <v>981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1002</v>
      </c>
      <c r="D248" s="29"/>
      <c r="E248" s="11" t="s">
        <v>529</v>
      </c>
      <c r="F248" s="12" t="s">
        <v>530</v>
      </c>
      <c r="G248" s="9" t="s">
        <v>531</v>
      </c>
      <c r="H248" s="11" t="s">
        <v>648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975</v>
      </c>
      <c r="Q248" s="11" t="s">
        <v>981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1002</v>
      </c>
      <c r="D249" s="29"/>
      <c r="E249" s="11" t="s">
        <v>532</v>
      </c>
      <c r="F249" s="12" t="s">
        <v>533</v>
      </c>
      <c r="G249" s="9" t="s">
        <v>534</v>
      </c>
      <c r="H249" s="11" t="s">
        <v>648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975</v>
      </c>
      <c r="Q249" s="11" t="s">
        <v>981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1002</v>
      </c>
      <c r="D250" s="29"/>
      <c r="E250" s="11" t="s">
        <v>535</v>
      </c>
      <c r="F250" s="12" t="s">
        <v>536</v>
      </c>
      <c r="G250" s="9" t="s">
        <v>537</v>
      </c>
      <c r="H250" s="11" t="s">
        <v>648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975</v>
      </c>
      <c r="Q250" s="11" t="s">
        <v>981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1002</v>
      </c>
      <c r="D251" s="29"/>
      <c r="E251" s="11" t="s">
        <v>538</v>
      </c>
      <c r="F251" s="12" t="s">
        <v>539</v>
      </c>
      <c r="G251" s="9" t="s">
        <v>540</v>
      </c>
      <c r="H251" s="11" t="s">
        <v>648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975</v>
      </c>
      <c r="Q251" s="11" t="s">
        <v>981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1002</v>
      </c>
      <c r="D252" s="29"/>
      <c r="E252" s="11" t="s">
        <v>541</v>
      </c>
      <c r="F252" s="12" t="s">
        <v>542</v>
      </c>
      <c r="G252" s="9" t="s">
        <v>543</v>
      </c>
      <c r="H252" s="11" t="s">
        <v>648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975</v>
      </c>
      <c r="Q252" s="11" t="s">
        <v>981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1002</v>
      </c>
      <c r="D253" s="29"/>
      <c r="E253" s="11" t="s">
        <v>544</v>
      </c>
      <c r="F253" s="12" t="s">
        <v>545</v>
      </c>
      <c r="G253" s="9" t="s">
        <v>546</v>
      </c>
      <c r="H253" s="11" t="s">
        <v>648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975</v>
      </c>
      <c r="Q253" s="11" t="s">
        <v>981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1002</v>
      </c>
      <c r="D254" s="29"/>
      <c r="E254" s="11" t="s">
        <v>547</v>
      </c>
      <c r="F254" s="12" t="s">
        <v>548</v>
      </c>
      <c r="G254" s="9" t="s">
        <v>549</v>
      </c>
      <c r="H254" s="11" t="s">
        <v>648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975</v>
      </c>
      <c r="Q254" s="11" t="s">
        <v>981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1002</v>
      </c>
      <c r="D255" s="29"/>
      <c r="E255" s="11" t="s">
        <v>550</v>
      </c>
      <c r="F255" s="12" t="s">
        <v>551</v>
      </c>
      <c r="G255" s="9" t="s">
        <v>552</v>
      </c>
      <c r="H255" s="11" t="s">
        <v>648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975</v>
      </c>
      <c r="Q255" s="11" t="s">
        <v>981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1002</v>
      </c>
      <c r="D256" s="29"/>
      <c r="E256" s="11" t="s">
        <v>553</v>
      </c>
      <c r="F256" s="12" t="s">
        <v>554</v>
      </c>
      <c r="G256" s="9" t="s">
        <v>555</v>
      </c>
      <c r="H256" s="11" t="s">
        <v>648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975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1002</v>
      </c>
      <c r="D257" s="29"/>
      <c r="E257" s="11" t="s">
        <v>556</v>
      </c>
      <c r="F257" s="12" t="s">
        <v>557</v>
      </c>
      <c r="G257" s="9" t="s">
        <v>1778</v>
      </c>
      <c r="H257" s="13" t="s">
        <v>558</v>
      </c>
      <c r="I257" s="13" t="s">
        <v>558</v>
      </c>
      <c r="J257" s="2">
        <v>44425</v>
      </c>
      <c r="K257" s="2"/>
      <c r="L257" s="2"/>
      <c r="M257" s="2"/>
      <c r="N257" s="2"/>
      <c r="O257" s="2"/>
      <c r="P257" s="11" t="s">
        <v>975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1002</v>
      </c>
      <c r="D258" s="29"/>
      <c r="E258" s="11" t="s">
        <v>559</v>
      </c>
      <c r="F258" s="12" t="s">
        <v>560</v>
      </c>
      <c r="G258" s="9" t="s">
        <v>561</v>
      </c>
      <c r="H258" s="13" t="s">
        <v>558</v>
      </c>
      <c r="I258" s="13" t="s">
        <v>558</v>
      </c>
      <c r="J258" s="2">
        <v>44425</v>
      </c>
      <c r="K258" s="2"/>
      <c r="L258" s="2"/>
      <c r="M258" s="2"/>
      <c r="N258" s="2"/>
      <c r="O258" s="2"/>
      <c r="P258" s="11" t="s">
        <v>975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1002</v>
      </c>
      <c r="D259" s="29"/>
      <c r="E259" s="11" t="s">
        <v>562</v>
      </c>
      <c r="F259" s="12" t="s">
        <v>563</v>
      </c>
      <c r="G259" s="9" t="s">
        <v>564</v>
      </c>
      <c r="H259" s="13" t="s">
        <v>558</v>
      </c>
      <c r="I259" s="13" t="s">
        <v>558</v>
      </c>
      <c r="J259" s="2">
        <v>44425</v>
      </c>
      <c r="K259" s="2"/>
      <c r="L259" s="2"/>
      <c r="M259" s="2"/>
      <c r="N259" s="2"/>
      <c r="O259" s="2"/>
      <c r="P259" s="11" t="s">
        <v>975</v>
      </c>
      <c r="Q259" s="11" t="s">
        <v>964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1002</v>
      </c>
      <c r="D260" s="29"/>
      <c r="E260" s="11" t="s">
        <v>565</v>
      </c>
      <c r="F260" s="12" t="s">
        <v>566</v>
      </c>
      <c r="G260" s="9" t="s">
        <v>567</v>
      </c>
      <c r="H260" s="13" t="s">
        <v>558</v>
      </c>
      <c r="I260" s="13" t="s">
        <v>558</v>
      </c>
      <c r="J260" s="2">
        <v>44425</v>
      </c>
      <c r="K260" s="2"/>
      <c r="L260" s="2"/>
      <c r="M260" s="2"/>
      <c r="N260" s="2"/>
      <c r="O260" s="2"/>
      <c r="P260" s="11" t="s">
        <v>975</v>
      </c>
      <c r="Q260" s="11" t="s">
        <v>964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1002</v>
      </c>
      <c r="D261" s="29"/>
      <c r="E261" s="11" t="s">
        <v>568</v>
      </c>
      <c r="F261" s="12" t="s">
        <v>569</v>
      </c>
      <c r="G261" s="9" t="s">
        <v>570</v>
      </c>
      <c r="H261" s="13" t="s">
        <v>558</v>
      </c>
      <c r="I261" s="13" t="s">
        <v>558</v>
      </c>
      <c r="J261" s="2">
        <v>44425</v>
      </c>
      <c r="K261" s="2"/>
      <c r="L261" s="2"/>
      <c r="M261" s="2"/>
      <c r="N261" s="2"/>
      <c r="O261" s="2"/>
      <c r="P261" s="11" t="s">
        <v>975</v>
      </c>
      <c r="Q261" s="11" t="s">
        <v>964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1002</v>
      </c>
      <c r="D262" s="29"/>
      <c r="E262" s="11" t="s">
        <v>571</v>
      </c>
      <c r="F262" s="12" t="s">
        <v>572</v>
      </c>
      <c r="G262" s="9" t="s">
        <v>573</v>
      </c>
      <c r="H262" s="13" t="s">
        <v>558</v>
      </c>
      <c r="I262" s="13" t="s">
        <v>558</v>
      </c>
      <c r="J262" s="2">
        <v>44425</v>
      </c>
      <c r="K262" s="2"/>
      <c r="L262" s="2"/>
      <c r="M262" s="2"/>
      <c r="N262" s="2"/>
      <c r="O262" s="2"/>
      <c r="P262" s="11" t="s">
        <v>975</v>
      </c>
      <c r="Q262" s="11" t="s">
        <v>964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1002</v>
      </c>
      <c r="D263" s="29"/>
      <c r="E263" s="11" t="s">
        <v>574</v>
      </c>
      <c r="F263" s="12" t="s">
        <v>575</v>
      </c>
      <c r="G263" s="9" t="s">
        <v>576</v>
      </c>
      <c r="H263" s="13" t="s">
        <v>558</v>
      </c>
      <c r="I263" s="13" t="s">
        <v>558</v>
      </c>
      <c r="J263" s="2">
        <v>44425</v>
      </c>
      <c r="K263" s="2"/>
      <c r="L263" s="2"/>
      <c r="M263" s="2"/>
      <c r="N263" s="2"/>
      <c r="O263" s="2"/>
      <c r="P263" s="11" t="s">
        <v>975</v>
      </c>
      <c r="Q263" s="11" t="s">
        <v>964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1002</v>
      </c>
      <c r="D264" s="29"/>
      <c r="E264" s="11" t="s">
        <v>577</v>
      </c>
      <c r="F264" s="12" t="s">
        <v>578</v>
      </c>
      <c r="G264" s="9" t="s">
        <v>579</v>
      </c>
      <c r="H264" s="13" t="s">
        <v>558</v>
      </c>
      <c r="I264" s="13" t="s">
        <v>558</v>
      </c>
      <c r="J264" s="2">
        <v>44425</v>
      </c>
      <c r="K264" s="2"/>
      <c r="L264" s="2"/>
      <c r="M264" s="2"/>
      <c r="N264" s="2"/>
      <c r="O264" s="2"/>
      <c r="P264" s="11" t="s">
        <v>975</v>
      </c>
      <c r="Q264" s="11" t="s">
        <v>964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1002</v>
      </c>
      <c r="D265" s="29"/>
      <c r="E265" s="11" t="s">
        <v>580</v>
      </c>
      <c r="F265" s="12" t="s">
        <v>581</v>
      </c>
      <c r="G265" s="9" t="s">
        <v>582</v>
      </c>
      <c r="H265" s="13" t="s">
        <v>558</v>
      </c>
      <c r="I265" s="13" t="s">
        <v>558</v>
      </c>
      <c r="J265" s="2">
        <v>44425</v>
      </c>
      <c r="K265" s="2"/>
      <c r="L265" s="2"/>
      <c r="M265" s="2"/>
      <c r="N265" s="2"/>
      <c r="O265" s="2"/>
      <c r="P265" s="11" t="s">
        <v>975</v>
      </c>
      <c r="Q265" s="11" t="s">
        <v>964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1002</v>
      </c>
      <c r="D266" s="29"/>
      <c r="E266" s="11" t="s">
        <v>1014</v>
      </c>
      <c r="F266" s="25" t="s">
        <v>1016</v>
      </c>
      <c r="G266" s="9" t="s">
        <v>1011</v>
      </c>
      <c r="H266" s="11" t="s">
        <v>1017</v>
      </c>
      <c r="I266" s="26" t="s">
        <v>1017</v>
      </c>
      <c r="J266" s="2">
        <v>44425</v>
      </c>
      <c r="K266" s="2"/>
      <c r="L266" s="2"/>
      <c r="M266" s="2"/>
      <c r="N266" s="2"/>
      <c r="O266" s="2"/>
      <c r="P266" s="11" t="s">
        <v>975</v>
      </c>
      <c r="Q266" s="11" t="s">
        <v>964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1002</v>
      </c>
      <c r="D267" s="29"/>
      <c r="E267" s="11" t="s">
        <v>583</v>
      </c>
      <c r="F267" s="12" t="s">
        <v>584</v>
      </c>
      <c r="G267" s="9" t="s">
        <v>585</v>
      </c>
      <c r="H267" s="13" t="s">
        <v>558</v>
      </c>
      <c r="I267" s="13" t="s">
        <v>558</v>
      </c>
      <c r="J267" s="2">
        <v>44425</v>
      </c>
      <c r="K267" s="2"/>
      <c r="L267" s="2"/>
      <c r="M267" s="2"/>
      <c r="N267" s="2"/>
      <c r="O267" s="2"/>
      <c r="P267" s="11" t="s">
        <v>975</v>
      </c>
      <c r="Q267" s="11" t="s">
        <v>964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1002</v>
      </c>
      <c r="D268" s="29"/>
      <c r="E268" s="11" t="s">
        <v>586</v>
      </c>
      <c r="F268" s="12" t="s">
        <v>587</v>
      </c>
      <c r="G268" s="9" t="s">
        <v>588</v>
      </c>
      <c r="H268" s="13" t="s">
        <v>558</v>
      </c>
      <c r="I268" s="13" t="s">
        <v>558</v>
      </c>
      <c r="J268" s="2">
        <v>44426</v>
      </c>
      <c r="K268" s="2"/>
      <c r="L268" s="2"/>
      <c r="M268" s="2"/>
      <c r="N268" s="2"/>
      <c r="O268" s="2"/>
      <c r="P268" s="11" t="s">
        <v>975</v>
      </c>
      <c r="Q268" s="11" t="s">
        <v>964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1002</v>
      </c>
      <c r="D269" s="29"/>
      <c r="E269" s="11" t="s">
        <v>982</v>
      </c>
      <c r="F269" s="16" t="s">
        <v>993</v>
      </c>
      <c r="G269" s="17" t="s">
        <v>988</v>
      </c>
      <c r="H269" s="11" t="s">
        <v>558</v>
      </c>
      <c r="I269" s="11" t="s">
        <v>558</v>
      </c>
      <c r="J269" s="2">
        <v>44426</v>
      </c>
      <c r="K269" s="2"/>
      <c r="L269" s="2"/>
      <c r="M269" s="2"/>
      <c r="N269" s="2"/>
      <c r="O269" s="2"/>
      <c r="P269" s="11" t="s">
        <v>975</v>
      </c>
      <c r="Q269" s="11" t="s">
        <v>964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1002</v>
      </c>
      <c r="D270" s="29"/>
      <c r="E270" s="11" t="s">
        <v>589</v>
      </c>
      <c r="F270" s="12" t="s">
        <v>590</v>
      </c>
      <c r="G270" s="9" t="s">
        <v>591</v>
      </c>
      <c r="H270" s="13" t="s">
        <v>558</v>
      </c>
      <c r="I270" s="13" t="s">
        <v>558</v>
      </c>
      <c r="J270" s="2">
        <v>44426</v>
      </c>
      <c r="K270" s="2"/>
      <c r="L270" s="2"/>
      <c r="M270" s="2"/>
      <c r="N270" s="2"/>
      <c r="O270" s="2"/>
      <c r="P270" s="11" t="s">
        <v>975</v>
      </c>
      <c r="Q270" s="11" t="s">
        <v>964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1002</v>
      </c>
      <c r="D271" s="29"/>
      <c r="E271" s="11" t="s">
        <v>592</v>
      </c>
      <c r="F271" s="12" t="s">
        <v>593</v>
      </c>
      <c r="G271" s="9" t="s">
        <v>594</v>
      </c>
      <c r="H271" s="13" t="s">
        <v>558</v>
      </c>
      <c r="I271" s="13" t="s">
        <v>558</v>
      </c>
      <c r="J271" s="2">
        <v>44426</v>
      </c>
      <c r="K271" s="2"/>
      <c r="L271" s="2"/>
      <c r="M271" s="2"/>
      <c r="N271" s="2"/>
      <c r="O271" s="2"/>
      <c r="P271" s="11" t="s">
        <v>975</v>
      </c>
      <c r="Q271" s="11" t="s">
        <v>964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1002</v>
      </c>
      <c r="D272" s="29"/>
      <c r="E272" s="11" t="s">
        <v>595</v>
      </c>
      <c r="F272" s="12" t="s">
        <v>596</v>
      </c>
      <c r="G272" s="9" t="s">
        <v>597</v>
      </c>
      <c r="H272" s="13" t="s">
        <v>558</v>
      </c>
      <c r="I272" s="13" t="s">
        <v>558</v>
      </c>
      <c r="J272" s="2">
        <v>44426</v>
      </c>
      <c r="K272" s="2"/>
      <c r="L272" s="2"/>
      <c r="M272" s="2"/>
      <c r="N272" s="2"/>
      <c r="O272" s="2"/>
      <c r="P272" s="11" t="s">
        <v>975</v>
      </c>
      <c r="Q272" s="11" t="s">
        <v>964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1002</v>
      </c>
      <c r="D273" s="29"/>
      <c r="E273" s="11" t="s">
        <v>983</v>
      </c>
      <c r="F273" s="16" t="s">
        <v>994</v>
      </c>
      <c r="G273" s="17" t="s">
        <v>989</v>
      </c>
      <c r="H273" s="11" t="s">
        <v>558</v>
      </c>
      <c r="I273" s="11" t="s">
        <v>558</v>
      </c>
      <c r="J273" s="2">
        <v>44426</v>
      </c>
      <c r="K273" s="2"/>
      <c r="L273" s="2"/>
      <c r="M273" s="2"/>
      <c r="N273" s="2"/>
      <c r="O273" s="2"/>
      <c r="P273" s="11" t="s">
        <v>975</v>
      </c>
      <c r="Q273" s="11" t="s">
        <v>964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1002</v>
      </c>
      <c r="D274" s="29"/>
      <c r="E274" s="11" t="s">
        <v>598</v>
      </c>
      <c r="F274" s="12" t="s">
        <v>599</v>
      </c>
      <c r="G274" s="9" t="s">
        <v>600</v>
      </c>
      <c r="H274" s="13" t="s">
        <v>558</v>
      </c>
      <c r="I274" s="13" t="s">
        <v>558</v>
      </c>
      <c r="J274" s="2">
        <v>44426</v>
      </c>
      <c r="K274" s="2"/>
      <c r="L274" s="2"/>
      <c r="M274" s="2"/>
      <c r="N274" s="2"/>
      <c r="O274" s="2"/>
      <c r="P274" s="11" t="s">
        <v>975</v>
      </c>
      <c r="Q274" s="11" t="s">
        <v>964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1002</v>
      </c>
      <c r="D275" s="29"/>
      <c r="E275" s="11" t="s">
        <v>601</v>
      </c>
      <c r="F275" s="12" t="s">
        <v>602</v>
      </c>
      <c r="G275" s="9" t="s">
        <v>603</v>
      </c>
      <c r="H275" s="13" t="s">
        <v>558</v>
      </c>
      <c r="I275" s="13" t="s">
        <v>558</v>
      </c>
      <c r="J275" s="2">
        <v>44426</v>
      </c>
      <c r="K275" s="2"/>
      <c r="L275" s="2"/>
      <c r="M275" s="2"/>
      <c r="N275" s="2"/>
      <c r="O275" s="2"/>
      <c r="P275" s="11" t="s">
        <v>975</v>
      </c>
      <c r="Q275" s="11" t="s">
        <v>964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1002</v>
      </c>
      <c r="D276" s="29"/>
      <c r="E276" s="11" t="s">
        <v>604</v>
      </c>
      <c r="F276" s="12" t="s">
        <v>605</v>
      </c>
      <c r="G276" s="9" t="s">
        <v>606</v>
      </c>
      <c r="H276" s="13" t="s">
        <v>558</v>
      </c>
      <c r="I276" s="13" t="s">
        <v>558</v>
      </c>
      <c r="J276" s="2">
        <v>44426</v>
      </c>
      <c r="K276" s="2"/>
      <c r="L276" s="2"/>
      <c r="M276" s="2"/>
      <c r="N276" s="2"/>
      <c r="O276" s="2"/>
      <c r="P276" s="11" t="s">
        <v>975</v>
      </c>
      <c r="Q276" s="11" t="s">
        <v>964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1002</v>
      </c>
      <c r="D277" s="29"/>
      <c r="E277" s="11" t="s">
        <v>607</v>
      </c>
      <c r="F277" s="12" t="s">
        <v>608</v>
      </c>
      <c r="G277" s="9" t="s">
        <v>609</v>
      </c>
      <c r="H277" s="13" t="s">
        <v>558</v>
      </c>
      <c r="I277" s="13" t="s">
        <v>558</v>
      </c>
      <c r="J277" s="2">
        <v>44426</v>
      </c>
      <c r="K277" s="2"/>
      <c r="L277" s="2"/>
      <c r="M277" s="2"/>
      <c r="N277" s="2"/>
      <c r="O277" s="2"/>
      <c r="P277" s="11" t="s">
        <v>975</v>
      </c>
      <c r="Q277" s="11" t="s">
        <v>964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1002</v>
      </c>
      <c r="D278" s="29"/>
      <c r="E278" s="11" t="s">
        <v>610</v>
      </c>
      <c r="F278" s="12" t="s">
        <v>611</v>
      </c>
      <c r="G278" s="9" t="s">
        <v>612</v>
      </c>
      <c r="H278" s="13" t="s">
        <v>558</v>
      </c>
      <c r="I278" s="13" t="s">
        <v>558</v>
      </c>
      <c r="J278" s="2">
        <v>44426</v>
      </c>
      <c r="K278" s="2"/>
      <c r="L278" s="2"/>
      <c r="M278" s="2"/>
      <c r="N278" s="2"/>
      <c r="O278" s="2"/>
      <c r="P278" s="11" t="s">
        <v>975</v>
      </c>
      <c r="Q278" s="11" t="s">
        <v>964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1002</v>
      </c>
      <c r="D279" s="29"/>
      <c r="E279" s="11" t="s">
        <v>986</v>
      </c>
      <c r="F279" s="16" t="s">
        <v>995</v>
      </c>
      <c r="G279" s="17" t="s">
        <v>991</v>
      </c>
      <c r="H279" s="11" t="s">
        <v>961</v>
      </c>
      <c r="I279" s="11" t="s">
        <v>714</v>
      </c>
      <c r="J279" s="2">
        <v>44427</v>
      </c>
      <c r="K279" s="2"/>
      <c r="L279" s="2"/>
      <c r="M279" s="2"/>
      <c r="N279" s="2"/>
      <c r="O279" s="2"/>
      <c r="P279" s="11" t="s">
        <v>966</v>
      </c>
      <c r="Q279" s="11" t="s">
        <v>1006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1002</v>
      </c>
      <c r="D280" s="29"/>
      <c r="E280" s="11" t="s">
        <v>677</v>
      </c>
      <c r="F280" s="12" t="s">
        <v>678</v>
      </c>
      <c r="G280" s="9" t="s">
        <v>679</v>
      </c>
      <c r="H280" s="11" t="s">
        <v>961</v>
      </c>
      <c r="I280" s="13" t="s">
        <v>327</v>
      </c>
      <c r="J280" s="2">
        <v>44427</v>
      </c>
      <c r="K280" s="2"/>
      <c r="L280" s="2"/>
      <c r="M280" s="2"/>
      <c r="N280" s="2"/>
      <c r="O280" s="2"/>
      <c r="P280" s="11" t="s">
        <v>966</v>
      </c>
      <c r="Q280" s="11" t="s">
        <v>964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1002</v>
      </c>
      <c r="D281" s="29"/>
      <c r="E281" s="11" t="s">
        <v>680</v>
      </c>
      <c r="F281" s="12" t="s">
        <v>681</v>
      </c>
      <c r="G281" s="9" t="s">
        <v>682</v>
      </c>
      <c r="H281" s="11" t="s">
        <v>961</v>
      </c>
      <c r="I281" s="13" t="s">
        <v>327</v>
      </c>
      <c r="J281" s="2">
        <v>44427</v>
      </c>
      <c r="K281" s="2"/>
      <c r="L281" s="2"/>
      <c r="M281" s="2"/>
      <c r="N281" s="2"/>
      <c r="O281" s="2"/>
      <c r="P281" s="11" t="s">
        <v>966</v>
      </c>
      <c r="Q281" s="11" t="s">
        <v>964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1002</v>
      </c>
      <c r="D282" s="29"/>
      <c r="E282" s="11" t="s">
        <v>683</v>
      </c>
      <c r="F282" s="12" t="s">
        <v>684</v>
      </c>
      <c r="G282" s="9" t="s">
        <v>685</v>
      </c>
      <c r="H282" s="11" t="s">
        <v>961</v>
      </c>
      <c r="I282" s="13" t="s">
        <v>327</v>
      </c>
      <c r="J282" s="2">
        <v>44427</v>
      </c>
      <c r="K282" s="2"/>
      <c r="L282" s="2"/>
      <c r="M282" s="2"/>
      <c r="N282" s="2"/>
      <c r="O282" s="2"/>
      <c r="P282" s="11" t="s">
        <v>966</v>
      </c>
      <c r="Q282" s="11" t="s">
        <v>964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1002</v>
      </c>
      <c r="D283" s="29"/>
      <c r="E283" s="11" t="s">
        <v>686</v>
      </c>
      <c r="F283" s="12" t="s">
        <v>687</v>
      </c>
      <c r="G283" s="9" t="s">
        <v>688</v>
      </c>
      <c r="H283" s="11" t="s">
        <v>961</v>
      </c>
      <c r="I283" s="13" t="s">
        <v>327</v>
      </c>
      <c r="J283" s="2">
        <v>44427</v>
      </c>
      <c r="K283" s="2"/>
      <c r="L283" s="2"/>
      <c r="M283" s="2"/>
      <c r="N283" s="2"/>
      <c r="O283" s="2"/>
      <c r="P283" s="11" t="s">
        <v>966</v>
      </c>
      <c r="Q283" s="11" t="s">
        <v>964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1002</v>
      </c>
      <c r="D284" s="29"/>
      <c r="E284" s="11" t="s">
        <v>689</v>
      </c>
      <c r="F284" s="12" t="s">
        <v>690</v>
      </c>
      <c r="G284" s="9" t="s">
        <v>691</v>
      </c>
      <c r="H284" s="11" t="s">
        <v>961</v>
      </c>
      <c r="I284" s="13" t="s">
        <v>327</v>
      </c>
      <c r="J284" s="2">
        <v>44427</v>
      </c>
      <c r="K284" s="2"/>
      <c r="L284" s="2"/>
      <c r="M284" s="2"/>
      <c r="N284" s="2"/>
      <c r="O284" s="2"/>
      <c r="P284" s="11" t="s">
        <v>966</v>
      </c>
      <c r="Q284" s="11" t="s">
        <v>964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1002</v>
      </c>
      <c r="D285" s="9" t="s">
        <v>1682</v>
      </c>
      <c r="E285" s="11" t="s">
        <v>692</v>
      </c>
      <c r="F285" s="12" t="s">
        <v>693</v>
      </c>
      <c r="G285" s="9" t="s">
        <v>694</v>
      </c>
      <c r="H285" s="11" t="s">
        <v>961</v>
      </c>
      <c r="I285" s="13" t="s">
        <v>327</v>
      </c>
      <c r="J285" s="2">
        <v>44427</v>
      </c>
      <c r="K285" s="2"/>
      <c r="L285" s="2"/>
      <c r="M285" s="2"/>
      <c r="N285" s="2"/>
      <c r="O285" s="2"/>
      <c r="P285" s="11" t="s">
        <v>966</v>
      </c>
      <c r="Q285" s="11" t="s">
        <v>974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1002</v>
      </c>
      <c r="D286" s="9" t="s">
        <v>1682</v>
      </c>
      <c r="E286" s="11" t="s">
        <v>695</v>
      </c>
      <c r="F286" s="12" t="s">
        <v>696</v>
      </c>
      <c r="G286" s="9" t="s">
        <v>697</v>
      </c>
      <c r="H286" s="11" t="s">
        <v>961</v>
      </c>
      <c r="I286" s="13" t="s">
        <v>327</v>
      </c>
      <c r="J286" s="2">
        <v>44427</v>
      </c>
      <c r="K286" s="2"/>
      <c r="L286" s="2"/>
      <c r="M286" s="2"/>
      <c r="N286" s="2"/>
      <c r="O286" s="2"/>
      <c r="P286" s="11" t="s">
        <v>966</v>
      </c>
      <c r="Q286" s="11" t="s">
        <v>974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1002</v>
      </c>
      <c r="D287" s="29"/>
      <c r="E287" s="11" t="s">
        <v>698</v>
      </c>
      <c r="F287" s="12" t="s">
        <v>699</v>
      </c>
      <c r="G287" s="9" t="s">
        <v>700</v>
      </c>
      <c r="H287" s="11" t="s">
        <v>961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965</v>
      </c>
      <c r="Q287" s="11" t="s">
        <v>985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1002</v>
      </c>
      <c r="D288" s="29"/>
      <c r="E288" s="11" t="s">
        <v>701</v>
      </c>
      <c r="F288" s="12" t="s">
        <v>702</v>
      </c>
      <c r="G288" s="9" t="s">
        <v>703</v>
      </c>
      <c r="H288" s="11" t="s">
        <v>961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965</v>
      </c>
      <c r="Q288" s="11" t="s">
        <v>985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1002</v>
      </c>
      <c r="D289" s="29"/>
      <c r="E289" s="11" t="s">
        <v>704</v>
      </c>
      <c r="F289" s="12" t="s">
        <v>705</v>
      </c>
      <c r="G289" s="9" t="s">
        <v>706</v>
      </c>
      <c r="H289" s="11" t="s">
        <v>961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975</v>
      </c>
      <c r="Q289" s="11" t="s">
        <v>985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1002</v>
      </c>
      <c r="D290" s="29"/>
      <c r="E290" s="11" t="s">
        <v>707</v>
      </c>
      <c r="F290" s="12" t="s">
        <v>708</v>
      </c>
      <c r="G290" s="9" t="s">
        <v>709</v>
      </c>
      <c r="H290" s="11" t="s">
        <v>961</v>
      </c>
      <c r="I290" s="11" t="s">
        <v>710</v>
      </c>
      <c r="J290" s="2">
        <v>44427</v>
      </c>
      <c r="K290" s="2"/>
      <c r="L290" s="2"/>
      <c r="M290" s="2"/>
      <c r="N290" s="2"/>
      <c r="O290" s="2"/>
      <c r="P290" s="11" t="s">
        <v>970</v>
      </c>
      <c r="Q290" s="11" t="s">
        <v>972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1002</v>
      </c>
      <c r="D291" s="29"/>
      <c r="E291" s="11" t="s">
        <v>711</v>
      </c>
      <c r="F291" s="12" t="s">
        <v>712</v>
      </c>
      <c r="G291" s="9" t="s">
        <v>713</v>
      </c>
      <c r="H291" s="11" t="s">
        <v>961</v>
      </c>
      <c r="I291" s="11" t="s">
        <v>714</v>
      </c>
      <c r="J291" s="2">
        <v>44427</v>
      </c>
      <c r="K291" s="2"/>
      <c r="L291" s="2"/>
      <c r="M291" s="2"/>
      <c r="N291" s="2"/>
      <c r="O291" s="2"/>
      <c r="P291" s="11" t="s">
        <v>966</v>
      </c>
      <c r="Q291" s="11" t="s">
        <v>972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1002</v>
      </c>
      <c r="D292" s="29"/>
      <c r="E292" s="11" t="s">
        <v>715</v>
      </c>
      <c r="F292" s="12" t="s">
        <v>712</v>
      </c>
      <c r="G292" s="9" t="s">
        <v>716</v>
      </c>
      <c r="H292" s="11" t="s">
        <v>961</v>
      </c>
      <c r="I292" s="11" t="s">
        <v>714</v>
      </c>
      <c r="J292" s="2">
        <v>44427</v>
      </c>
      <c r="K292" s="2"/>
      <c r="L292" s="2"/>
      <c r="M292" s="2"/>
      <c r="N292" s="2"/>
      <c r="O292" s="2"/>
      <c r="P292" s="11" t="s">
        <v>966</v>
      </c>
      <c r="Q292" s="11" t="s">
        <v>972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1002</v>
      </c>
      <c r="D293" s="29"/>
      <c r="E293" s="11" t="s">
        <v>717</v>
      </c>
      <c r="F293" s="12" t="s">
        <v>712</v>
      </c>
      <c r="G293" s="9" t="s">
        <v>718</v>
      </c>
      <c r="H293" s="11" t="s">
        <v>961</v>
      </c>
      <c r="I293" s="11" t="s">
        <v>714</v>
      </c>
      <c r="J293" s="2">
        <v>44427</v>
      </c>
      <c r="K293" s="2"/>
      <c r="L293" s="2"/>
      <c r="M293" s="2"/>
      <c r="N293" s="2"/>
      <c r="O293" s="2"/>
      <c r="P293" s="11" t="s">
        <v>966</v>
      </c>
      <c r="Q293" s="11" t="s">
        <v>972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1002</v>
      </c>
      <c r="D294" s="9" t="s">
        <v>1683</v>
      </c>
      <c r="E294" s="11" t="s">
        <v>719</v>
      </c>
      <c r="F294" s="12" t="s">
        <v>1019</v>
      </c>
      <c r="G294" s="9" t="s">
        <v>720</v>
      </c>
      <c r="H294" s="11" t="s">
        <v>961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975</v>
      </c>
      <c r="Q294" s="11" t="s">
        <v>985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1002</v>
      </c>
      <c r="D295" s="9" t="s">
        <v>1683</v>
      </c>
      <c r="E295" s="11" t="s">
        <v>721</v>
      </c>
      <c r="F295" s="12" t="s">
        <v>1019</v>
      </c>
      <c r="G295" s="9" t="s">
        <v>722</v>
      </c>
      <c r="H295" s="11" t="s">
        <v>961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975</v>
      </c>
      <c r="Q295" s="11" t="s">
        <v>985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284</v>
      </c>
      <c r="B296" s="9" t="str">
        <f>LEFT(功能_33[[#This Row],[功能代號]],2)</f>
        <v>L6</v>
      </c>
      <c r="C296" s="9" t="s">
        <v>1003</v>
      </c>
      <c r="D296" s="9" t="s">
        <v>1684</v>
      </c>
      <c r="E296" s="11" t="s">
        <v>723</v>
      </c>
      <c r="F296" s="10" t="s">
        <v>724</v>
      </c>
      <c r="G296" s="9" t="s">
        <v>725</v>
      </c>
      <c r="H296" s="11" t="s">
        <v>961</v>
      </c>
      <c r="I296" s="11" t="s">
        <v>714</v>
      </c>
      <c r="J296" s="2">
        <v>44428</v>
      </c>
      <c r="K296" s="2"/>
      <c r="L296" s="2"/>
      <c r="M296" s="2"/>
      <c r="N296" s="2"/>
      <c r="O296" s="2"/>
      <c r="P296" s="11" t="s">
        <v>970</v>
      </c>
      <c r="Q296" s="11" t="s">
        <v>972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285</v>
      </c>
      <c r="B297" s="9" t="str">
        <f>LEFT(功能_33[[#This Row],[功能代號]],2)</f>
        <v>L6</v>
      </c>
      <c r="C297" s="9" t="s">
        <v>1003</v>
      </c>
      <c r="D297" s="9" t="s">
        <v>1684</v>
      </c>
      <c r="E297" s="11" t="s">
        <v>726</v>
      </c>
      <c r="F297" s="10" t="s">
        <v>724</v>
      </c>
      <c r="G297" s="9" t="s">
        <v>727</v>
      </c>
      <c r="H297" s="11" t="s">
        <v>961</v>
      </c>
      <c r="I297" s="11" t="s">
        <v>714</v>
      </c>
      <c r="J297" s="2">
        <v>44428</v>
      </c>
      <c r="K297" s="2"/>
      <c r="L297" s="2"/>
      <c r="M297" s="2"/>
      <c r="N297" s="2"/>
      <c r="O297" s="2"/>
      <c r="P297" s="11" t="s">
        <v>970</v>
      </c>
      <c r="Q297" s="11" t="s">
        <v>1009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286</v>
      </c>
      <c r="B298" s="9" t="str">
        <f>LEFT(功能_33[[#This Row],[功能代號]],2)</f>
        <v>L6</v>
      </c>
      <c r="C298" s="9" t="s">
        <v>1003</v>
      </c>
      <c r="D298" s="29"/>
      <c r="E298" s="11" t="s">
        <v>735</v>
      </c>
      <c r="F298" s="10" t="s">
        <v>736</v>
      </c>
      <c r="G298" s="9" t="s">
        <v>737</v>
      </c>
      <c r="H298" s="11" t="s">
        <v>961</v>
      </c>
      <c r="I298" s="11" t="s">
        <v>714</v>
      </c>
      <c r="J298" s="2">
        <v>44428</v>
      </c>
      <c r="K298" s="2"/>
      <c r="L298" s="2"/>
      <c r="M298" s="2"/>
      <c r="N298" s="2"/>
      <c r="O298" s="2"/>
      <c r="P298" s="11" t="s">
        <v>970</v>
      </c>
      <c r="Q298" s="11" t="s">
        <v>968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287</v>
      </c>
      <c r="B299" s="9" t="str">
        <f>LEFT(功能_33[[#This Row],[功能代號]],2)</f>
        <v>L6</v>
      </c>
      <c r="C299" s="9" t="s">
        <v>1003</v>
      </c>
      <c r="D299" s="29"/>
      <c r="E299" s="11" t="s">
        <v>738</v>
      </c>
      <c r="F299" s="10" t="s">
        <v>739</v>
      </c>
      <c r="G299" s="9" t="s">
        <v>740</v>
      </c>
      <c r="H299" s="11" t="s">
        <v>961</v>
      </c>
      <c r="I299" s="11" t="s">
        <v>714</v>
      </c>
      <c r="J299" s="2">
        <v>44428</v>
      </c>
      <c r="K299" s="2"/>
      <c r="L299" s="2"/>
      <c r="M299" s="2"/>
      <c r="N299" s="2"/>
      <c r="O299" s="2"/>
      <c r="P299" s="11" t="s">
        <v>970</v>
      </c>
      <c r="Q299" s="11" t="s">
        <v>968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288</v>
      </c>
      <c r="B300" s="9" t="str">
        <f>LEFT(功能_33[[#This Row],[功能代號]],2)</f>
        <v>L6</v>
      </c>
      <c r="C300" s="9" t="s">
        <v>1003</v>
      </c>
      <c r="D300" s="29"/>
      <c r="E300" s="11" t="s">
        <v>741</v>
      </c>
      <c r="F300" s="12" t="s">
        <v>742</v>
      </c>
      <c r="G300" s="9" t="s">
        <v>743</v>
      </c>
      <c r="H300" s="11" t="s">
        <v>961</v>
      </c>
      <c r="I300" s="11" t="s">
        <v>714</v>
      </c>
      <c r="J300" s="2">
        <v>44428</v>
      </c>
      <c r="K300" s="2"/>
      <c r="L300" s="2"/>
      <c r="M300" s="2"/>
      <c r="N300" s="2"/>
      <c r="O300" s="2"/>
      <c r="P300" s="11" t="s">
        <v>970</v>
      </c>
      <c r="Q300" s="11" t="s">
        <v>968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289</v>
      </c>
      <c r="B301" s="9" t="str">
        <f>LEFT(功能_33[[#This Row],[功能代號]],2)</f>
        <v>L6</v>
      </c>
      <c r="C301" s="9" t="s">
        <v>1003</v>
      </c>
      <c r="D301" s="29"/>
      <c r="E301" s="11" t="s">
        <v>744</v>
      </c>
      <c r="F301" s="12" t="s">
        <v>745</v>
      </c>
      <c r="G301" s="9" t="s">
        <v>746</v>
      </c>
      <c r="H301" s="11" t="s">
        <v>961</v>
      </c>
      <c r="I301" s="11" t="s">
        <v>714</v>
      </c>
      <c r="J301" s="2">
        <v>44428</v>
      </c>
      <c r="K301" s="2"/>
      <c r="L301" s="2"/>
      <c r="M301" s="2"/>
      <c r="N301" s="2"/>
      <c r="O301" s="2"/>
      <c r="P301" s="11" t="s">
        <v>970</v>
      </c>
      <c r="Q301" s="11" t="s">
        <v>968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1003</v>
      </c>
      <c r="D302" s="29"/>
      <c r="E302" s="11" t="s">
        <v>747</v>
      </c>
      <c r="F302" s="12" t="s">
        <v>748</v>
      </c>
      <c r="G302" s="9" t="s">
        <v>749</v>
      </c>
      <c r="H302" s="11" t="s">
        <v>961</v>
      </c>
      <c r="I302" s="11" t="s">
        <v>714</v>
      </c>
      <c r="J302" s="2">
        <v>44428</v>
      </c>
      <c r="K302" s="2"/>
      <c r="L302" s="2"/>
      <c r="M302" s="2"/>
      <c r="N302" s="2"/>
      <c r="O302" s="2"/>
      <c r="P302" s="11" t="s">
        <v>970</v>
      </c>
      <c r="Q302" s="11" t="s">
        <v>964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1003</v>
      </c>
      <c r="D303" s="29"/>
      <c r="E303" s="11" t="s">
        <v>750</v>
      </c>
      <c r="F303" s="12" t="s">
        <v>751</v>
      </c>
      <c r="G303" s="9" t="s">
        <v>752</v>
      </c>
      <c r="H303" s="11" t="s">
        <v>961</v>
      </c>
      <c r="I303" s="11" t="s">
        <v>714</v>
      </c>
      <c r="J303" s="2">
        <v>44428</v>
      </c>
      <c r="K303" s="2"/>
      <c r="L303" s="2"/>
      <c r="M303" s="2"/>
      <c r="N303" s="2"/>
      <c r="O303" s="2"/>
      <c r="P303" s="11" t="s">
        <v>970</v>
      </c>
      <c r="Q303" s="11" t="s">
        <v>1009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1003</v>
      </c>
      <c r="D304" s="29"/>
      <c r="E304" s="11" t="s">
        <v>753</v>
      </c>
      <c r="F304" s="12" t="s">
        <v>751</v>
      </c>
      <c r="G304" s="9" t="s">
        <v>754</v>
      </c>
      <c r="H304" s="11" t="s">
        <v>961</v>
      </c>
      <c r="I304" s="11" t="s">
        <v>714</v>
      </c>
      <c r="J304" s="2">
        <v>44428</v>
      </c>
      <c r="K304" s="2"/>
      <c r="L304" s="2"/>
      <c r="M304" s="2"/>
      <c r="N304" s="2"/>
      <c r="O304" s="2"/>
      <c r="P304" s="11" t="s">
        <v>970</v>
      </c>
      <c r="Q304" s="11" t="s">
        <v>968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1003</v>
      </c>
      <c r="D305" s="29"/>
      <c r="E305" s="11" t="s">
        <v>755</v>
      </c>
      <c r="F305" s="12" t="s">
        <v>751</v>
      </c>
      <c r="G305" s="9" t="s">
        <v>756</v>
      </c>
      <c r="H305" s="11" t="s">
        <v>961</v>
      </c>
      <c r="I305" s="11" t="s">
        <v>714</v>
      </c>
      <c r="J305" s="2">
        <v>44428</v>
      </c>
      <c r="K305" s="2"/>
      <c r="L305" s="2"/>
      <c r="M305" s="2"/>
      <c r="N305" s="2"/>
      <c r="O305" s="2"/>
      <c r="P305" s="11" t="s">
        <v>970</v>
      </c>
      <c r="Q305" s="11" t="s">
        <v>964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1003</v>
      </c>
      <c r="D306" s="29"/>
      <c r="E306" s="11" t="s">
        <v>757</v>
      </c>
      <c r="F306" s="12" t="s">
        <v>751</v>
      </c>
      <c r="G306" s="9" t="s">
        <v>758</v>
      </c>
      <c r="H306" s="11" t="s">
        <v>961</v>
      </c>
      <c r="I306" s="11" t="s">
        <v>714</v>
      </c>
      <c r="J306" s="2">
        <v>44428</v>
      </c>
      <c r="K306" s="2"/>
      <c r="L306" s="2"/>
      <c r="M306" s="2"/>
      <c r="N306" s="2"/>
      <c r="O306" s="2"/>
      <c r="P306" s="11" t="s">
        <v>970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1003</v>
      </c>
      <c r="D307" s="29"/>
      <c r="E307" s="11" t="s">
        <v>759</v>
      </c>
      <c r="F307" s="12" t="s">
        <v>751</v>
      </c>
      <c r="G307" s="9" t="s">
        <v>760</v>
      </c>
      <c r="H307" s="11" t="s">
        <v>961</v>
      </c>
      <c r="I307" s="11" t="s">
        <v>714</v>
      </c>
      <c r="J307" s="2">
        <v>44428</v>
      </c>
      <c r="K307" s="2"/>
      <c r="L307" s="2"/>
      <c r="M307" s="2"/>
      <c r="N307" s="2"/>
      <c r="O307" s="2"/>
      <c r="P307" s="11" t="s">
        <v>970</v>
      </c>
      <c r="Q307" s="11" t="s">
        <v>968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1003</v>
      </c>
      <c r="D308" s="29"/>
      <c r="E308" s="11" t="s">
        <v>761</v>
      </c>
      <c r="F308" s="12" t="s">
        <v>751</v>
      </c>
      <c r="G308" s="9" t="s">
        <v>762</v>
      </c>
      <c r="H308" s="11" t="s">
        <v>961</v>
      </c>
      <c r="I308" s="11" t="s">
        <v>714</v>
      </c>
      <c r="J308" s="2">
        <v>44428</v>
      </c>
      <c r="K308" s="2"/>
      <c r="L308" s="2"/>
      <c r="M308" s="2"/>
      <c r="N308" s="2"/>
      <c r="O308" s="2"/>
      <c r="P308" s="11" t="s">
        <v>975</v>
      </c>
      <c r="Q308" s="11" t="s">
        <v>964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1003</v>
      </c>
      <c r="D309" s="29"/>
      <c r="E309" s="11" t="s">
        <v>763</v>
      </c>
      <c r="F309" s="12" t="s">
        <v>751</v>
      </c>
      <c r="G309" s="9" t="s">
        <v>764</v>
      </c>
      <c r="H309" s="11" t="s">
        <v>961</v>
      </c>
      <c r="I309" s="11" t="s">
        <v>714</v>
      </c>
      <c r="J309" s="2">
        <v>44428</v>
      </c>
      <c r="K309" s="2"/>
      <c r="L309" s="2"/>
      <c r="M309" s="2"/>
      <c r="N309" s="2"/>
      <c r="O309" s="2"/>
      <c r="P309" s="11" t="s">
        <v>970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1003</v>
      </c>
      <c r="D310" s="29"/>
      <c r="E310" s="11" t="s">
        <v>765</v>
      </c>
      <c r="F310" s="12" t="s">
        <v>766</v>
      </c>
      <c r="G310" s="9" t="s">
        <v>767</v>
      </c>
      <c r="H310" s="11" t="s">
        <v>961</v>
      </c>
      <c r="I310" s="11" t="s">
        <v>235</v>
      </c>
      <c r="J310" s="1">
        <v>44431</v>
      </c>
      <c r="K310" s="1"/>
      <c r="L310" s="1"/>
      <c r="M310" s="1"/>
      <c r="N310" s="1"/>
      <c r="O310" s="1"/>
      <c r="P310" s="11" t="s">
        <v>966</v>
      </c>
      <c r="Q310" s="11" t="s">
        <v>964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1003</v>
      </c>
      <c r="D311" s="29"/>
      <c r="E311" s="11" t="s">
        <v>768</v>
      </c>
      <c r="F311" s="12" t="s">
        <v>769</v>
      </c>
      <c r="G311" s="9" t="s">
        <v>770</v>
      </c>
      <c r="H311" s="11" t="s">
        <v>961</v>
      </c>
      <c r="I311" s="11" t="s">
        <v>235</v>
      </c>
      <c r="J311" s="1">
        <v>44431</v>
      </c>
      <c r="K311" s="1"/>
      <c r="L311" s="1"/>
      <c r="M311" s="1"/>
      <c r="N311" s="1"/>
      <c r="O311" s="1"/>
      <c r="P311" s="11" t="s">
        <v>975</v>
      </c>
      <c r="Q311" s="11" t="s">
        <v>972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1003</v>
      </c>
      <c r="D312" s="29"/>
      <c r="E312" s="11" t="s">
        <v>771</v>
      </c>
      <c r="F312" s="12" t="s">
        <v>772</v>
      </c>
      <c r="G312" s="9" t="s">
        <v>773</v>
      </c>
      <c r="H312" s="11" t="s">
        <v>961</v>
      </c>
      <c r="I312" s="11" t="s">
        <v>235</v>
      </c>
      <c r="J312" s="1">
        <v>44431</v>
      </c>
      <c r="K312" s="1"/>
      <c r="L312" s="1"/>
      <c r="M312" s="1"/>
      <c r="N312" s="1"/>
      <c r="O312" s="1"/>
      <c r="P312" s="11" t="s">
        <v>975</v>
      </c>
      <c r="Q312" s="11" t="s">
        <v>972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1003</v>
      </c>
      <c r="D313" s="29"/>
      <c r="E313" s="11" t="s">
        <v>774</v>
      </c>
      <c r="F313" s="12" t="s">
        <v>775</v>
      </c>
      <c r="G313" s="9" t="s">
        <v>776</v>
      </c>
      <c r="H313" s="11" t="s">
        <v>961</v>
      </c>
      <c r="I313" s="11" t="s">
        <v>235</v>
      </c>
      <c r="J313" s="1">
        <v>44431</v>
      </c>
      <c r="K313" s="1"/>
      <c r="L313" s="1"/>
      <c r="M313" s="1"/>
      <c r="N313" s="1"/>
      <c r="O313" s="1"/>
      <c r="P313" s="11" t="s">
        <v>975</v>
      </c>
      <c r="Q313" s="11" t="s">
        <v>972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1003</v>
      </c>
      <c r="D314" s="19" t="s">
        <v>1685</v>
      </c>
      <c r="E314" s="11" t="s">
        <v>777</v>
      </c>
      <c r="F314" s="10" t="s">
        <v>778</v>
      </c>
      <c r="G314" s="19" t="s">
        <v>779</v>
      </c>
      <c r="H314" s="11" t="s">
        <v>961</v>
      </c>
      <c r="I314" s="11" t="s">
        <v>714</v>
      </c>
      <c r="J314" s="2">
        <v>44431</v>
      </c>
      <c r="K314" s="2"/>
      <c r="L314" s="2"/>
      <c r="M314" s="2"/>
      <c r="N314" s="2"/>
      <c r="O314" s="2"/>
      <c r="P314" s="11" t="s">
        <v>970</v>
      </c>
      <c r="Q314" s="11" t="s">
        <v>964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1003</v>
      </c>
      <c r="D315" s="19" t="s">
        <v>1685</v>
      </c>
      <c r="E315" s="11" t="s">
        <v>780</v>
      </c>
      <c r="F315" s="10" t="s">
        <v>778</v>
      </c>
      <c r="G315" s="19" t="s">
        <v>781</v>
      </c>
      <c r="H315" s="11" t="s">
        <v>961</v>
      </c>
      <c r="I315" s="11" t="s">
        <v>714</v>
      </c>
      <c r="J315" s="2">
        <v>44431</v>
      </c>
      <c r="K315" s="2"/>
      <c r="L315" s="2"/>
      <c r="M315" s="2"/>
      <c r="N315" s="2"/>
      <c r="O315" s="2"/>
      <c r="P315" s="11" t="s">
        <v>970</v>
      </c>
      <c r="Q315" s="11" t="s">
        <v>964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1003</v>
      </c>
      <c r="D316" s="19" t="s">
        <v>1685</v>
      </c>
      <c r="E316" s="11" t="s">
        <v>782</v>
      </c>
      <c r="F316" s="10" t="s">
        <v>783</v>
      </c>
      <c r="G316" s="19" t="s">
        <v>784</v>
      </c>
      <c r="H316" s="11" t="s">
        <v>961</v>
      </c>
      <c r="I316" s="11" t="s">
        <v>714</v>
      </c>
      <c r="J316" s="2">
        <v>44431</v>
      </c>
      <c r="K316" s="2"/>
      <c r="L316" s="2"/>
      <c r="M316" s="2"/>
      <c r="N316" s="2"/>
      <c r="O316" s="2"/>
      <c r="P316" s="11" t="s">
        <v>970</v>
      </c>
      <c r="Q316" s="11" t="s">
        <v>972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1003</v>
      </c>
      <c r="D317" s="9" t="s">
        <v>1685</v>
      </c>
      <c r="E317" s="11" t="s">
        <v>1005</v>
      </c>
      <c r="F317" s="10" t="s">
        <v>785</v>
      </c>
      <c r="G317" s="9" t="s">
        <v>786</v>
      </c>
      <c r="H317" s="11" t="s">
        <v>961</v>
      </c>
      <c r="I317" s="11" t="s">
        <v>714</v>
      </c>
      <c r="J317" s="2">
        <v>44431</v>
      </c>
      <c r="K317" s="2"/>
      <c r="L317" s="2"/>
      <c r="M317" s="2"/>
      <c r="N317" s="2"/>
      <c r="O317" s="2"/>
      <c r="P317" s="11" t="s">
        <v>970</v>
      </c>
      <c r="Q317" s="11" t="s">
        <v>968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1003</v>
      </c>
      <c r="D318" s="29"/>
      <c r="E318" s="11" t="s">
        <v>791</v>
      </c>
      <c r="F318" s="12" t="s">
        <v>792</v>
      </c>
      <c r="G318" s="9" t="s">
        <v>793</v>
      </c>
      <c r="H318" s="11" t="s">
        <v>961</v>
      </c>
      <c r="I318" s="11" t="s">
        <v>714</v>
      </c>
      <c r="J318" s="2">
        <v>44431</v>
      </c>
      <c r="K318" s="2"/>
      <c r="L318" s="2"/>
      <c r="M318" s="2"/>
      <c r="N318" s="2"/>
      <c r="O318" s="2"/>
      <c r="P318" s="11" t="s">
        <v>970</v>
      </c>
      <c r="Q318" s="11" t="s">
        <v>964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1003</v>
      </c>
      <c r="D319" s="29"/>
      <c r="E319" s="11" t="s">
        <v>794</v>
      </c>
      <c r="F319" s="12" t="s">
        <v>792</v>
      </c>
      <c r="G319" s="9" t="s">
        <v>795</v>
      </c>
      <c r="H319" s="11" t="s">
        <v>961</v>
      </c>
      <c r="I319" s="11" t="s">
        <v>714</v>
      </c>
      <c r="J319" s="2">
        <v>44431</v>
      </c>
      <c r="K319" s="2"/>
      <c r="L319" s="2"/>
      <c r="M319" s="2"/>
      <c r="N319" s="2"/>
      <c r="O319" s="2"/>
      <c r="P319" s="11" t="s">
        <v>970</v>
      </c>
      <c r="Q319" s="11" t="s">
        <v>964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1003</v>
      </c>
      <c r="D320" s="29"/>
      <c r="E320" s="11" t="s">
        <v>796</v>
      </c>
      <c r="F320" s="12" t="s">
        <v>797</v>
      </c>
      <c r="G320" s="9" t="s">
        <v>798</v>
      </c>
      <c r="H320" s="11" t="s">
        <v>961</v>
      </c>
      <c r="I320" s="11" t="s">
        <v>714</v>
      </c>
      <c r="J320" s="2">
        <v>44431</v>
      </c>
      <c r="K320" s="2"/>
      <c r="L320" s="2"/>
      <c r="M320" s="2"/>
      <c r="N320" s="2"/>
      <c r="O320" s="2"/>
      <c r="P320" s="11" t="s">
        <v>970</v>
      </c>
      <c r="Q320" s="11" t="s">
        <v>968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1003</v>
      </c>
      <c r="D321" s="29"/>
      <c r="E321" s="11" t="s">
        <v>806</v>
      </c>
      <c r="F321" s="12" t="s">
        <v>807</v>
      </c>
      <c r="G321" s="9" t="s">
        <v>808</v>
      </c>
      <c r="H321" s="11" t="s">
        <v>961</v>
      </c>
      <c r="I321" s="11" t="s">
        <v>714</v>
      </c>
      <c r="J321" s="2">
        <v>44432</v>
      </c>
      <c r="K321" s="2"/>
      <c r="L321" s="2"/>
      <c r="M321" s="2"/>
      <c r="N321" s="2"/>
      <c r="O321" s="2"/>
      <c r="P321" s="11" t="s">
        <v>970</v>
      </c>
      <c r="Q321" s="11" t="s">
        <v>1009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1003</v>
      </c>
      <c r="D322" s="29"/>
      <c r="E322" s="11" t="s">
        <v>809</v>
      </c>
      <c r="F322" s="12" t="s">
        <v>810</v>
      </c>
      <c r="G322" s="9" t="s">
        <v>811</v>
      </c>
      <c r="H322" s="11" t="s">
        <v>961</v>
      </c>
      <c r="I322" s="11" t="s">
        <v>714</v>
      </c>
      <c r="J322" s="2">
        <v>44432</v>
      </c>
      <c r="K322" s="2"/>
      <c r="L322" s="2"/>
      <c r="M322" s="2"/>
      <c r="N322" s="2"/>
      <c r="O322" s="2"/>
      <c r="P322" s="11" t="s">
        <v>970</v>
      </c>
      <c r="Q322" s="11" t="s">
        <v>1009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1003</v>
      </c>
      <c r="D323" s="29"/>
      <c r="E323" s="11" t="s">
        <v>812</v>
      </c>
      <c r="F323" s="20" t="s">
        <v>813</v>
      </c>
      <c r="G323" s="9" t="s">
        <v>814</v>
      </c>
      <c r="H323" s="11" t="s">
        <v>961</v>
      </c>
      <c r="I323" s="11" t="s">
        <v>714</v>
      </c>
      <c r="J323" s="2">
        <v>44432</v>
      </c>
      <c r="K323" s="2"/>
      <c r="L323" s="2"/>
      <c r="M323" s="2"/>
      <c r="N323" s="2"/>
      <c r="O323" s="2"/>
      <c r="P323" s="11" t="s">
        <v>970</v>
      </c>
      <c r="Q323" s="11" t="s">
        <v>964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1003</v>
      </c>
      <c r="D324" s="29"/>
      <c r="E324" s="11" t="s">
        <v>815</v>
      </c>
      <c r="F324" s="20" t="s">
        <v>813</v>
      </c>
      <c r="G324" s="9" t="s">
        <v>816</v>
      </c>
      <c r="H324" s="11" t="s">
        <v>961</v>
      </c>
      <c r="I324" s="11" t="s">
        <v>714</v>
      </c>
      <c r="J324" s="2">
        <v>44432</v>
      </c>
      <c r="K324" s="2"/>
      <c r="L324" s="2"/>
      <c r="M324" s="2"/>
      <c r="N324" s="2"/>
      <c r="O324" s="2"/>
      <c r="P324" s="11" t="s">
        <v>970</v>
      </c>
      <c r="Q324" s="11" t="s">
        <v>964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1003</v>
      </c>
      <c r="D325" s="29"/>
      <c r="E325" s="11" t="s">
        <v>817</v>
      </c>
      <c r="F325" s="20" t="s">
        <v>818</v>
      </c>
      <c r="G325" s="9" t="s">
        <v>819</v>
      </c>
      <c r="H325" s="11" t="s">
        <v>648</v>
      </c>
      <c r="I325" s="11" t="s">
        <v>714</v>
      </c>
      <c r="J325" s="2">
        <v>44432</v>
      </c>
      <c r="K325" s="2"/>
      <c r="L325" s="2"/>
      <c r="M325" s="2"/>
      <c r="N325" s="2"/>
      <c r="O325" s="2"/>
      <c r="P325" s="11" t="s">
        <v>970</v>
      </c>
      <c r="Q325" s="11" t="s">
        <v>964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1003</v>
      </c>
      <c r="D326" s="29"/>
      <c r="E326" s="11" t="s">
        <v>820</v>
      </c>
      <c r="F326" s="12" t="s">
        <v>818</v>
      </c>
      <c r="G326" s="9" t="s">
        <v>821</v>
      </c>
      <c r="H326" s="11" t="s">
        <v>648</v>
      </c>
      <c r="I326" s="11" t="s">
        <v>714</v>
      </c>
      <c r="J326" s="4">
        <v>44432</v>
      </c>
      <c r="K326" s="4"/>
      <c r="L326" s="4"/>
      <c r="M326" s="4"/>
      <c r="N326" s="4"/>
      <c r="O326" s="4"/>
      <c r="P326" s="11" t="s">
        <v>970</v>
      </c>
      <c r="Q326" s="11" t="s">
        <v>968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1003</v>
      </c>
      <c r="D327" s="29"/>
      <c r="E327" s="11" t="s">
        <v>822</v>
      </c>
      <c r="F327" s="20" t="s">
        <v>823</v>
      </c>
      <c r="G327" s="9" t="s">
        <v>824</v>
      </c>
      <c r="H327" s="11" t="s">
        <v>648</v>
      </c>
      <c r="I327" s="11" t="s">
        <v>714</v>
      </c>
      <c r="J327" s="2">
        <v>44432</v>
      </c>
      <c r="K327" s="2"/>
      <c r="L327" s="2"/>
      <c r="M327" s="2"/>
      <c r="N327" s="2"/>
      <c r="O327" s="2"/>
      <c r="P327" s="11" t="s">
        <v>970</v>
      </c>
      <c r="Q327" s="11" t="s">
        <v>964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1003</v>
      </c>
      <c r="D328" s="29"/>
      <c r="E328" s="11" t="s">
        <v>825</v>
      </c>
      <c r="F328" s="20" t="s">
        <v>823</v>
      </c>
      <c r="G328" s="9" t="s">
        <v>826</v>
      </c>
      <c r="H328" s="11" t="s">
        <v>648</v>
      </c>
      <c r="I328" s="11" t="s">
        <v>714</v>
      </c>
      <c r="J328" s="2">
        <v>44432</v>
      </c>
      <c r="K328" s="2"/>
      <c r="L328" s="2"/>
      <c r="M328" s="2"/>
      <c r="N328" s="2"/>
      <c r="O328" s="2"/>
      <c r="P328" s="11" t="s">
        <v>970</v>
      </c>
      <c r="Q328" s="11" t="s">
        <v>964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1003</v>
      </c>
      <c r="D329" s="29"/>
      <c r="E329" s="11" t="s">
        <v>827</v>
      </c>
      <c r="F329" s="20" t="s">
        <v>828</v>
      </c>
      <c r="G329" s="9" t="s">
        <v>829</v>
      </c>
      <c r="H329" s="11" t="s">
        <v>648</v>
      </c>
      <c r="I329" s="11" t="s">
        <v>714</v>
      </c>
      <c r="J329" s="2">
        <v>44432</v>
      </c>
      <c r="K329" s="2"/>
      <c r="L329" s="2"/>
      <c r="M329" s="2"/>
      <c r="N329" s="2"/>
      <c r="O329" s="2"/>
      <c r="P329" s="11" t="s">
        <v>970</v>
      </c>
      <c r="Q329" s="11" t="s">
        <v>964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1003</v>
      </c>
      <c r="D330" s="29"/>
      <c r="E330" s="11" t="s">
        <v>830</v>
      </c>
      <c r="F330" s="20" t="s">
        <v>828</v>
      </c>
      <c r="G330" s="9" t="s">
        <v>831</v>
      </c>
      <c r="H330" s="11" t="s">
        <v>648</v>
      </c>
      <c r="I330" s="11" t="s">
        <v>714</v>
      </c>
      <c r="J330" s="2">
        <v>44432</v>
      </c>
      <c r="K330" s="2"/>
      <c r="L330" s="2"/>
      <c r="M330" s="2"/>
      <c r="N330" s="2"/>
      <c r="O330" s="2"/>
      <c r="P330" s="11" t="s">
        <v>970</v>
      </c>
      <c r="Q330" s="11" t="s">
        <v>964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1003</v>
      </c>
      <c r="D331" s="29"/>
      <c r="E331" s="11" t="s">
        <v>832</v>
      </c>
      <c r="F331" s="12" t="s">
        <v>833</v>
      </c>
      <c r="G331" s="9" t="s">
        <v>834</v>
      </c>
      <c r="H331" s="11" t="s">
        <v>648</v>
      </c>
      <c r="I331" s="11" t="s">
        <v>714</v>
      </c>
      <c r="J331" s="2">
        <v>44433</v>
      </c>
      <c r="K331" s="2"/>
      <c r="L331" s="2"/>
      <c r="M331" s="2"/>
      <c r="N331" s="2"/>
      <c r="O331" s="2"/>
      <c r="P331" s="11" t="s">
        <v>970</v>
      </c>
      <c r="Q331" s="11" t="s">
        <v>964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1003</v>
      </c>
      <c r="D332" s="29"/>
      <c r="E332" s="11" t="s">
        <v>837</v>
      </c>
      <c r="F332" s="12" t="s">
        <v>838</v>
      </c>
      <c r="G332" s="9" t="s">
        <v>839</v>
      </c>
      <c r="H332" s="11" t="s">
        <v>961</v>
      </c>
      <c r="I332" s="11" t="s">
        <v>714</v>
      </c>
      <c r="J332" s="2">
        <v>44433</v>
      </c>
      <c r="K332" s="2"/>
      <c r="L332" s="2"/>
      <c r="M332" s="2"/>
      <c r="N332" s="2"/>
      <c r="O332" s="2"/>
      <c r="P332" s="11" t="s">
        <v>970</v>
      </c>
      <c r="Q332" s="11" t="s">
        <v>964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1003</v>
      </c>
      <c r="D333" s="29"/>
      <c r="E333" s="11" t="s">
        <v>840</v>
      </c>
      <c r="F333" s="12" t="s">
        <v>838</v>
      </c>
      <c r="G333" s="9" t="s">
        <v>841</v>
      </c>
      <c r="H333" s="11" t="s">
        <v>961</v>
      </c>
      <c r="I333" s="11" t="s">
        <v>714</v>
      </c>
      <c r="J333" s="2">
        <v>44433</v>
      </c>
      <c r="K333" s="2"/>
      <c r="L333" s="2"/>
      <c r="M333" s="2"/>
      <c r="N333" s="2"/>
      <c r="O333" s="2"/>
      <c r="P333" s="11" t="s">
        <v>970</v>
      </c>
      <c r="Q333" s="11" t="s">
        <v>964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1003</v>
      </c>
      <c r="D334" s="29"/>
      <c r="E334" s="11" t="s">
        <v>842</v>
      </c>
      <c r="F334" s="12" t="s">
        <v>843</v>
      </c>
      <c r="G334" s="9" t="s">
        <v>844</v>
      </c>
      <c r="H334" s="11" t="s">
        <v>961</v>
      </c>
      <c r="I334" s="11" t="s">
        <v>714</v>
      </c>
      <c r="J334" s="2">
        <v>44433</v>
      </c>
      <c r="K334" s="2"/>
      <c r="L334" s="2"/>
      <c r="M334" s="2"/>
      <c r="N334" s="2"/>
      <c r="O334" s="2"/>
      <c r="P334" s="11" t="s">
        <v>970</v>
      </c>
      <c r="Q334" s="11" t="s">
        <v>964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1003</v>
      </c>
      <c r="D335" s="29"/>
      <c r="E335" s="11" t="s">
        <v>845</v>
      </c>
      <c r="F335" s="12" t="s">
        <v>843</v>
      </c>
      <c r="G335" s="9" t="s">
        <v>846</v>
      </c>
      <c r="H335" s="11" t="s">
        <v>961</v>
      </c>
      <c r="I335" s="11" t="s">
        <v>714</v>
      </c>
      <c r="J335" s="2">
        <v>44433</v>
      </c>
      <c r="K335" s="2"/>
      <c r="L335" s="2"/>
      <c r="M335" s="2"/>
      <c r="N335" s="2"/>
      <c r="O335" s="2"/>
      <c r="P335" s="11" t="s">
        <v>970</v>
      </c>
      <c r="Q335" s="11" t="s">
        <v>964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1003</v>
      </c>
      <c r="D336" s="29"/>
      <c r="E336" s="11" t="s">
        <v>847</v>
      </c>
      <c r="F336" s="20" t="s">
        <v>848</v>
      </c>
      <c r="G336" s="9" t="s">
        <v>849</v>
      </c>
      <c r="H336" s="11" t="s">
        <v>961</v>
      </c>
      <c r="I336" s="11" t="s">
        <v>714</v>
      </c>
      <c r="J336" s="2">
        <v>44433</v>
      </c>
      <c r="K336" s="2"/>
      <c r="L336" s="2"/>
      <c r="M336" s="2"/>
      <c r="N336" s="2"/>
      <c r="O336" s="2"/>
      <c r="P336" s="11" t="s">
        <v>966</v>
      </c>
      <c r="Q336" s="11" t="s">
        <v>964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1003</v>
      </c>
      <c r="D337" s="29"/>
      <c r="E337" s="11" t="s">
        <v>850</v>
      </c>
      <c r="F337" s="20" t="s">
        <v>848</v>
      </c>
      <c r="G337" s="9" t="s">
        <v>851</v>
      </c>
      <c r="H337" s="11" t="s">
        <v>961</v>
      </c>
      <c r="I337" s="11" t="s">
        <v>714</v>
      </c>
      <c r="J337" s="2">
        <v>44433</v>
      </c>
      <c r="K337" s="2"/>
      <c r="L337" s="2"/>
      <c r="M337" s="2"/>
      <c r="N337" s="2"/>
      <c r="O337" s="2"/>
      <c r="P337" s="11" t="s">
        <v>966</v>
      </c>
      <c r="Q337" s="11" t="s">
        <v>964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1003</v>
      </c>
      <c r="D338" s="29"/>
      <c r="E338" s="11" t="s">
        <v>852</v>
      </c>
      <c r="F338" s="20" t="s">
        <v>853</v>
      </c>
      <c r="G338" s="9" t="s">
        <v>854</v>
      </c>
      <c r="H338" s="11" t="s">
        <v>961</v>
      </c>
      <c r="I338" s="11" t="s">
        <v>714</v>
      </c>
      <c r="J338" s="2">
        <v>44433</v>
      </c>
      <c r="K338" s="2"/>
      <c r="L338" s="2"/>
      <c r="M338" s="2"/>
      <c r="N338" s="2"/>
      <c r="O338" s="2"/>
      <c r="P338" s="11" t="s">
        <v>966</v>
      </c>
      <c r="Q338" s="11" t="s">
        <v>964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1003</v>
      </c>
      <c r="D339" s="29"/>
      <c r="E339" s="11" t="s">
        <v>855</v>
      </c>
      <c r="F339" s="20" t="s">
        <v>853</v>
      </c>
      <c r="G339" s="9" t="s">
        <v>856</v>
      </c>
      <c r="H339" s="11" t="s">
        <v>961</v>
      </c>
      <c r="I339" s="11" t="s">
        <v>714</v>
      </c>
      <c r="J339" s="2">
        <v>44433</v>
      </c>
      <c r="K339" s="2"/>
      <c r="L339" s="2"/>
      <c r="M339" s="2"/>
      <c r="N339" s="2"/>
      <c r="O339" s="2"/>
      <c r="P339" s="11" t="s">
        <v>966</v>
      </c>
      <c r="Q339" s="11" t="s">
        <v>964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1003</v>
      </c>
      <c r="D340" s="29"/>
      <c r="E340" s="11" t="s">
        <v>857</v>
      </c>
      <c r="F340" s="12" t="s">
        <v>858</v>
      </c>
      <c r="G340" s="9" t="s">
        <v>859</v>
      </c>
      <c r="H340" s="11" t="s">
        <v>961</v>
      </c>
      <c r="I340" s="11" t="s">
        <v>714</v>
      </c>
      <c r="J340" s="2">
        <v>44433</v>
      </c>
      <c r="K340" s="2"/>
      <c r="L340" s="2"/>
      <c r="M340" s="2"/>
      <c r="N340" s="2"/>
      <c r="O340" s="2"/>
      <c r="P340" s="11" t="s">
        <v>966</v>
      </c>
      <c r="Q340" s="11" t="s">
        <v>964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1003</v>
      </c>
      <c r="D341" s="29"/>
      <c r="E341" s="11" t="s">
        <v>860</v>
      </c>
      <c r="F341" s="12" t="s">
        <v>858</v>
      </c>
      <c r="G341" s="9" t="s">
        <v>861</v>
      </c>
      <c r="H341" s="11" t="s">
        <v>961</v>
      </c>
      <c r="I341" s="11" t="s">
        <v>714</v>
      </c>
      <c r="J341" s="2">
        <v>44433</v>
      </c>
      <c r="K341" s="2"/>
      <c r="L341" s="2"/>
      <c r="M341" s="2"/>
      <c r="N341" s="2"/>
      <c r="O341" s="2"/>
      <c r="P341" s="11" t="s">
        <v>966</v>
      </c>
      <c r="Q341" s="11" t="s">
        <v>964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1003</v>
      </c>
      <c r="D342" s="9" t="s">
        <v>1673</v>
      </c>
      <c r="E342" s="11" t="s">
        <v>862</v>
      </c>
      <c r="F342" s="12" t="s">
        <v>863</v>
      </c>
      <c r="G342" s="9" t="s">
        <v>864</v>
      </c>
      <c r="H342" s="11" t="s">
        <v>961</v>
      </c>
      <c r="I342" s="11" t="s">
        <v>714</v>
      </c>
      <c r="J342" s="2">
        <v>44433</v>
      </c>
      <c r="K342" s="2"/>
      <c r="L342" s="2"/>
      <c r="M342" s="2"/>
      <c r="N342" s="2"/>
      <c r="O342" s="2"/>
      <c r="P342" s="11" t="s">
        <v>966</v>
      </c>
      <c r="Q342" s="11" t="s">
        <v>964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1003</v>
      </c>
      <c r="D343" s="9" t="s">
        <v>1673</v>
      </c>
      <c r="E343" s="11" t="s">
        <v>865</v>
      </c>
      <c r="F343" s="12" t="s">
        <v>863</v>
      </c>
      <c r="G343" s="9" t="s">
        <v>866</v>
      </c>
      <c r="H343" s="11" t="s">
        <v>961</v>
      </c>
      <c r="I343" s="11" t="s">
        <v>714</v>
      </c>
      <c r="J343" s="2">
        <v>44433</v>
      </c>
      <c r="K343" s="2"/>
      <c r="L343" s="2"/>
      <c r="M343" s="2"/>
      <c r="N343" s="2"/>
      <c r="O343" s="2"/>
      <c r="P343" s="11" t="s">
        <v>966</v>
      </c>
      <c r="Q343" s="11" t="s">
        <v>964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1003</v>
      </c>
      <c r="D344" s="29"/>
      <c r="E344" s="11" t="s">
        <v>867</v>
      </c>
      <c r="F344" s="12" t="s">
        <v>868</v>
      </c>
      <c r="G344" s="9" t="s">
        <v>869</v>
      </c>
      <c r="H344" s="11" t="s">
        <v>961</v>
      </c>
      <c r="I344" s="11" t="s">
        <v>714</v>
      </c>
      <c r="J344" s="2">
        <v>44433</v>
      </c>
      <c r="K344" s="2"/>
      <c r="L344" s="2"/>
      <c r="M344" s="2"/>
      <c r="N344" s="2"/>
      <c r="O344" s="2"/>
      <c r="P344" s="11" t="s">
        <v>966</v>
      </c>
      <c r="Q344" s="11" t="s">
        <v>964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1003</v>
      </c>
      <c r="D345" s="29"/>
      <c r="E345" s="11" t="s">
        <v>870</v>
      </c>
      <c r="F345" s="12" t="s">
        <v>868</v>
      </c>
      <c r="G345" s="9" t="s">
        <v>871</v>
      </c>
      <c r="H345" s="11" t="s">
        <v>961</v>
      </c>
      <c r="I345" s="11" t="s">
        <v>714</v>
      </c>
      <c r="J345" s="2">
        <v>44433</v>
      </c>
      <c r="K345" s="2"/>
      <c r="L345" s="2"/>
      <c r="M345" s="2"/>
      <c r="N345" s="2"/>
      <c r="O345" s="2"/>
      <c r="P345" s="11" t="s">
        <v>970</v>
      </c>
      <c r="Q345" s="11" t="s">
        <v>964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1003</v>
      </c>
      <c r="D346" s="29"/>
      <c r="E346" s="11" t="s">
        <v>872</v>
      </c>
      <c r="F346" s="20" t="s">
        <v>873</v>
      </c>
      <c r="G346" s="9" t="s">
        <v>874</v>
      </c>
      <c r="H346" s="11" t="s">
        <v>961</v>
      </c>
      <c r="I346" s="11" t="s">
        <v>714</v>
      </c>
      <c r="J346" s="2">
        <v>44433</v>
      </c>
      <c r="K346" s="2"/>
      <c r="L346" s="2"/>
      <c r="M346" s="2"/>
      <c r="N346" s="2"/>
      <c r="O346" s="2"/>
      <c r="P346" s="11" t="s">
        <v>970</v>
      </c>
      <c r="Q346" s="11" t="s">
        <v>964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1003</v>
      </c>
      <c r="D347" s="29"/>
      <c r="E347" s="11" t="s">
        <v>875</v>
      </c>
      <c r="F347" s="20" t="s">
        <v>873</v>
      </c>
      <c r="G347" s="9" t="s">
        <v>876</v>
      </c>
      <c r="H347" s="11" t="s">
        <v>961</v>
      </c>
      <c r="I347" s="11" t="s">
        <v>714</v>
      </c>
      <c r="J347" s="2">
        <v>44433</v>
      </c>
      <c r="K347" s="2"/>
      <c r="L347" s="2"/>
      <c r="M347" s="2"/>
      <c r="N347" s="2"/>
      <c r="O347" s="2"/>
      <c r="P347" s="11" t="s">
        <v>970</v>
      </c>
      <c r="Q347" s="11" t="s">
        <v>964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1003</v>
      </c>
      <c r="D348" s="29"/>
      <c r="E348" s="11" t="s">
        <v>877</v>
      </c>
      <c r="F348" s="20" t="s">
        <v>878</v>
      </c>
      <c r="G348" s="9" t="s">
        <v>879</v>
      </c>
      <c r="H348" s="11" t="s">
        <v>961</v>
      </c>
      <c r="I348" s="11" t="s">
        <v>714</v>
      </c>
      <c r="J348" s="2">
        <v>44434</v>
      </c>
      <c r="K348" s="2"/>
      <c r="L348" s="2"/>
      <c r="M348" s="2"/>
      <c r="N348" s="2"/>
      <c r="O348" s="2"/>
      <c r="P348" s="11" t="s">
        <v>970</v>
      </c>
      <c r="Q348" s="11" t="s">
        <v>964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1003</v>
      </c>
      <c r="D349" s="29"/>
      <c r="E349" s="11" t="s">
        <v>880</v>
      </c>
      <c r="F349" s="20" t="s">
        <v>878</v>
      </c>
      <c r="G349" s="9" t="s">
        <v>881</v>
      </c>
      <c r="H349" s="11" t="s">
        <v>961</v>
      </c>
      <c r="I349" s="11" t="s">
        <v>714</v>
      </c>
      <c r="J349" s="2">
        <v>44434</v>
      </c>
      <c r="K349" s="2"/>
      <c r="L349" s="2"/>
      <c r="M349" s="2"/>
      <c r="N349" s="2"/>
      <c r="O349" s="2"/>
      <c r="P349" s="11" t="s">
        <v>970</v>
      </c>
      <c r="Q349" s="11" t="s">
        <v>964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1003</v>
      </c>
      <c r="D350" s="29"/>
      <c r="E350" s="11" t="s">
        <v>882</v>
      </c>
      <c r="F350" s="12" t="s">
        <v>883</v>
      </c>
      <c r="G350" s="9" t="s">
        <v>884</v>
      </c>
      <c r="H350" s="11" t="s">
        <v>961</v>
      </c>
      <c r="I350" s="11" t="s">
        <v>714</v>
      </c>
      <c r="J350" s="2">
        <v>44434</v>
      </c>
      <c r="K350" s="2"/>
      <c r="L350" s="2"/>
      <c r="M350" s="2"/>
      <c r="N350" s="2"/>
      <c r="O350" s="2"/>
      <c r="P350" s="11" t="s">
        <v>970</v>
      </c>
      <c r="Q350" s="11" t="s">
        <v>964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1003</v>
      </c>
      <c r="D351" s="29"/>
      <c r="E351" s="11" t="s">
        <v>885</v>
      </c>
      <c r="F351" s="12" t="s">
        <v>883</v>
      </c>
      <c r="G351" s="9" t="s">
        <v>886</v>
      </c>
      <c r="H351" s="11" t="s">
        <v>961</v>
      </c>
      <c r="I351" s="11" t="s">
        <v>714</v>
      </c>
      <c r="J351" s="2">
        <v>44434</v>
      </c>
      <c r="K351" s="2"/>
      <c r="L351" s="2"/>
      <c r="M351" s="2"/>
      <c r="N351" s="2"/>
      <c r="O351" s="2"/>
      <c r="P351" s="11" t="s">
        <v>970</v>
      </c>
      <c r="Q351" s="11" t="s">
        <v>964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1003</v>
      </c>
      <c r="D352" s="29"/>
      <c r="E352" s="11" t="s">
        <v>887</v>
      </c>
      <c r="F352" s="12" t="s">
        <v>888</v>
      </c>
      <c r="G352" s="9" t="s">
        <v>889</v>
      </c>
      <c r="H352" s="11" t="s">
        <v>961</v>
      </c>
      <c r="I352" s="11" t="s">
        <v>714</v>
      </c>
      <c r="J352" s="2">
        <v>44434</v>
      </c>
      <c r="K352" s="2"/>
      <c r="L352" s="2"/>
      <c r="M352" s="2"/>
      <c r="N352" s="2"/>
      <c r="O352" s="2"/>
      <c r="P352" s="11" t="s">
        <v>970</v>
      </c>
      <c r="Q352" s="11" t="s">
        <v>964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1003</v>
      </c>
      <c r="D353" s="29"/>
      <c r="E353" s="11" t="s">
        <v>890</v>
      </c>
      <c r="F353" s="12" t="s">
        <v>888</v>
      </c>
      <c r="G353" s="9" t="s">
        <v>891</v>
      </c>
      <c r="H353" s="11" t="s">
        <v>961</v>
      </c>
      <c r="I353" s="11" t="s">
        <v>714</v>
      </c>
      <c r="J353" s="2">
        <v>44434</v>
      </c>
      <c r="K353" s="2"/>
      <c r="L353" s="2"/>
      <c r="M353" s="2"/>
      <c r="N353" s="2"/>
      <c r="O353" s="2"/>
      <c r="P353" s="11" t="s">
        <v>970</v>
      </c>
      <c r="Q353" s="11" t="s">
        <v>964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1003</v>
      </c>
      <c r="D354" s="29"/>
      <c r="E354" s="11" t="s">
        <v>892</v>
      </c>
      <c r="F354" s="12" t="s">
        <v>893</v>
      </c>
      <c r="G354" s="9" t="s">
        <v>894</v>
      </c>
      <c r="H354" s="11" t="s">
        <v>961</v>
      </c>
      <c r="I354" s="11" t="s">
        <v>714</v>
      </c>
      <c r="J354" s="2">
        <v>44434</v>
      </c>
      <c r="K354" s="2"/>
      <c r="L354" s="2"/>
      <c r="M354" s="2"/>
      <c r="N354" s="2"/>
      <c r="O354" s="2"/>
      <c r="P354" s="11" t="s">
        <v>975</v>
      </c>
      <c r="Q354" s="11" t="s">
        <v>964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1003</v>
      </c>
      <c r="D355" s="29"/>
      <c r="E355" s="11" t="s">
        <v>895</v>
      </c>
      <c r="F355" s="12" t="s">
        <v>893</v>
      </c>
      <c r="G355" s="9" t="s">
        <v>896</v>
      </c>
      <c r="H355" s="11" t="s">
        <v>961</v>
      </c>
      <c r="I355" s="11" t="s">
        <v>714</v>
      </c>
      <c r="J355" s="2">
        <v>44434</v>
      </c>
      <c r="K355" s="2"/>
      <c r="L355" s="2"/>
      <c r="M355" s="2"/>
      <c r="N355" s="2"/>
      <c r="O355" s="2"/>
      <c r="P355" s="11" t="s">
        <v>975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1003</v>
      </c>
      <c r="D356" s="29"/>
      <c r="E356" s="11" t="s">
        <v>899</v>
      </c>
      <c r="F356" s="12" t="s">
        <v>900</v>
      </c>
      <c r="G356" s="9" t="s">
        <v>901</v>
      </c>
      <c r="H356" s="11" t="s">
        <v>961</v>
      </c>
      <c r="I356" s="11" t="s">
        <v>714</v>
      </c>
      <c r="J356" s="2">
        <v>44434</v>
      </c>
      <c r="K356" s="2"/>
      <c r="L356" s="2"/>
      <c r="M356" s="2"/>
      <c r="N356" s="2"/>
      <c r="O356" s="2"/>
      <c r="P356" s="11" t="s">
        <v>1509</v>
      </c>
      <c r="Q356" s="11" t="s">
        <v>1009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1003</v>
      </c>
      <c r="D357" s="29"/>
      <c r="E357" s="11" t="s">
        <v>902</v>
      </c>
      <c r="F357" s="12" t="s">
        <v>900</v>
      </c>
      <c r="G357" s="9" t="s">
        <v>903</v>
      </c>
      <c r="H357" s="11" t="s">
        <v>961</v>
      </c>
      <c r="I357" s="11" t="s">
        <v>714</v>
      </c>
      <c r="J357" s="2">
        <v>44434</v>
      </c>
      <c r="K357" s="2"/>
      <c r="L357" s="2"/>
      <c r="M357" s="2"/>
      <c r="N357" s="2"/>
      <c r="O357" s="2"/>
      <c r="P357" s="11" t="s">
        <v>970</v>
      </c>
      <c r="Q357" s="11" t="s">
        <v>1009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1003</v>
      </c>
      <c r="D358" s="29"/>
      <c r="E358" s="11" t="s">
        <v>904</v>
      </c>
      <c r="F358" s="12" t="s">
        <v>905</v>
      </c>
      <c r="G358" s="9" t="s">
        <v>906</v>
      </c>
      <c r="H358" s="11" t="s">
        <v>961</v>
      </c>
      <c r="I358" s="11" t="s">
        <v>714</v>
      </c>
      <c r="J358" s="2">
        <v>44434</v>
      </c>
      <c r="K358" s="2"/>
      <c r="L358" s="2"/>
      <c r="M358" s="2"/>
      <c r="N358" s="2"/>
      <c r="O358" s="2"/>
      <c r="P358" s="11" t="s">
        <v>970</v>
      </c>
      <c r="Q358" s="11" t="s">
        <v>1009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1003</v>
      </c>
      <c r="D359" s="29"/>
      <c r="E359" s="11" t="s">
        <v>907</v>
      </c>
      <c r="F359" s="12" t="s">
        <v>905</v>
      </c>
      <c r="G359" s="9" t="s">
        <v>908</v>
      </c>
      <c r="H359" s="11" t="s">
        <v>961</v>
      </c>
      <c r="I359" s="11" t="s">
        <v>714</v>
      </c>
      <c r="J359" s="2">
        <v>44434</v>
      </c>
      <c r="K359" s="2"/>
      <c r="L359" s="2"/>
      <c r="M359" s="2"/>
      <c r="N359" s="2"/>
      <c r="O359" s="2"/>
      <c r="P359" s="11" t="s">
        <v>970</v>
      </c>
      <c r="Q359" s="11" t="s">
        <v>968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1003</v>
      </c>
      <c r="D360" s="29"/>
      <c r="E360" s="11" t="s">
        <v>909</v>
      </c>
      <c r="F360" s="12" t="s">
        <v>905</v>
      </c>
      <c r="G360" s="9" t="s">
        <v>910</v>
      </c>
      <c r="H360" s="11" t="s">
        <v>961</v>
      </c>
      <c r="I360" s="11" t="s">
        <v>714</v>
      </c>
      <c r="J360" s="2">
        <v>44434</v>
      </c>
      <c r="K360" s="2"/>
      <c r="L360" s="2"/>
      <c r="M360" s="2"/>
      <c r="N360" s="2"/>
      <c r="O360" s="2"/>
      <c r="P360" s="11" t="s">
        <v>970</v>
      </c>
      <c r="Q360" s="11" t="s">
        <v>964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1003</v>
      </c>
      <c r="D361" s="29"/>
      <c r="E361" s="11" t="s">
        <v>911</v>
      </c>
      <c r="F361" s="12" t="s">
        <v>912</v>
      </c>
      <c r="G361" s="9" t="s">
        <v>913</v>
      </c>
      <c r="H361" s="11" t="s">
        <v>648</v>
      </c>
      <c r="I361" s="11" t="s">
        <v>714</v>
      </c>
      <c r="J361" s="3">
        <v>44434</v>
      </c>
      <c r="K361" s="3"/>
      <c r="L361" s="3"/>
      <c r="M361" s="3"/>
      <c r="N361" s="3"/>
      <c r="O361" s="3"/>
      <c r="P361" s="11" t="s">
        <v>970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1003</v>
      </c>
      <c r="D362" s="29"/>
      <c r="E362" s="11" t="s">
        <v>914</v>
      </c>
      <c r="F362" s="12" t="s">
        <v>915</v>
      </c>
      <c r="G362" s="9" t="s">
        <v>916</v>
      </c>
      <c r="H362" s="11" t="s">
        <v>961</v>
      </c>
      <c r="I362" s="11" t="s">
        <v>714</v>
      </c>
      <c r="J362" s="2">
        <v>44434</v>
      </c>
      <c r="K362" s="2"/>
      <c r="L362" s="2"/>
      <c r="M362" s="2"/>
      <c r="N362" s="2"/>
      <c r="O362" s="2"/>
      <c r="P362" s="11" t="s">
        <v>970</v>
      </c>
      <c r="Q362" s="11" t="s">
        <v>964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973</v>
      </c>
      <c r="D363" s="29"/>
      <c r="E363" s="11" t="s">
        <v>926</v>
      </c>
      <c r="F363" s="10" t="s">
        <v>918</v>
      </c>
      <c r="G363" s="9" t="s">
        <v>927</v>
      </c>
      <c r="H363" s="11" t="s">
        <v>961</v>
      </c>
      <c r="I363" s="11" t="s">
        <v>714</v>
      </c>
      <c r="J363" s="2">
        <v>44435</v>
      </c>
      <c r="K363" s="2"/>
      <c r="L363" s="2"/>
      <c r="M363" s="2"/>
      <c r="N363" s="2"/>
      <c r="O363" s="2"/>
      <c r="P363" s="11" t="s">
        <v>975</v>
      </c>
      <c r="Q363" s="11" t="s">
        <v>1006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973</v>
      </c>
      <c r="D364" s="29"/>
      <c r="E364" s="11" t="s">
        <v>952</v>
      </c>
      <c r="F364" s="12" t="s">
        <v>953</v>
      </c>
      <c r="G364" s="9" t="s">
        <v>954</v>
      </c>
      <c r="H364" s="11" t="s">
        <v>961</v>
      </c>
      <c r="I364" s="11" t="s">
        <v>714</v>
      </c>
      <c r="J364" s="2">
        <v>44435</v>
      </c>
      <c r="K364" s="2"/>
      <c r="L364" s="2"/>
      <c r="M364" s="2"/>
      <c r="N364" s="2"/>
      <c r="O364" s="2"/>
      <c r="P364" s="11" t="s">
        <v>975</v>
      </c>
      <c r="Q364" s="11" t="s">
        <v>1009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973</v>
      </c>
      <c r="D365" s="29"/>
      <c r="E365" s="11" t="s">
        <v>955</v>
      </c>
      <c r="F365" s="12" t="s">
        <v>953</v>
      </c>
      <c r="G365" s="9" t="s">
        <v>956</v>
      </c>
      <c r="H365" s="11" t="s">
        <v>961</v>
      </c>
      <c r="I365" s="11" t="s">
        <v>714</v>
      </c>
      <c r="J365" s="2">
        <v>44435</v>
      </c>
      <c r="K365" s="2"/>
      <c r="L365" s="2"/>
      <c r="M365" s="2"/>
      <c r="N365" s="2"/>
      <c r="O365" s="2"/>
      <c r="P365" s="11" t="s">
        <v>975</v>
      </c>
      <c r="Q365" s="11" t="s">
        <v>1010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973</v>
      </c>
      <c r="D366" s="29"/>
      <c r="E366" s="11" t="s">
        <v>917</v>
      </c>
      <c r="F366" s="10" t="s">
        <v>918</v>
      </c>
      <c r="G366" s="9" t="s">
        <v>919</v>
      </c>
      <c r="H366" s="11" t="s">
        <v>648</v>
      </c>
      <c r="I366" s="13" t="s">
        <v>648</v>
      </c>
      <c r="J366" s="2">
        <v>44435</v>
      </c>
      <c r="K366" s="2"/>
      <c r="L366" s="2"/>
      <c r="M366" s="2"/>
      <c r="N366" s="2"/>
      <c r="O366" s="2"/>
      <c r="P366" s="11" t="s">
        <v>975</v>
      </c>
      <c r="Q366" s="11" t="s">
        <v>974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973</v>
      </c>
      <c r="D367" s="29"/>
      <c r="E367" s="11" t="s">
        <v>920</v>
      </c>
      <c r="F367" s="10" t="s">
        <v>918</v>
      </c>
      <c r="G367" s="9" t="s">
        <v>921</v>
      </c>
      <c r="H367" s="11" t="s">
        <v>648</v>
      </c>
      <c r="I367" s="13" t="s">
        <v>648</v>
      </c>
      <c r="J367" s="2">
        <v>44435</v>
      </c>
      <c r="K367" s="2"/>
      <c r="L367" s="2"/>
      <c r="M367" s="2"/>
      <c r="N367" s="2"/>
      <c r="O367" s="2"/>
      <c r="P367" s="11" t="s">
        <v>975</v>
      </c>
      <c r="Q367" s="11" t="s">
        <v>974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973</v>
      </c>
      <c r="D368" s="29"/>
      <c r="E368" s="11" t="s">
        <v>922</v>
      </c>
      <c r="F368" s="10" t="s">
        <v>918</v>
      </c>
      <c r="G368" s="9" t="s">
        <v>923</v>
      </c>
      <c r="H368" s="11" t="s">
        <v>648</v>
      </c>
      <c r="I368" s="13" t="s">
        <v>648</v>
      </c>
      <c r="J368" s="2">
        <v>44435</v>
      </c>
      <c r="K368" s="2"/>
      <c r="L368" s="2"/>
      <c r="M368" s="2"/>
      <c r="N368" s="2"/>
      <c r="O368" s="2"/>
      <c r="P368" s="11" t="s">
        <v>975</v>
      </c>
      <c r="Q368" s="11" t="s">
        <v>974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973</v>
      </c>
      <c r="D369" s="29"/>
      <c r="E369" s="11" t="s">
        <v>924</v>
      </c>
      <c r="F369" s="10" t="s">
        <v>918</v>
      </c>
      <c r="G369" s="9" t="s">
        <v>925</v>
      </c>
      <c r="H369" s="11" t="s">
        <v>648</v>
      </c>
      <c r="I369" s="13" t="s">
        <v>648</v>
      </c>
      <c r="J369" s="2">
        <v>44435</v>
      </c>
      <c r="K369" s="2"/>
      <c r="L369" s="2"/>
      <c r="M369" s="2"/>
      <c r="N369" s="2"/>
      <c r="O369" s="2"/>
      <c r="P369" s="11" t="s">
        <v>975</v>
      </c>
      <c r="Q369" s="11" t="s">
        <v>974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973</v>
      </c>
      <c r="D370" s="29"/>
      <c r="E370" s="11" t="s">
        <v>928</v>
      </c>
      <c r="F370" s="12" t="s">
        <v>929</v>
      </c>
      <c r="G370" s="9" t="s">
        <v>930</v>
      </c>
      <c r="H370" s="11" t="s">
        <v>961</v>
      </c>
      <c r="I370" s="11" t="s">
        <v>714</v>
      </c>
      <c r="J370" s="2">
        <v>44435</v>
      </c>
      <c r="K370" s="2"/>
      <c r="L370" s="2"/>
      <c r="M370" s="2"/>
      <c r="N370" s="2"/>
      <c r="O370" s="2"/>
      <c r="P370" s="11" t="s">
        <v>975</v>
      </c>
      <c r="Q370" s="11" t="s">
        <v>972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973</v>
      </c>
      <c r="D371" s="29"/>
      <c r="E371" s="11" t="s">
        <v>931</v>
      </c>
      <c r="F371" s="12" t="s">
        <v>932</v>
      </c>
      <c r="G371" s="9" t="s">
        <v>933</v>
      </c>
      <c r="H371" s="11" t="s">
        <v>961</v>
      </c>
      <c r="I371" s="11" t="s">
        <v>714</v>
      </c>
      <c r="J371" s="2">
        <v>44435</v>
      </c>
      <c r="K371" s="2"/>
      <c r="L371" s="2"/>
      <c r="M371" s="2"/>
      <c r="N371" s="2"/>
      <c r="O371" s="2"/>
      <c r="P371" s="11" t="s">
        <v>970</v>
      </c>
      <c r="Q371" s="11" t="s">
        <v>972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973</v>
      </c>
      <c r="D372" s="29"/>
      <c r="E372" s="11" t="s">
        <v>934</v>
      </c>
      <c r="F372" s="12" t="s">
        <v>935</v>
      </c>
      <c r="G372" s="9" t="s">
        <v>936</v>
      </c>
      <c r="H372" s="11" t="s">
        <v>961</v>
      </c>
      <c r="I372" s="11" t="s">
        <v>714</v>
      </c>
      <c r="J372" s="2">
        <v>44435</v>
      </c>
      <c r="K372" s="2"/>
      <c r="L372" s="2"/>
      <c r="M372" s="2"/>
      <c r="N372" s="2"/>
      <c r="O372" s="2"/>
      <c r="P372" s="11" t="s">
        <v>975</v>
      </c>
      <c r="Q372" s="11" t="s">
        <v>972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973</v>
      </c>
      <c r="D373" s="29"/>
      <c r="E373" s="11" t="s">
        <v>937</v>
      </c>
      <c r="F373" s="12" t="s">
        <v>938</v>
      </c>
      <c r="G373" s="9" t="s">
        <v>939</v>
      </c>
      <c r="H373" s="11" t="s">
        <v>961</v>
      </c>
      <c r="I373" s="11" t="s">
        <v>714</v>
      </c>
      <c r="J373" s="2">
        <v>44435</v>
      </c>
      <c r="K373" s="2"/>
      <c r="L373" s="2"/>
      <c r="M373" s="2"/>
      <c r="N373" s="2"/>
      <c r="O373" s="2"/>
      <c r="P373" s="11" t="s">
        <v>975</v>
      </c>
      <c r="Q373" s="11" t="s">
        <v>972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973</v>
      </c>
      <c r="D374" s="29"/>
      <c r="E374" s="11" t="s">
        <v>940</v>
      </c>
      <c r="F374" s="12" t="s">
        <v>941</v>
      </c>
      <c r="G374" s="9" t="s">
        <v>942</v>
      </c>
      <c r="H374" s="11" t="s">
        <v>961</v>
      </c>
      <c r="I374" s="11" t="s">
        <v>714</v>
      </c>
      <c r="J374" s="2">
        <v>44435</v>
      </c>
      <c r="K374" s="2"/>
      <c r="L374" s="2"/>
      <c r="M374" s="2"/>
      <c r="N374" s="2"/>
      <c r="O374" s="2"/>
      <c r="P374" s="11" t="s">
        <v>970</v>
      </c>
      <c r="Q374" s="11" t="s">
        <v>964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973</v>
      </c>
      <c r="D375" s="29"/>
      <c r="E375" s="11" t="s">
        <v>943</v>
      </c>
      <c r="F375" s="12" t="s">
        <v>944</v>
      </c>
      <c r="G375" s="9" t="s">
        <v>945</v>
      </c>
      <c r="H375" s="11" t="s">
        <v>961</v>
      </c>
      <c r="I375" s="11" t="s">
        <v>714</v>
      </c>
      <c r="J375" s="2">
        <v>44435</v>
      </c>
      <c r="K375" s="2"/>
      <c r="L375" s="2"/>
      <c r="M375" s="2"/>
      <c r="N375" s="2"/>
      <c r="O375" s="2"/>
      <c r="P375" s="11" t="s">
        <v>970</v>
      </c>
      <c r="Q375" s="11" t="s">
        <v>972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973</v>
      </c>
      <c r="D376" s="29"/>
      <c r="E376" s="11" t="s">
        <v>946</v>
      </c>
      <c r="F376" s="12" t="s">
        <v>947</v>
      </c>
      <c r="G376" s="9" t="s">
        <v>948</v>
      </c>
      <c r="H376" s="11" t="s">
        <v>961</v>
      </c>
      <c r="I376" s="11" t="s">
        <v>714</v>
      </c>
      <c r="J376" s="2">
        <v>44435</v>
      </c>
      <c r="K376" s="2"/>
      <c r="L376" s="2"/>
      <c r="M376" s="2"/>
      <c r="N376" s="2"/>
      <c r="O376" s="2"/>
      <c r="P376" s="11" t="s">
        <v>970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973</v>
      </c>
      <c r="D377" s="29"/>
      <c r="E377" s="11" t="s">
        <v>949</v>
      </c>
      <c r="F377" s="12" t="s">
        <v>950</v>
      </c>
      <c r="G377" s="9" t="s">
        <v>951</v>
      </c>
      <c r="H377" s="11" t="s">
        <v>961</v>
      </c>
      <c r="I377" s="11" t="s">
        <v>714</v>
      </c>
      <c r="J377" s="2">
        <v>44435</v>
      </c>
      <c r="K377" s="2"/>
      <c r="L377" s="2"/>
      <c r="M377" s="2"/>
      <c r="N377" s="2"/>
      <c r="O377" s="2"/>
      <c r="P377" s="11" t="s">
        <v>970</v>
      </c>
      <c r="Q377" s="11" t="s">
        <v>968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6"/>
  <sheetViews>
    <sheetView zoomScale="85" zoomScaleNormal="85" workbookViewId="0">
      <pane ySplit="3" topLeftCell="A195" activePane="bottomLeft" state="frozen"/>
      <selection pane="bottomLeft" activeCell="D198" sqref="D198"/>
    </sheetView>
  </sheetViews>
  <sheetFormatPr defaultColWidth="9" defaultRowHeight="17" x14ac:dyDescent="0.4"/>
  <cols>
    <col min="1" max="1" width="10.09765625" style="160" customWidth="1"/>
    <col min="2" max="2" width="54.898437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x14ac:dyDescent="0.4">
      <c r="A1" s="270" t="s">
        <v>1089</v>
      </c>
      <c r="B1" s="270" t="s">
        <v>1092</v>
      </c>
      <c r="C1" s="274" t="s">
        <v>1122</v>
      </c>
      <c r="D1" s="271" t="s">
        <v>1099</v>
      </c>
      <c r="E1" s="270" t="s">
        <v>1098</v>
      </c>
      <c r="F1" s="267" t="s">
        <v>1632</v>
      </c>
      <c r="G1" s="267" t="s">
        <v>1631</v>
      </c>
      <c r="H1" s="235"/>
      <c r="I1" s="267" t="s">
        <v>1342</v>
      </c>
      <c r="J1" s="273" t="s">
        <v>1090</v>
      </c>
      <c r="K1" s="273"/>
      <c r="L1" s="273"/>
      <c r="M1" s="273"/>
      <c r="N1" s="273"/>
      <c r="O1" s="264"/>
      <c r="P1" s="267" t="s">
        <v>1796</v>
      </c>
    </row>
    <row r="2" spans="1:16" x14ac:dyDescent="0.4">
      <c r="A2" s="270"/>
      <c r="B2" s="270"/>
      <c r="C2" s="268"/>
      <c r="D2" s="271"/>
      <c r="E2" s="270"/>
      <c r="F2" s="268"/>
      <c r="G2" s="268"/>
      <c r="H2" s="237" t="s">
        <v>1803</v>
      </c>
      <c r="I2" s="268"/>
      <c r="J2" s="272" t="s">
        <v>1124</v>
      </c>
      <c r="K2" s="272" t="s">
        <v>1094</v>
      </c>
      <c r="L2" s="275" t="s">
        <v>1103</v>
      </c>
      <c r="M2" s="276"/>
      <c r="N2" s="276"/>
      <c r="O2" s="277"/>
      <c r="P2" s="268"/>
    </row>
    <row r="3" spans="1:16" x14ac:dyDescent="0.4">
      <c r="A3" s="270"/>
      <c r="B3" s="270"/>
      <c r="C3" s="269"/>
      <c r="D3" s="271"/>
      <c r="E3" s="270"/>
      <c r="F3" s="269"/>
      <c r="G3" s="269"/>
      <c r="H3" s="236" t="s">
        <v>1631</v>
      </c>
      <c r="I3" s="269"/>
      <c r="J3" s="272"/>
      <c r="K3" s="272"/>
      <c r="L3" s="158" t="s">
        <v>1104</v>
      </c>
      <c r="M3" s="159" t="s">
        <v>1108</v>
      </c>
      <c r="N3" s="159" t="s">
        <v>1105</v>
      </c>
      <c r="O3" s="265" t="s">
        <v>1922</v>
      </c>
      <c r="P3" s="269"/>
    </row>
    <row r="4" spans="1:16" ht="34" x14ac:dyDescent="0.4">
      <c r="A4" s="160" t="s">
        <v>1158</v>
      </c>
      <c r="B4" s="161" t="str">
        <f>VLOOKUP(A4,URS確認!$E:$G,3,FALSE)</f>
        <v>放款業績工作月查詢</v>
      </c>
      <c r="C4" s="160">
        <v>1</v>
      </c>
      <c r="D4" s="170" t="s">
        <v>1109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1095</v>
      </c>
      <c r="M4" s="160"/>
      <c r="N4" s="160"/>
      <c r="O4" s="160"/>
      <c r="P4" s="162"/>
    </row>
    <row r="5" spans="1:16" x14ac:dyDescent="0.4">
      <c r="A5" s="160" t="s">
        <v>1091</v>
      </c>
      <c r="B5" s="161" t="str">
        <f>VLOOKUP(A5,URS確認!$E:$G,3,FALSE)</f>
        <v>放款業績工作月查詢</v>
      </c>
      <c r="C5" s="160">
        <v>2</v>
      </c>
      <c r="D5" s="170" t="s">
        <v>1110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1095</v>
      </c>
      <c r="M5" s="160"/>
      <c r="N5" s="160"/>
      <c r="O5" s="160"/>
      <c r="P5" s="162"/>
    </row>
    <row r="6" spans="1:16" x14ac:dyDescent="0.4">
      <c r="A6" s="160" t="s">
        <v>1091</v>
      </c>
      <c r="B6" s="161" t="str">
        <f>VLOOKUP(A6,URS確認!$E:$G,3,FALSE)</f>
        <v>放款業績工作月查詢</v>
      </c>
      <c r="C6" s="160">
        <v>3</v>
      </c>
      <c r="D6" s="170" t="s">
        <v>1111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1095</v>
      </c>
      <c r="M6" s="160"/>
      <c r="N6" s="160"/>
      <c r="O6" s="160"/>
      <c r="P6" s="162"/>
    </row>
    <row r="7" spans="1:16" x14ac:dyDescent="0.4">
      <c r="A7" s="160" t="s">
        <v>730</v>
      </c>
      <c r="B7" s="161" t="str">
        <f>VLOOKUP(A7,URS確認!$E:$G,3,FALSE)</f>
        <v>放款業績工作月維護</v>
      </c>
      <c r="C7" s="160">
        <v>1</v>
      </c>
      <c r="D7" s="170" t="s">
        <v>1112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1095</v>
      </c>
      <c r="M7" s="160"/>
      <c r="N7" s="160"/>
      <c r="O7" s="160"/>
      <c r="P7" s="162"/>
    </row>
    <row r="8" spans="1:16" x14ac:dyDescent="0.4">
      <c r="A8" s="160" t="s">
        <v>1093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1113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1102</v>
      </c>
      <c r="K8" s="160"/>
      <c r="L8" s="160"/>
      <c r="M8" s="160"/>
      <c r="P8" s="162"/>
    </row>
    <row r="9" spans="1:16" x14ac:dyDescent="0.4">
      <c r="A9" s="160" t="s">
        <v>1093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1819</v>
      </c>
      <c r="E9" s="162">
        <v>44396</v>
      </c>
      <c r="F9" s="219" t="s">
        <v>1865</v>
      </c>
      <c r="G9" s="162"/>
      <c r="H9" s="162"/>
      <c r="I9" s="162" t="s">
        <v>1717</v>
      </c>
      <c r="J9" s="160"/>
      <c r="K9" s="160"/>
      <c r="L9" s="160"/>
      <c r="M9" s="160" t="s">
        <v>1106</v>
      </c>
      <c r="P9" s="162" t="s">
        <v>1718</v>
      </c>
    </row>
    <row r="10" spans="1:16" x14ac:dyDescent="0.4">
      <c r="A10" s="160" t="s">
        <v>616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1126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1095</v>
      </c>
      <c r="L10" s="160"/>
      <c r="M10" s="160"/>
      <c r="P10" s="162"/>
    </row>
    <row r="11" spans="1:16" x14ac:dyDescent="0.4">
      <c r="A11" s="160" t="s">
        <v>1096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1114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1095</v>
      </c>
      <c r="M11" s="160"/>
      <c r="P11" s="162"/>
    </row>
    <row r="12" spans="1:16" ht="34" x14ac:dyDescent="0.4">
      <c r="A12" s="160" t="s">
        <v>1096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1115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1095</v>
      </c>
      <c r="M12" s="160"/>
      <c r="P12" s="162"/>
    </row>
    <row r="13" spans="1:16" x14ac:dyDescent="0.4">
      <c r="A13" s="160" t="s">
        <v>1096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1116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1102</v>
      </c>
      <c r="K13" s="160"/>
      <c r="L13" s="160"/>
      <c r="M13" s="160"/>
      <c r="P13" s="162"/>
    </row>
    <row r="14" spans="1:16" x14ac:dyDescent="0.4">
      <c r="A14" s="160" t="s">
        <v>1096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1117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1100</v>
      </c>
      <c r="K14" s="160"/>
      <c r="L14" s="160"/>
      <c r="M14" s="160"/>
      <c r="P14" s="162"/>
    </row>
    <row r="15" spans="1:16" x14ac:dyDescent="0.4">
      <c r="A15" s="160" t="s">
        <v>1097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1118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1123</v>
      </c>
      <c r="P15" s="162"/>
    </row>
    <row r="16" spans="1:16" ht="85" x14ac:dyDescent="0.4">
      <c r="A16" s="160" t="s">
        <v>1097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1119</v>
      </c>
      <c r="E16" s="162">
        <v>44396</v>
      </c>
      <c r="F16" s="162">
        <v>44469</v>
      </c>
      <c r="G16" s="162"/>
      <c r="H16" s="162"/>
      <c r="I16" s="162" t="s">
        <v>1713</v>
      </c>
      <c r="J16" s="160"/>
      <c r="K16" s="160"/>
      <c r="L16" s="160"/>
      <c r="M16" s="160" t="s">
        <v>1107</v>
      </c>
      <c r="P16" s="162" t="s">
        <v>1718</v>
      </c>
    </row>
    <row r="17" spans="1:16" ht="34" x14ac:dyDescent="0.4">
      <c r="A17" s="160" t="s">
        <v>1097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1120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1101</v>
      </c>
      <c r="M17" s="160"/>
      <c r="P17" s="162"/>
    </row>
    <row r="18" spans="1:16" x14ac:dyDescent="0.4">
      <c r="A18" s="160" t="s">
        <v>1097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1121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1101</v>
      </c>
      <c r="M18" s="160"/>
      <c r="P18" s="162"/>
    </row>
    <row r="19" spans="1:16" x14ac:dyDescent="0.4">
      <c r="A19" s="160" t="s">
        <v>1130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1131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1132</v>
      </c>
      <c r="P19" s="164"/>
    </row>
    <row r="20" spans="1:16" x14ac:dyDescent="0.4">
      <c r="A20" s="160" t="s">
        <v>635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1133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1134</v>
      </c>
      <c r="P20" s="164"/>
    </row>
    <row r="21" spans="1:16" ht="119" x14ac:dyDescent="0.4">
      <c r="A21" s="160" t="s">
        <v>1135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1137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1136</v>
      </c>
      <c r="P21" s="165"/>
    </row>
    <row r="22" spans="1:16" ht="68" x14ac:dyDescent="0.4">
      <c r="A22" s="160" t="s">
        <v>1135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1139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1136</v>
      </c>
      <c r="P22" s="165"/>
    </row>
    <row r="23" spans="1:16" x14ac:dyDescent="0.4">
      <c r="A23" s="160" t="s">
        <v>1135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1142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1143</v>
      </c>
      <c r="P23" s="165"/>
    </row>
    <row r="24" spans="1:16" x14ac:dyDescent="0.4">
      <c r="A24" s="160" t="s">
        <v>1140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1141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1144</v>
      </c>
      <c r="P24" s="165"/>
    </row>
    <row r="25" spans="1:16" ht="68" x14ac:dyDescent="0.4">
      <c r="A25" s="160" t="s">
        <v>1145</v>
      </c>
      <c r="B25" s="161" t="str">
        <f>VLOOKUP(A25,URS確認!$E:$G,3,FALSE)</f>
        <v>介紹人加碼獎勵津貼標準設定</v>
      </c>
      <c r="C25" s="160">
        <v>1</v>
      </c>
      <c r="D25" s="170" t="s">
        <v>1777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1148</v>
      </c>
      <c r="P25" s="165"/>
    </row>
    <row r="26" spans="1:16" x14ac:dyDescent="0.4">
      <c r="A26" s="160" t="s">
        <v>1145</v>
      </c>
      <c r="B26" s="161" t="str">
        <f>VLOOKUP(A26,URS確認!$E:$G,3,FALSE)</f>
        <v>介紹人加碼獎勵津貼標準設定</v>
      </c>
      <c r="C26" s="160">
        <v>2</v>
      </c>
      <c r="D26" s="170" t="s">
        <v>1776</v>
      </c>
      <c r="E26" s="165">
        <v>44397</v>
      </c>
      <c r="F26" s="164">
        <v>44439</v>
      </c>
      <c r="G26" s="164"/>
      <c r="H26" s="164"/>
      <c r="I26" s="162" t="str">
        <f>VLOOKUP(A26,URS確認!E:I,5,FALSE)</f>
        <v>楊智誠</v>
      </c>
      <c r="N26" s="163" t="s">
        <v>1136</v>
      </c>
      <c r="P26" s="164" t="s">
        <v>1702</v>
      </c>
    </row>
    <row r="27" spans="1:16" x14ac:dyDescent="0.4">
      <c r="A27" s="160" t="s">
        <v>1145</v>
      </c>
      <c r="B27" s="161" t="str">
        <f>VLOOKUP(A27,URS確認!$E:$G,3,FALSE)</f>
        <v>介紹人加碼獎勵津貼標準設定</v>
      </c>
      <c r="C27" s="160">
        <v>3</v>
      </c>
      <c r="D27" s="170" t="s">
        <v>1146</v>
      </c>
      <c r="E27" s="165">
        <v>44397</v>
      </c>
      <c r="F27" s="165">
        <v>44439</v>
      </c>
      <c r="G27" s="165"/>
      <c r="H27" s="165"/>
      <c r="I27" s="162" t="str">
        <f>VLOOKUP(A27,URS確認!E:I,5,FALSE)</f>
        <v>楊智誠</v>
      </c>
      <c r="J27" s="163" t="s">
        <v>1136</v>
      </c>
      <c r="P27" s="165"/>
    </row>
    <row r="28" spans="1:16" x14ac:dyDescent="0.4">
      <c r="A28" s="160" t="s">
        <v>1149</v>
      </c>
      <c r="B28" s="161" t="str">
        <f>VLOOKUP(A28,URS確認!$E:$G,3,FALSE)</f>
        <v>協辦獎勵津貼標準設定</v>
      </c>
      <c r="C28" s="160">
        <v>1</v>
      </c>
      <c r="D28" s="170" t="s">
        <v>1150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1136</v>
      </c>
      <c r="P28" s="165"/>
    </row>
    <row r="29" spans="1:16" ht="34" x14ac:dyDescent="0.4">
      <c r="A29" s="160" t="s">
        <v>1149</v>
      </c>
      <c r="B29" s="161" t="str">
        <f>VLOOKUP(A29,URS確認!$E:$G,3,FALSE)</f>
        <v>協辦獎勵津貼標準設定</v>
      </c>
      <c r="C29" s="160">
        <v>2</v>
      </c>
      <c r="D29" s="170" t="s">
        <v>1151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1147</v>
      </c>
      <c r="P29" s="165"/>
    </row>
    <row r="30" spans="1:16" x14ac:dyDescent="0.4">
      <c r="A30" s="160" t="s">
        <v>1149</v>
      </c>
      <c r="B30" s="161" t="str">
        <f>VLOOKUP(A30,URS確認!$E:$G,3,FALSE)</f>
        <v>協辦獎勵津貼標準設定</v>
      </c>
      <c r="C30" s="160">
        <v>3</v>
      </c>
      <c r="D30" s="170" t="s">
        <v>1152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1153</v>
      </c>
      <c r="P30" s="165"/>
    </row>
    <row r="31" spans="1:16" x14ac:dyDescent="0.4">
      <c r="A31" s="160" t="s">
        <v>1154</v>
      </c>
      <c r="B31" s="161" t="str">
        <f>VLOOKUP(A31,URS確認!$E:$G,3,FALSE)</f>
        <v>系統變數及系統值設定</v>
      </c>
      <c r="C31" s="160">
        <v>1</v>
      </c>
      <c r="D31" s="170" t="s">
        <v>1155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1136</v>
      </c>
      <c r="P31" s="165"/>
    </row>
    <row r="32" spans="1:16" ht="51" x14ac:dyDescent="0.4">
      <c r="A32" s="160" t="s">
        <v>1154</v>
      </c>
      <c r="B32" s="161" t="str">
        <f>VLOOKUP(A32,URS確認!$E:$G,3,FALSE)</f>
        <v>系統變數及系統值設定</v>
      </c>
      <c r="C32" s="160">
        <v>2</v>
      </c>
      <c r="D32" s="170" t="s">
        <v>1156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1153</v>
      </c>
      <c r="P32" s="165"/>
    </row>
    <row r="33" spans="1:16" ht="51" x14ac:dyDescent="0.4">
      <c r="A33" s="160" t="s">
        <v>1154</v>
      </c>
      <c r="B33" s="161" t="str">
        <f>VLOOKUP(A33,URS確認!$E:$G,3,FALSE)</f>
        <v>系統變數及系統值設定</v>
      </c>
      <c r="C33" s="160">
        <v>3</v>
      </c>
      <c r="D33" s="170" t="s">
        <v>1157</v>
      </c>
      <c r="E33" s="165">
        <v>44397</v>
      </c>
      <c r="F33" s="165">
        <v>44469</v>
      </c>
      <c r="G33" s="165"/>
      <c r="H33" s="165"/>
      <c r="I33" s="162" t="s">
        <v>1715</v>
      </c>
      <c r="M33" s="160" t="s">
        <v>1138</v>
      </c>
      <c r="P33" s="165" t="s">
        <v>1718</v>
      </c>
    </row>
    <row r="34" spans="1:16" s="169" customFormat="1" ht="34" x14ac:dyDescent="0.4">
      <c r="A34" s="166" t="s">
        <v>803</v>
      </c>
      <c r="B34" s="161" t="str">
        <f>VLOOKUP(A34,URS確認!$E:$G,3,FALSE)</f>
        <v>業績件數及金額核算標準設定查詢</v>
      </c>
      <c r="C34" s="166">
        <v>1</v>
      </c>
      <c r="D34" s="171" t="s">
        <v>1349</v>
      </c>
      <c r="E34" s="167">
        <v>44398</v>
      </c>
      <c r="F34" s="167">
        <v>44408</v>
      </c>
      <c r="G34" s="167">
        <v>44408</v>
      </c>
      <c r="H34" s="167"/>
      <c r="I34" s="162" t="s">
        <v>1713</v>
      </c>
      <c r="J34" s="168"/>
      <c r="K34" s="168"/>
      <c r="L34" s="168"/>
      <c r="M34" s="166"/>
      <c r="N34" s="168" t="s">
        <v>1812</v>
      </c>
      <c r="O34" s="168"/>
      <c r="P34" s="167" t="s">
        <v>1718</v>
      </c>
    </row>
    <row r="35" spans="1:16" x14ac:dyDescent="0.4">
      <c r="A35" s="160" t="s">
        <v>1292</v>
      </c>
      <c r="B35" s="161" t="str">
        <f>VLOOKUP(A35,URS確認!$E:$G,3,FALSE)</f>
        <v>業績件數及金額核算標準設定</v>
      </c>
      <c r="C35" s="160">
        <v>1</v>
      </c>
      <c r="D35" s="170" t="s">
        <v>1293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1309</v>
      </c>
      <c r="P35" s="165"/>
    </row>
    <row r="36" spans="1:16" ht="34" x14ac:dyDescent="0.4">
      <c r="A36" s="160" t="s">
        <v>1159</v>
      </c>
      <c r="B36" s="161" t="str">
        <f>VLOOKUP(A36,URS確認!$E:$G,3,FALSE)</f>
        <v>業績件數及金額核算標準設定</v>
      </c>
      <c r="C36" s="160">
        <v>2</v>
      </c>
      <c r="D36" s="170" t="s">
        <v>1294</v>
      </c>
      <c r="E36" s="165">
        <v>44398</v>
      </c>
      <c r="F36" s="164">
        <v>44439</v>
      </c>
      <c r="G36" s="165"/>
      <c r="H36" s="165"/>
      <c r="I36" s="162" t="str">
        <f>VLOOKUP(A36,URS確認!E:I,5,FALSE)</f>
        <v>楊智誠</v>
      </c>
      <c r="M36" s="160" t="s">
        <v>1107</v>
      </c>
      <c r="P36" s="165" t="s">
        <v>1723</v>
      </c>
    </row>
    <row r="37" spans="1:16" s="169" customFormat="1" ht="34" x14ac:dyDescent="0.4">
      <c r="A37" s="166" t="s">
        <v>1159</v>
      </c>
      <c r="B37" s="161" t="str">
        <f>VLOOKUP(A37,URS確認!$E:$G,3,FALSE)</f>
        <v>業績件數及金額核算標準設定</v>
      </c>
      <c r="C37" s="166">
        <v>3</v>
      </c>
      <c r="D37" s="171" t="s">
        <v>1350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 x14ac:dyDescent="0.4">
      <c r="A38" s="166" t="s">
        <v>1159</v>
      </c>
      <c r="B38" s="161" t="str">
        <f>VLOOKUP(A38,URS確認!$E:$G,3,FALSE)</f>
        <v>業績件數及金額核算標準設定</v>
      </c>
      <c r="C38" s="166">
        <v>4</v>
      </c>
      <c r="D38" s="171" t="s">
        <v>1690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1866</v>
      </c>
      <c r="N38" s="168"/>
      <c r="O38" s="168"/>
      <c r="P38" s="172"/>
    </row>
    <row r="39" spans="1:16" ht="34" x14ac:dyDescent="0.4">
      <c r="A39" s="160" t="s">
        <v>1295</v>
      </c>
      <c r="B39" s="161" t="str">
        <f>VLOOKUP(A39,URS確認!$E:$G,3,FALSE)</f>
        <v>業績件數及金額核算標準設定(整月)</v>
      </c>
      <c r="C39" s="160">
        <v>1</v>
      </c>
      <c r="D39" s="170" t="s">
        <v>1296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1107</v>
      </c>
      <c r="P39" s="165" t="s">
        <v>1718</v>
      </c>
    </row>
    <row r="40" spans="1:16" x14ac:dyDescent="0.4">
      <c r="A40" s="160" t="s">
        <v>1297</v>
      </c>
      <c r="B40" s="161" t="str">
        <f>VLOOKUP(A40,URS確認!$E:$G,3,FALSE)</f>
        <v>工作日業績結算</v>
      </c>
      <c r="C40" s="160">
        <v>1</v>
      </c>
      <c r="D40" s="170" t="s">
        <v>1688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1310</v>
      </c>
      <c r="P40" s="165"/>
    </row>
    <row r="41" spans="1:16" ht="30.65" customHeight="1" x14ac:dyDescent="0.4">
      <c r="A41" s="160" t="s">
        <v>1297</v>
      </c>
      <c r="B41" s="161" t="str">
        <f>VLOOKUP(A41,URS確認!$E:$G,3,FALSE)</f>
        <v>工作日業績結算</v>
      </c>
      <c r="C41" s="160">
        <v>2</v>
      </c>
      <c r="D41" s="170" t="s">
        <v>1813</v>
      </c>
      <c r="E41" s="165">
        <v>44398</v>
      </c>
      <c r="F41" s="165" t="s">
        <v>1814</v>
      </c>
      <c r="G41" s="165"/>
      <c r="H41" s="165"/>
      <c r="I41" s="162" t="str">
        <f>VLOOKUP(A41,URS確認!E:I,5,FALSE)</f>
        <v>張金龍</v>
      </c>
      <c r="P41" s="165"/>
    </row>
    <row r="42" spans="1:16" x14ac:dyDescent="0.4">
      <c r="A42" s="160" t="s">
        <v>1298</v>
      </c>
      <c r="B42" s="161" t="str">
        <f>VLOOKUP(A42,URS確認!$E:$G,3,FALSE)</f>
        <v xml:space="preserve">撥款                     </v>
      </c>
      <c r="C42" s="160">
        <v>1</v>
      </c>
      <c r="D42" s="170" t="s">
        <v>1299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1309</v>
      </c>
      <c r="P42" s="165"/>
    </row>
    <row r="43" spans="1:16" x14ac:dyDescent="0.4">
      <c r="A43" s="160" t="s">
        <v>1300</v>
      </c>
      <c r="B43" s="161" t="str">
        <f>VLOOKUP(A43,URS確認!$E:$G,3,FALSE)</f>
        <v>房貸介紹人業績明細查詢</v>
      </c>
      <c r="C43" s="160">
        <v>1</v>
      </c>
      <c r="D43" s="170" t="s">
        <v>1301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1309</v>
      </c>
      <c r="P43" s="165"/>
    </row>
    <row r="44" spans="1:16" ht="34" x14ac:dyDescent="0.4">
      <c r="A44" s="166" t="s">
        <v>1300</v>
      </c>
      <c r="B44" s="161" t="str">
        <f>VLOOKUP(A44,URS確認!$E:$G,3,FALSE)</f>
        <v>房貸介紹人業績明細查詢</v>
      </c>
      <c r="C44" s="166">
        <v>2</v>
      </c>
      <c r="D44" s="171" t="s">
        <v>1689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1867</v>
      </c>
      <c r="P44" s="165"/>
    </row>
    <row r="45" spans="1:16" x14ac:dyDescent="0.4">
      <c r="A45" s="160" t="s">
        <v>1302</v>
      </c>
      <c r="B45" s="161" t="str">
        <f>VLOOKUP(A45,URS確認!$E:$G,3,FALSE)</f>
        <v>房貸專員業績明細查詢</v>
      </c>
      <c r="C45" s="160">
        <v>1</v>
      </c>
      <c r="D45" s="170" t="s">
        <v>1303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1311</v>
      </c>
      <c r="P45" s="165"/>
    </row>
    <row r="46" spans="1:16" ht="34" x14ac:dyDescent="0.4">
      <c r="A46" s="166" t="s">
        <v>1302</v>
      </c>
      <c r="B46" s="161" t="str">
        <f>VLOOKUP(A46,URS確認!$E:$G,3,FALSE)</f>
        <v>房貸專員業績明細查詢</v>
      </c>
      <c r="C46" s="166">
        <v>2</v>
      </c>
      <c r="D46" s="171" t="s">
        <v>1691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1867</v>
      </c>
      <c r="P46" s="165"/>
    </row>
    <row r="47" spans="1:16" x14ac:dyDescent="0.4">
      <c r="A47" s="160" t="s">
        <v>1304</v>
      </c>
      <c r="B47" s="161" t="s">
        <v>1305</v>
      </c>
      <c r="C47" s="160">
        <v>1</v>
      </c>
      <c r="D47" s="170" t="s">
        <v>1306</v>
      </c>
      <c r="E47" s="165">
        <v>44398</v>
      </c>
      <c r="F47" s="164">
        <v>44399</v>
      </c>
      <c r="G47" s="164">
        <v>44399</v>
      </c>
      <c r="H47" s="164"/>
      <c r="I47" s="162" t="s">
        <v>1551</v>
      </c>
      <c r="J47" s="163" t="s">
        <v>1312</v>
      </c>
      <c r="P47" s="164"/>
    </row>
    <row r="48" spans="1:16" x14ac:dyDescent="0.4">
      <c r="A48" s="160" t="s">
        <v>1307</v>
      </c>
      <c r="B48" s="161" t="s">
        <v>1308</v>
      </c>
      <c r="C48" s="160">
        <v>1</v>
      </c>
      <c r="D48" s="170" t="s">
        <v>1306</v>
      </c>
      <c r="E48" s="165">
        <v>44398</v>
      </c>
      <c r="F48" s="164">
        <v>44399</v>
      </c>
      <c r="G48" s="164">
        <v>44399</v>
      </c>
      <c r="H48" s="164"/>
      <c r="I48" s="162" t="s">
        <v>1551</v>
      </c>
      <c r="J48" s="163" t="s">
        <v>1312</v>
      </c>
      <c r="L48" s="160"/>
      <c r="P48" s="164"/>
    </row>
    <row r="49" spans="1:16" x14ac:dyDescent="0.4">
      <c r="A49" s="160" t="s">
        <v>1320</v>
      </c>
      <c r="B49" s="161" t="str">
        <f>VLOOKUP(A49,URS確認!$E:$G,3,FALSE)</f>
        <v>顧客明細資料查詢</v>
      </c>
      <c r="C49" s="160">
        <v>1</v>
      </c>
      <c r="D49" s="170" t="s">
        <v>1360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1361</v>
      </c>
      <c r="P49" s="164"/>
    </row>
    <row r="50" spans="1:16" ht="68" x14ac:dyDescent="0.4">
      <c r="A50" s="160" t="s">
        <v>1321</v>
      </c>
      <c r="B50" s="161" t="str">
        <f>VLOOKUP(A50,URS確認!$E:$G,3,FALSE)</f>
        <v>顧客基本資料維護-自然人(Eloan2)</v>
      </c>
      <c r="C50" s="160">
        <v>1</v>
      </c>
      <c r="D50" s="170" t="s">
        <v>1325</v>
      </c>
      <c r="E50" s="165">
        <v>44399</v>
      </c>
      <c r="F50" s="165">
        <v>44410</v>
      </c>
      <c r="G50" s="165">
        <v>44410</v>
      </c>
      <c r="H50" s="165"/>
      <c r="I50" s="162" t="s">
        <v>648</v>
      </c>
      <c r="L50" s="160" t="s">
        <v>1362</v>
      </c>
      <c r="P50" s="165"/>
    </row>
    <row r="51" spans="1:16" ht="85" x14ac:dyDescent="0.4">
      <c r="A51" s="160" t="s">
        <v>1321</v>
      </c>
      <c r="B51" s="161" t="str">
        <f>VLOOKUP(A51,URS確認!$E:$G,3,FALSE)</f>
        <v>顧客基本資料維護-自然人(Eloan2)</v>
      </c>
      <c r="C51" s="160">
        <v>2</v>
      </c>
      <c r="D51" s="170" t="s">
        <v>1687</v>
      </c>
      <c r="E51" s="165">
        <v>44399</v>
      </c>
      <c r="F51" s="165">
        <v>44410</v>
      </c>
      <c r="G51" s="165">
        <v>44410</v>
      </c>
      <c r="H51" s="165"/>
      <c r="I51" s="162" t="s">
        <v>648</v>
      </c>
      <c r="L51" s="160" t="s">
        <v>1362</v>
      </c>
      <c r="P51" s="165"/>
    </row>
    <row r="52" spans="1:16" ht="85" x14ac:dyDescent="0.4">
      <c r="A52" s="160" t="s">
        <v>1321</v>
      </c>
      <c r="B52" s="161" t="str">
        <f>VLOOKUP(A52,URS確認!$E:$G,3,FALSE)</f>
        <v>顧客基本資料維護-自然人(Eloan2)</v>
      </c>
      <c r="C52" s="160">
        <v>3</v>
      </c>
      <c r="D52" s="170" t="s">
        <v>1324</v>
      </c>
      <c r="E52" s="165">
        <v>44399</v>
      </c>
      <c r="F52" s="165">
        <v>44410</v>
      </c>
      <c r="G52" s="165">
        <v>44410</v>
      </c>
      <c r="H52" s="165"/>
      <c r="I52" s="162" t="s">
        <v>648</v>
      </c>
      <c r="L52" s="160" t="s">
        <v>1363</v>
      </c>
      <c r="P52" s="165"/>
    </row>
    <row r="53" spans="1:16" ht="68" x14ac:dyDescent="0.4">
      <c r="A53" s="160" t="s">
        <v>1321</v>
      </c>
      <c r="B53" s="161" t="str">
        <f>VLOOKUP(A53,URS確認!$E:$G,3,FALSE)</f>
        <v>顧客基本資料維護-自然人(Eloan2)</v>
      </c>
      <c r="C53" s="160">
        <v>4</v>
      </c>
      <c r="D53" s="170" t="s">
        <v>1323</v>
      </c>
      <c r="E53" s="165">
        <v>44399</v>
      </c>
      <c r="F53" s="165">
        <v>44410</v>
      </c>
      <c r="G53" s="165">
        <v>44410</v>
      </c>
      <c r="H53" s="165"/>
      <c r="I53" s="162" t="s">
        <v>648</v>
      </c>
      <c r="L53" s="160" t="s">
        <v>1363</v>
      </c>
      <c r="P53" s="165"/>
    </row>
    <row r="54" spans="1:16" ht="68" x14ac:dyDescent="0.4">
      <c r="A54" s="160" t="s">
        <v>1321</v>
      </c>
      <c r="B54" s="161" t="str">
        <f>VLOOKUP(A54,URS確認!$E:$G,3,FALSE)</f>
        <v>顧客基本資料維護-自然人(Eloan2)</v>
      </c>
      <c r="C54" s="160">
        <v>5</v>
      </c>
      <c r="D54" s="170" t="s">
        <v>1322</v>
      </c>
      <c r="E54" s="165">
        <v>44399</v>
      </c>
      <c r="F54" s="165">
        <v>44410</v>
      </c>
      <c r="G54" s="165">
        <v>44410</v>
      </c>
      <c r="H54" s="165"/>
      <c r="I54" s="162" t="s">
        <v>648</v>
      </c>
      <c r="L54" s="160" t="s">
        <v>1363</v>
      </c>
      <c r="P54" s="165"/>
    </row>
    <row r="55" spans="1:16" ht="51" x14ac:dyDescent="0.4">
      <c r="A55" s="160" t="s">
        <v>1321</v>
      </c>
      <c r="B55" s="161" t="str">
        <f>VLOOKUP(A55,URS確認!$E:$G,3,FALSE)</f>
        <v>顧客基本資料維護-自然人(Eloan2)</v>
      </c>
      <c r="C55" s="160">
        <v>6</v>
      </c>
      <c r="D55" s="170" t="s">
        <v>1326</v>
      </c>
      <c r="E55" s="165">
        <v>44399</v>
      </c>
      <c r="F55" s="165">
        <v>44410</v>
      </c>
      <c r="G55" s="165">
        <v>44410</v>
      </c>
      <c r="H55" s="165"/>
      <c r="I55" s="162" t="s">
        <v>648</v>
      </c>
      <c r="L55" s="160" t="s">
        <v>1363</v>
      </c>
      <c r="P55" s="165"/>
    </row>
    <row r="56" spans="1:16" x14ac:dyDescent="0.4">
      <c r="A56" s="160" t="s">
        <v>1321</v>
      </c>
      <c r="B56" s="161" t="str">
        <f>VLOOKUP(A56,URS確認!$E:$G,3,FALSE)</f>
        <v>顧客基本資料維護-自然人(Eloan2)</v>
      </c>
      <c r="C56" s="160">
        <v>7</v>
      </c>
      <c r="D56" s="170" t="s">
        <v>1327</v>
      </c>
      <c r="E56" s="165">
        <v>44399</v>
      </c>
      <c r="F56" s="165">
        <v>44410</v>
      </c>
      <c r="G56" s="165">
        <v>44410</v>
      </c>
      <c r="H56" s="165"/>
      <c r="I56" s="162" t="s">
        <v>648</v>
      </c>
      <c r="L56" s="160" t="s">
        <v>1361</v>
      </c>
      <c r="P56" s="165"/>
    </row>
    <row r="57" spans="1:16" x14ac:dyDescent="0.4">
      <c r="A57" s="160" t="s">
        <v>1321</v>
      </c>
      <c r="B57" s="161" t="str">
        <f>VLOOKUP(A57,URS確認!$E:$G,3,FALSE)</f>
        <v>顧客基本資料維護-自然人(Eloan2)</v>
      </c>
      <c r="C57" s="160">
        <v>8</v>
      </c>
      <c r="D57" s="170" t="s">
        <v>1328</v>
      </c>
      <c r="E57" s="165">
        <v>44399</v>
      </c>
      <c r="F57" s="165">
        <v>44410</v>
      </c>
      <c r="G57" s="165">
        <v>44410</v>
      </c>
      <c r="H57" s="165"/>
      <c r="I57" s="162" t="s">
        <v>648</v>
      </c>
      <c r="L57" s="160" t="s">
        <v>1363</v>
      </c>
      <c r="P57" s="165"/>
    </row>
    <row r="58" spans="1:16" x14ac:dyDescent="0.4">
      <c r="A58" s="160" t="s">
        <v>1321</v>
      </c>
      <c r="B58" s="161" t="str">
        <f>VLOOKUP(A58,URS確認!$E:$G,3,FALSE)</f>
        <v>顧客基本資料維護-自然人(Eloan2)</v>
      </c>
      <c r="C58" s="160">
        <v>9</v>
      </c>
      <c r="D58" s="170" t="s">
        <v>1329</v>
      </c>
      <c r="E58" s="165">
        <v>44399</v>
      </c>
      <c r="F58" s="165">
        <v>44410</v>
      </c>
      <c r="G58" s="165">
        <v>44410</v>
      </c>
      <c r="H58" s="165"/>
      <c r="I58" s="162" t="s">
        <v>648</v>
      </c>
      <c r="L58" s="160" t="s">
        <v>1363</v>
      </c>
      <c r="M58" s="160"/>
      <c r="P58" s="165"/>
    </row>
    <row r="59" spans="1:16" ht="51" x14ac:dyDescent="0.4">
      <c r="A59" s="160" t="s">
        <v>1321</v>
      </c>
      <c r="B59" s="161" t="str">
        <f>VLOOKUP(A59,URS確認!$E:$G,3,FALSE)</f>
        <v>顧客基本資料維護-自然人(Eloan2)</v>
      </c>
      <c r="C59" s="160">
        <v>10</v>
      </c>
      <c r="D59" s="170" t="s">
        <v>1330</v>
      </c>
      <c r="E59" s="165">
        <v>44399</v>
      </c>
      <c r="F59" s="165">
        <v>44439</v>
      </c>
      <c r="I59" s="162" t="s">
        <v>648</v>
      </c>
      <c r="L59" s="160" t="s">
        <v>1363</v>
      </c>
      <c r="M59" s="160"/>
      <c r="P59" s="165"/>
    </row>
    <row r="60" spans="1:16" ht="34" x14ac:dyDescent="0.4">
      <c r="A60" s="160" t="s">
        <v>1321</v>
      </c>
      <c r="B60" s="161" t="str">
        <f>VLOOKUP(A60,URS確認!$E:$G,3,FALSE)</f>
        <v>顧客基本資料維護-自然人(Eloan2)</v>
      </c>
      <c r="C60" s="160">
        <v>11</v>
      </c>
      <c r="D60" s="170" t="s">
        <v>1331</v>
      </c>
      <c r="E60" s="165">
        <v>44399</v>
      </c>
      <c r="F60" s="165">
        <v>44439</v>
      </c>
      <c r="I60" s="162" t="s">
        <v>648</v>
      </c>
      <c r="L60" s="160"/>
      <c r="M60" s="160" t="s">
        <v>1364</v>
      </c>
      <c r="P60" s="165" t="s">
        <v>1718</v>
      </c>
    </row>
    <row r="61" spans="1:16" ht="34" x14ac:dyDescent="0.4">
      <c r="A61" s="160" t="s">
        <v>1321</v>
      </c>
      <c r="B61" s="161" t="str">
        <f>VLOOKUP(A61,URS確認!$E:$G,3,FALSE)</f>
        <v>顧客基本資料維護-自然人(Eloan2)</v>
      </c>
      <c r="C61" s="160">
        <v>12</v>
      </c>
      <c r="D61" s="170" t="s">
        <v>1332</v>
      </c>
      <c r="E61" s="165">
        <v>44399</v>
      </c>
      <c r="F61" s="165">
        <v>44410</v>
      </c>
      <c r="G61" s="165">
        <v>44410</v>
      </c>
      <c r="H61" s="165"/>
      <c r="I61" s="162" t="s">
        <v>648</v>
      </c>
      <c r="L61" s="160" t="s">
        <v>1363</v>
      </c>
      <c r="M61" s="160"/>
      <c r="P61" s="165"/>
    </row>
    <row r="62" spans="1:16" ht="34" x14ac:dyDescent="0.4">
      <c r="A62" s="160" t="s">
        <v>1321</v>
      </c>
      <c r="B62" s="161" t="str">
        <f>VLOOKUP(A62,URS確認!$E:$G,3,FALSE)</f>
        <v>顧客基本資料維護-自然人(Eloan2)</v>
      </c>
      <c r="C62" s="160">
        <v>13</v>
      </c>
      <c r="D62" s="170" t="s">
        <v>1333</v>
      </c>
      <c r="E62" s="165">
        <v>44399</v>
      </c>
      <c r="F62" s="165">
        <v>44410</v>
      </c>
      <c r="G62" s="165">
        <v>44409</v>
      </c>
      <c r="H62" s="165"/>
      <c r="I62" s="162" t="s">
        <v>648</v>
      </c>
      <c r="M62" s="160" t="s">
        <v>1365</v>
      </c>
      <c r="P62" s="165"/>
    </row>
    <row r="63" spans="1:16" ht="68" x14ac:dyDescent="0.4">
      <c r="A63" s="160" t="s">
        <v>1334</v>
      </c>
      <c r="B63" s="161" t="str">
        <f>VLOOKUP(A63,URS確認!$E:$G,3,FALSE)</f>
        <v>顧客基本資料變更-自然人</v>
      </c>
      <c r="C63" s="160">
        <v>1</v>
      </c>
      <c r="D63" s="170" t="s">
        <v>1325</v>
      </c>
      <c r="E63" s="165">
        <v>44399</v>
      </c>
      <c r="F63" s="165">
        <v>44419</v>
      </c>
      <c r="G63" s="165">
        <v>44409</v>
      </c>
      <c r="H63" s="165"/>
      <c r="I63" s="162" t="s">
        <v>648</v>
      </c>
      <c r="L63" s="163" t="s">
        <v>1367</v>
      </c>
      <c r="M63" s="160" t="s">
        <v>1368</v>
      </c>
      <c r="P63" s="165"/>
    </row>
    <row r="64" spans="1:16" ht="85" x14ac:dyDescent="0.4">
      <c r="A64" s="160" t="s">
        <v>1334</v>
      </c>
      <c r="B64" s="161" t="str">
        <f>VLOOKUP(A64,URS確認!$E:$G,3,FALSE)</f>
        <v>顧客基本資料變更-自然人</v>
      </c>
      <c r="C64" s="160">
        <v>2</v>
      </c>
      <c r="D64" s="170" t="s">
        <v>1747</v>
      </c>
      <c r="E64" s="165">
        <v>44399</v>
      </c>
      <c r="F64" s="165">
        <v>44421</v>
      </c>
      <c r="G64" s="165"/>
      <c r="H64" s="165"/>
      <c r="I64" s="162" t="s">
        <v>1714</v>
      </c>
      <c r="L64" s="160" t="s">
        <v>1361</v>
      </c>
      <c r="M64" s="160"/>
      <c r="P64" s="165"/>
    </row>
    <row r="65" spans="1:16" ht="34" x14ac:dyDescent="0.4">
      <c r="A65" s="160" t="s">
        <v>1334</v>
      </c>
      <c r="B65" s="161" t="str">
        <f>VLOOKUP(A65,URS確認!$E:$G,3,FALSE)</f>
        <v>顧客基本資料變更-自然人</v>
      </c>
      <c r="C65" s="160">
        <v>3</v>
      </c>
      <c r="D65" s="170" t="s">
        <v>1748</v>
      </c>
      <c r="E65" s="165">
        <v>44399</v>
      </c>
      <c r="F65" s="165">
        <v>44421</v>
      </c>
      <c r="G65" s="165"/>
      <c r="H65" s="165"/>
      <c r="I65" s="162" t="s">
        <v>1714</v>
      </c>
      <c r="L65" s="160" t="s">
        <v>1363</v>
      </c>
      <c r="M65" s="160"/>
      <c r="P65" s="165"/>
    </row>
    <row r="66" spans="1:16" x14ac:dyDescent="0.4">
      <c r="A66" s="160" t="s">
        <v>1334</v>
      </c>
      <c r="B66" s="161" t="str">
        <f>VLOOKUP(A66,URS確認!$E:$G,3,FALSE)</f>
        <v>顧客基本資料變更-自然人</v>
      </c>
      <c r="C66" s="160">
        <v>4</v>
      </c>
      <c r="D66" s="170" t="s">
        <v>1335</v>
      </c>
      <c r="E66" s="165">
        <v>44399</v>
      </c>
      <c r="F66" s="165">
        <v>44438</v>
      </c>
      <c r="I66" s="162" t="s">
        <v>1714</v>
      </c>
      <c r="M66" s="160"/>
      <c r="N66" s="163" t="s">
        <v>1363</v>
      </c>
      <c r="P66" s="165" t="s">
        <v>1719</v>
      </c>
    </row>
    <row r="67" spans="1:16" ht="68" x14ac:dyDescent="0.4">
      <c r="A67" s="160" t="s">
        <v>1334</v>
      </c>
      <c r="B67" s="161" t="str">
        <f>VLOOKUP(A67,URS確認!$E:$G,3,FALSE)</f>
        <v>顧客基本資料變更-自然人</v>
      </c>
      <c r="C67" s="160">
        <v>5</v>
      </c>
      <c r="D67" s="170" t="s">
        <v>1323</v>
      </c>
      <c r="E67" s="165">
        <v>44399</v>
      </c>
      <c r="F67" s="165">
        <v>44438</v>
      </c>
      <c r="I67" s="162" t="s">
        <v>1714</v>
      </c>
      <c r="M67" s="160"/>
      <c r="N67" s="163" t="s">
        <v>1363</v>
      </c>
      <c r="P67" s="165" t="s">
        <v>1719</v>
      </c>
    </row>
    <row r="68" spans="1:16" x14ac:dyDescent="0.4">
      <c r="A68" s="160" t="s">
        <v>1334</v>
      </c>
      <c r="B68" s="161" t="str">
        <f>VLOOKUP(A68,URS確認!$E:$G,3,FALSE)</f>
        <v>顧客基本資料變更-自然人</v>
      </c>
      <c r="C68" s="160">
        <v>6</v>
      </c>
      <c r="D68" s="170" t="s">
        <v>1336</v>
      </c>
      <c r="E68" s="165">
        <v>44399</v>
      </c>
      <c r="F68" s="165">
        <v>44438</v>
      </c>
      <c r="I68" s="162" t="s">
        <v>1714</v>
      </c>
      <c r="M68" s="160"/>
      <c r="N68" s="163" t="s">
        <v>1486</v>
      </c>
      <c r="P68" s="165" t="s">
        <v>1719</v>
      </c>
    </row>
    <row r="69" spans="1:16" x14ac:dyDescent="0.4">
      <c r="A69" s="160" t="s">
        <v>1334</v>
      </c>
      <c r="B69" s="161" t="str">
        <f>VLOOKUP(A69,URS確認!$E:$G,3,FALSE)</f>
        <v>顧客基本資料變更-自然人</v>
      </c>
      <c r="C69" s="160">
        <v>7</v>
      </c>
      <c r="D69" s="170" t="s">
        <v>1337</v>
      </c>
      <c r="E69" s="165">
        <v>44399</v>
      </c>
      <c r="F69" s="165">
        <v>44428</v>
      </c>
      <c r="I69" s="162" t="s">
        <v>1714</v>
      </c>
      <c r="L69" s="163" t="s">
        <v>1367</v>
      </c>
      <c r="M69" s="160" t="s">
        <v>1365</v>
      </c>
      <c r="P69" s="165" t="s">
        <v>1719</v>
      </c>
    </row>
    <row r="70" spans="1:16" ht="68" x14ac:dyDescent="0.4">
      <c r="A70" s="160" t="s">
        <v>1334</v>
      </c>
      <c r="B70" s="161" t="str">
        <f>VLOOKUP(A70,URS確認!$E:$G,3,FALSE)</f>
        <v>顧客基本資料變更-自然人</v>
      </c>
      <c r="C70" s="160">
        <v>8</v>
      </c>
      <c r="D70" s="170" t="s">
        <v>1322</v>
      </c>
      <c r="E70" s="165">
        <v>44399</v>
      </c>
      <c r="F70" s="165">
        <v>44438</v>
      </c>
      <c r="I70" s="162" t="s">
        <v>1714</v>
      </c>
      <c r="L70" s="163" t="s">
        <v>1366</v>
      </c>
      <c r="M70" s="160"/>
      <c r="N70" s="163" t="s">
        <v>1363</v>
      </c>
      <c r="P70" s="165" t="s">
        <v>1719</v>
      </c>
    </row>
    <row r="71" spans="1:16" x14ac:dyDescent="0.4">
      <c r="A71" s="160" t="s">
        <v>1334</v>
      </c>
      <c r="B71" s="161" t="str">
        <f>VLOOKUP(A71,URS確認!$E:$G,3,FALSE)</f>
        <v>顧客基本資料變更-自然人</v>
      </c>
      <c r="C71" s="160">
        <v>9</v>
      </c>
      <c r="D71" s="170" t="s">
        <v>1327</v>
      </c>
      <c r="E71" s="165">
        <v>44399</v>
      </c>
      <c r="F71" s="165">
        <v>44414</v>
      </c>
      <c r="G71" s="164">
        <v>44409</v>
      </c>
      <c r="H71" s="164"/>
      <c r="I71" s="162" t="s">
        <v>1714</v>
      </c>
      <c r="L71" s="163" t="s">
        <v>1363</v>
      </c>
      <c r="P71" s="165"/>
    </row>
    <row r="72" spans="1:16" ht="34" x14ac:dyDescent="0.4">
      <c r="A72" s="160" t="s">
        <v>1334</v>
      </c>
      <c r="B72" s="161" t="str">
        <f>VLOOKUP(A72,URS確認!$E:$G,3,FALSE)</f>
        <v>顧客基本資料變更-自然人</v>
      </c>
      <c r="C72" s="160">
        <v>10</v>
      </c>
      <c r="D72" s="170" t="s">
        <v>1338</v>
      </c>
      <c r="E72" s="165">
        <v>44399</v>
      </c>
      <c r="F72" s="165">
        <v>44414</v>
      </c>
      <c r="G72" s="164">
        <v>44409</v>
      </c>
      <c r="H72" s="164"/>
      <c r="I72" s="162" t="s">
        <v>1714</v>
      </c>
      <c r="L72" s="163" t="s">
        <v>1363</v>
      </c>
      <c r="P72" s="165"/>
    </row>
    <row r="73" spans="1:16" ht="34" x14ac:dyDescent="0.4">
      <c r="A73" s="160" t="s">
        <v>1339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1749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1363</v>
      </c>
      <c r="P73" s="165"/>
    </row>
    <row r="74" spans="1:16" x14ac:dyDescent="0.4">
      <c r="A74" s="160" t="s">
        <v>1339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1340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1363</v>
      </c>
      <c r="P74" s="165"/>
    </row>
    <row r="75" spans="1:16" ht="51" x14ac:dyDescent="0.4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1724</v>
      </c>
      <c r="E75" s="165">
        <v>44399</v>
      </c>
      <c r="F75" s="165">
        <v>44414</v>
      </c>
      <c r="G75" s="165">
        <v>44409</v>
      </c>
      <c r="H75" s="165"/>
      <c r="I75" s="162" t="s">
        <v>1551</v>
      </c>
      <c r="J75" s="163" t="s">
        <v>1363</v>
      </c>
      <c r="P75" s="165"/>
    </row>
    <row r="76" spans="1:16" x14ac:dyDescent="0.4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1373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1427</v>
      </c>
      <c r="P76" s="164"/>
    </row>
    <row r="77" spans="1:16" x14ac:dyDescent="0.4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1374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1428</v>
      </c>
      <c r="P77" s="164"/>
    </row>
    <row r="78" spans="1:16" x14ac:dyDescent="0.4">
      <c r="A78" s="160" t="s">
        <v>1375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1376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1432</v>
      </c>
      <c r="P78" s="165"/>
    </row>
    <row r="79" spans="1:16" x14ac:dyDescent="0.4">
      <c r="A79" s="160" t="s">
        <v>1375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1377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1429</v>
      </c>
      <c r="P79" s="165"/>
    </row>
    <row r="80" spans="1:16" ht="34" x14ac:dyDescent="0.4">
      <c r="A80" s="160" t="s">
        <v>1378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1431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1430</v>
      </c>
      <c r="P80" s="165"/>
    </row>
    <row r="81" spans="1:16" ht="102" x14ac:dyDescent="0.4">
      <c r="A81" s="160" t="s">
        <v>1378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1750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1429</v>
      </c>
      <c r="P81" s="165"/>
    </row>
    <row r="82" spans="1:16" ht="136" x14ac:dyDescent="0.4">
      <c r="A82" s="160" t="s">
        <v>1321</v>
      </c>
      <c r="B82" s="161" t="str">
        <f>VLOOKUP(A82,URS確認!$E:$G,3,FALSE)</f>
        <v>顧客基本資料維護-自然人(Eloan2)</v>
      </c>
      <c r="C82" s="160">
        <v>1</v>
      </c>
      <c r="D82" s="170" t="s">
        <v>1751</v>
      </c>
      <c r="E82" s="165">
        <v>44403</v>
      </c>
      <c r="F82" s="165">
        <v>44421</v>
      </c>
      <c r="G82" s="165">
        <v>44409</v>
      </c>
      <c r="H82" s="165"/>
      <c r="I82" s="162" t="s">
        <v>1715</v>
      </c>
      <c r="J82" s="160" t="s">
        <v>1486</v>
      </c>
      <c r="P82" s="165"/>
    </row>
    <row r="83" spans="1:16" x14ac:dyDescent="0.4">
      <c r="A83" s="160" t="s">
        <v>1321</v>
      </c>
      <c r="B83" s="161" t="str">
        <f>VLOOKUP(A83,URS確認!$E:$G,3,FALSE)</f>
        <v>顧客基本資料維護-自然人(Eloan2)</v>
      </c>
      <c r="C83" s="160">
        <v>2</v>
      </c>
      <c r="D83" s="170" t="s">
        <v>1435</v>
      </c>
      <c r="E83" s="165">
        <v>44403</v>
      </c>
      <c r="F83" s="165">
        <v>44421</v>
      </c>
      <c r="G83" s="165">
        <v>44409</v>
      </c>
      <c r="H83" s="165"/>
      <c r="I83" s="162" t="s">
        <v>1715</v>
      </c>
      <c r="J83" s="163" t="s">
        <v>1486</v>
      </c>
      <c r="P83" s="165"/>
    </row>
    <row r="84" spans="1:16" x14ac:dyDescent="0.4">
      <c r="A84" s="160" t="s">
        <v>1321</v>
      </c>
      <c r="B84" s="161" t="str">
        <f>VLOOKUP(A84,URS確認!$E:$G,3,FALSE)</f>
        <v>顧客基本資料維護-自然人(Eloan2)</v>
      </c>
      <c r="C84" s="160">
        <v>3</v>
      </c>
      <c r="D84" s="170" t="s">
        <v>1436</v>
      </c>
      <c r="E84" s="165">
        <v>44403</v>
      </c>
      <c r="F84" s="165">
        <v>44421</v>
      </c>
      <c r="G84" s="165">
        <v>44409</v>
      </c>
      <c r="H84" s="165"/>
      <c r="I84" s="162" t="s">
        <v>1715</v>
      </c>
      <c r="J84" s="163" t="s">
        <v>1486</v>
      </c>
      <c r="P84" s="165"/>
    </row>
    <row r="85" spans="1:16" ht="68" x14ac:dyDescent="0.4">
      <c r="A85" s="160" t="s">
        <v>1321</v>
      </c>
      <c r="B85" s="161" t="str">
        <f>VLOOKUP(A85,URS確認!$E:$G,3,FALSE)</f>
        <v>顧客基本資料維護-自然人(Eloan2)</v>
      </c>
      <c r="C85" s="160">
        <v>4</v>
      </c>
      <c r="D85" s="170" t="s">
        <v>1752</v>
      </c>
      <c r="E85" s="165">
        <v>44403</v>
      </c>
      <c r="F85" s="165">
        <v>44421</v>
      </c>
      <c r="G85" s="165">
        <v>44409</v>
      </c>
      <c r="H85" s="165"/>
      <c r="I85" s="162" t="s">
        <v>1715</v>
      </c>
      <c r="M85" s="160" t="s">
        <v>1487</v>
      </c>
      <c r="P85" s="165"/>
    </row>
    <row r="86" spans="1:16" x14ac:dyDescent="0.4">
      <c r="A86" s="160" t="s">
        <v>1438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1435</v>
      </c>
      <c r="E86" s="165">
        <v>44403</v>
      </c>
      <c r="F86" s="165">
        <v>44421</v>
      </c>
      <c r="I86" s="162" t="s">
        <v>1715</v>
      </c>
      <c r="J86" s="163" t="s">
        <v>1488</v>
      </c>
      <c r="L86" s="163" t="s">
        <v>1493</v>
      </c>
      <c r="P86" s="165"/>
    </row>
    <row r="87" spans="1:16" x14ac:dyDescent="0.4">
      <c r="A87" s="160" t="s">
        <v>1438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1436</v>
      </c>
      <c r="E87" s="165">
        <v>44403</v>
      </c>
      <c r="F87" s="165">
        <v>44421</v>
      </c>
      <c r="I87" s="162" t="s">
        <v>1715</v>
      </c>
      <c r="J87" s="163" t="s">
        <v>1486</v>
      </c>
      <c r="L87" s="163" t="s">
        <v>1486</v>
      </c>
      <c r="P87" s="165"/>
    </row>
    <row r="88" spans="1:16" x14ac:dyDescent="0.4">
      <c r="A88" s="160" t="s">
        <v>1438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1439</v>
      </c>
      <c r="E88" s="165">
        <v>44403</v>
      </c>
      <c r="F88" s="165">
        <v>44421</v>
      </c>
      <c r="I88" s="162" t="s">
        <v>1715</v>
      </c>
      <c r="J88" s="163" t="s">
        <v>1489</v>
      </c>
      <c r="L88" s="163" t="s">
        <v>1493</v>
      </c>
      <c r="P88" s="165"/>
    </row>
    <row r="89" spans="1:16" x14ac:dyDescent="0.4">
      <c r="A89" s="160" t="s">
        <v>1438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1440</v>
      </c>
      <c r="E89" s="165">
        <v>44403</v>
      </c>
      <c r="F89" s="165">
        <v>44421</v>
      </c>
      <c r="I89" s="162" t="s">
        <v>1715</v>
      </c>
      <c r="J89" s="163" t="s">
        <v>1489</v>
      </c>
      <c r="L89" s="163" t="s">
        <v>1486</v>
      </c>
      <c r="P89" s="165"/>
    </row>
    <row r="90" spans="1:16" x14ac:dyDescent="0.4">
      <c r="A90" s="160" t="s">
        <v>1438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1441</v>
      </c>
      <c r="E90" s="165">
        <v>44403</v>
      </c>
      <c r="F90" s="165">
        <v>44421</v>
      </c>
      <c r="I90" s="162" t="s">
        <v>1715</v>
      </c>
      <c r="J90" s="163" t="s">
        <v>1486</v>
      </c>
      <c r="L90" s="163" t="s">
        <v>1494</v>
      </c>
      <c r="P90" s="165"/>
    </row>
    <row r="91" spans="1:16" x14ac:dyDescent="0.4">
      <c r="A91" s="160" t="s">
        <v>1438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1442</v>
      </c>
      <c r="E91" s="165">
        <v>44403</v>
      </c>
      <c r="F91" s="165">
        <v>44421</v>
      </c>
      <c r="I91" s="162" t="s">
        <v>1715</v>
      </c>
      <c r="J91" s="163" t="s">
        <v>1486</v>
      </c>
      <c r="L91" s="163" t="s">
        <v>1493</v>
      </c>
      <c r="P91" s="165"/>
    </row>
    <row r="92" spans="1:16" ht="68" x14ac:dyDescent="0.4">
      <c r="A92" s="160" t="s">
        <v>1438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1323</v>
      </c>
      <c r="E92" s="165">
        <v>44403</v>
      </c>
      <c r="F92" s="165">
        <v>44421</v>
      </c>
      <c r="I92" s="162" t="s">
        <v>1715</v>
      </c>
      <c r="N92" s="160" t="s">
        <v>1490</v>
      </c>
      <c r="O92" s="160"/>
      <c r="P92" s="165"/>
    </row>
    <row r="93" spans="1:16" ht="85" x14ac:dyDescent="0.4">
      <c r="A93" s="160" t="s">
        <v>1438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1443</v>
      </c>
      <c r="E93" s="165">
        <v>44403</v>
      </c>
      <c r="F93" s="165">
        <v>44421</v>
      </c>
      <c r="I93" s="162" t="s">
        <v>1715</v>
      </c>
      <c r="N93" s="160" t="s">
        <v>1486</v>
      </c>
      <c r="O93" s="160"/>
      <c r="P93" s="165"/>
    </row>
    <row r="94" spans="1:16" ht="34" x14ac:dyDescent="0.4">
      <c r="A94" s="160" t="s">
        <v>1438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1444</v>
      </c>
      <c r="E94" s="165">
        <v>44403</v>
      </c>
      <c r="F94" s="165">
        <v>44421</v>
      </c>
      <c r="I94" s="162" t="s">
        <v>1715</v>
      </c>
      <c r="M94" s="160" t="s">
        <v>1495</v>
      </c>
      <c r="P94" s="165"/>
    </row>
    <row r="95" spans="1:16" x14ac:dyDescent="0.4">
      <c r="A95" s="160" t="s">
        <v>1438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1445</v>
      </c>
      <c r="E95" s="165">
        <v>44403</v>
      </c>
      <c r="F95" s="165">
        <v>44421</v>
      </c>
      <c r="I95" s="162" t="s">
        <v>1715</v>
      </c>
      <c r="M95" s="160" t="s">
        <v>1491</v>
      </c>
      <c r="P95" s="165"/>
    </row>
    <row r="96" spans="1:16" ht="34" x14ac:dyDescent="0.4">
      <c r="A96" s="160" t="s">
        <v>1438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1446</v>
      </c>
      <c r="E96" s="165">
        <v>44403</v>
      </c>
      <c r="F96" s="165">
        <v>44421</v>
      </c>
      <c r="I96" s="162" t="s">
        <v>1715</v>
      </c>
      <c r="M96" s="160" t="s">
        <v>1492</v>
      </c>
      <c r="P96" s="165"/>
    </row>
    <row r="97" spans="1:16" x14ac:dyDescent="0.4">
      <c r="A97" s="160" t="s">
        <v>1447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1448</v>
      </c>
      <c r="E97" s="165">
        <v>44403</v>
      </c>
      <c r="F97" s="165">
        <v>44421</v>
      </c>
      <c r="I97" s="162" t="s">
        <v>1715</v>
      </c>
      <c r="M97" s="160"/>
      <c r="N97" s="163" t="s">
        <v>1493</v>
      </c>
      <c r="P97" s="165"/>
    </row>
    <row r="98" spans="1:16" ht="68" x14ac:dyDescent="0.4">
      <c r="A98" s="160" t="s">
        <v>1447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1323</v>
      </c>
      <c r="E98" s="165">
        <v>44403</v>
      </c>
      <c r="F98" s="165">
        <v>44421</v>
      </c>
      <c r="I98" s="162" t="s">
        <v>1715</v>
      </c>
      <c r="M98" s="160"/>
      <c r="N98" s="163" t="s">
        <v>1486</v>
      </c>
      <c r="P98" s="165"/>
    </row>
    <row r="99" spans="1:16" x14ac:dyDescent="0.4">
      <c r="A99" s="160" t="s">
        <v>1447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1449</v>
      </c>
      <c r="E99" s="165">
        <v>44403</v>
      </c>
      <c r="F99" s="165">
        <v>44421</v>
      </c>
      <c r="I99" s="162" t="s">
        <v>1715</v>
      </c>
      <c r="M99" s="160"/>
      <c r="N99" s="163" t="s">
        <v>1486</v>
      </c>
      <c r="P99" s="165"/>
    </row>
    <row r="100" spans="1:16" x14ac:dyDescent="0.4">
      <c r="A100" s="160" t="s">
        <v>1447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1450</v>
      </c>
      <c r="E100" s="165">
        <v>44403</v>
      </c>
      <c r="F100" s="165">
        <v>44421</v>
      </c>
      <c r="I100" s="162" t="s">
        <v>1715</v>
      </c>
      <c r="M100" s="160" t="s">
        <v>1487</v>
      </c>
      <c r="P100" s="165"/>
    </row>
    <row r="101" spans="1:16" ht="68" x14ac:dyDescent="0.4">
      <c r="A101" s="160" t="s">
        <v>1447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1322</v>
      </c>
      <c r="E101" s="165">
        <v>44403</v>
      </c>
      <c r="F101" s="165">
        <v>44421</v>
      </c>
      <c r="I101" s="162" t="s">
        <v>1715</v>
      </c>
      <c r="M101" s="160"/>
      <c r="N101" s="163" t="s">
        <v>1486</v>
      </c>
      <c r="P101" s="165"/>
    </row>
    <row r="102" spans="1:16" x14ac:dyDescent="0.4">
      <c r="A102" s="160" t="s">
        <v>1447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1327</v>
      </c>
      <c r="E102" s="165">
        <v>44403</v>
      </c>
      <c r="F102" s="165">
        <v>44421</v>
      </c>
      <c r="G102" s="164">
        <v>44409</v>
      </c>
      <c r="H102" s="164"/>
      <c r="I102" s="162" t="s">
        <v>1715</v>
      </c>
      <c r="L102" s="163" t="s">
        <v>1486</v>
      </c>
      <c r="P102" s="165"/>
    </row>
    <row r="103" spans="1:16" ht="34" x14ac:dyDescent="0.4">
      <c r="A103" s="160" t="s">
        <v>1447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1451</v>
      </c>
      <c r="E103" s="165">
        <v>44403</v>
      </c>
      <c r="F103" s="165">
        <v>44421</v>
      </c>
      <c r="G103" s="164">
        <v>44409</v>
      </c>
      <c r="H103" s="164"/>
      <c r="I103" s="162" t="s">
        <v>1715</v>
      </c>
      <c r="L103" s="163" t="s">
        <v>1496</v>
      </c>
      <c r="P103" s="165"/>
    </row>
    <row r="104" spans="1:16" x14ac:dyDescent="0.4">
      <c r="A104" s="160" t="s">
        <v>1452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1453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1486</v>
      </c>
      <c r="P104" s="165"/>
    </row>
    <row r="105" spans="1:16" ht="34" x14ac:dyDescent="0.4">
      <c r="A105" s="160" t="s">
        <v>1452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1454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1486</v>
      </c>
      <c r="P105" s="165"/>
    </row>
    <row r="106" spans="1:16" x14ac:dyDescent="0.4">
      <c r="A106" s="160" t="s">
        <v>1452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1455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1486</v>
      </c>
      <c r="P106" s="165"/>
    </row>
    <row r="107" spans="1:16" x14ac:dyDescent="0.4">
      <c r="A107" s="160" t="s">
        <v>1552</v>
      </c>
      <c r="B107" s="161" t="s">
        <v>1553</v>
      </c>
      <c r="C107" s="160">
        <v>1</v>
      </c>
      <c r="D107" s="170" t="s">
        <v>1456</v>
      </c>
      <c r="E107" s="165">
        <v>44403</v>
      </c>
      <c r="F107" s="165">
        <v>44439</v>
      </c>
      <c r="I107" s="162" t="s">
        <v>1551</v>
      </c>
      <c r="L107" s="163" t="s">
        <v>1486</v>
      </c>
      <c r="P107" s="165"/>
    </row>
    <row r="108" spans="1:16" x14ac:dyDescent="0.4">
      <c r="A108" s="160" t="s">
        <v>1552</v>
      </c>
      <c r="B108" s="161" t="s">
        <v>1553</v>
      </c>
      <c r="C108" s="160">
        <v>2</v>
      </c>
      <c r="D108" s="170" t="s">
        <v>1457</v>
      </c>
      <c r="E108" s="165">
        <v>44403</v>
      </c>
      <c r="F108" s="165">
        <v>44439</v>
      </c>
      <c r="I108" s="162" t="s">
        <v>1551</v>
      </c>
      <c r="L108" s="163" t="s">
        <v>1486</v>
      </c>
      <c r="P108" s="165"/>
    </row>
    <row r="109" spans="1:16" x14ac:dyDescent="0.4">
      <c r="A109" s="160" t="s">
        <v>1552</v>
      </c>
      <c r="B109" s="161" t="s">
        <v>1553</v>
      </c>
      <c r="C109" s="160">
        <v>3</v>
      </c>
      <c r="D109" s="170" t="s">
        <v>1458</v>
      </c>
      <c r="E109" s="165">
        <v>44403</v>
      </c>
      <c r="F109" s="165">
        <v>44439</v>
      </c>
      <c r="I109" s="162" t="s">
        <v>1551</v>
      </c>
      <c r="L109" s="163" t="s">
        <v>1486</v>
      </c>
      <c r="P109" s="165"/>
    </row>
    <row r="110" spans="1:16" x14ac:dyDescent="0.4">
      <c r="A110" s="160" t="s">
        <v>1552</v>
      </c>
      <c r="B110" s="161" t="s">
        <v>1553</v>
      </c>
      <c r="C110" s="160">
        <v>4</v>
      </c>
      <c r="D110" s="170" t="s">
        <v>1459</v>
      </c>
      <c r="E110" s="165">
        <v>44403</v>
      </c>
      <c r="F110" s="165">
        <v>44439</v>
      </c>
      <c r="I110" s="162" t="s">
        <v>1551</v>
      </c>
      <c r="L110" s="163" t="s">
        <v>1486</v>
      </c>
      <c r="P110" s="165"/>
    </row>
    <row r="111" spans="1:16" ht="34" x14ac:dyDescent="0.4">
      <c r="A111" s="160" t="s">
        <v>1552</v>
      </c>
      <c r="B111" s="161" t="s">
        <v>1553</v>
      </c>
      <c r="C111" s="160">
        <v>5</v>
      </c>
      <c r="D111" s="170" t="s">
        <v>1692</v>
      </c>
      <c r="E111" s="165">
        <v>44403</v>
      </c>
      <c r="F111" s="234" t="s">
        <v>1868</v>
      </c>
      <c r="I111" s="162" t="s">
        <v>1551</v>
      </c>
      <c r="P111" s="165"/>
    </row>
    <row r="112" spans="1:16" x14ac:dyDescent="0.4">
      <c r="A112" s="160" t="s">
        <v>1460</v>
      </c>
      <c r="B112" s="161" t="str">
        <f>VLOOKUP(A112,URS確認!$E:$G,3,FALSE)</f>
        <v>指標利率種類維護</v>
      </c>
      <c r="C112" s="160">
        <v>1</v>
      </c>
      <c r="D112" s="170" t="s">
        <v>1461</v>
      </c>
      <c r="E112" s="165">
        <v>44403</v>
      </c>
      <c r="F112" s="164">
        <v>44439</v>
      </c>
      <c r="I112" s="162" t="str">
        <f>VLOOKUP(A112,URS確認!E:I,5,FALSE)</f>
        <v>楊智誠</v>
      </c>
      <c r="M112" s="163" t="s">
        <v>1487</v>
      </c>
      <c r="P112" s="165" t="s">
        <v>1720</v>
      </c>
    </row>
    <row r="113" spans="1:16" x14ac:dyDescent="0.4">
      <c r="A113" s="160" t="s">
        <v>1005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1693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1869</v>
      </c>
      <c r="P113" s="165"/>
    </row>
    <row r="114" spans="1:16" x14ac:dyDescent="0.4">
      <c r="A114" s="160" t="s">
        <v>1462</v>
      </c>
      <c r="B114" s="161" t="str">
        <f>VLOOKUP(A114,URS確認!$E:$G,3,FALSE)</f>
        <v>商品參數維護(Eloan17.informatica)</v>
      </c>
      <c r="C114" s="160">
        <v>1</v>
      </c>
      <c r="D114" s="170" t="s">
        <v>1463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1486</v>
      </c>
      <c r="P114" s="165"/>
    </row>
    <row r="115" spans="1:16" x14ac:dyDescent="0.4">
      <c r="A115" s="160" t="s">
        <v>1462</v>
      </c>
      <c r="B115" s="161" t="str">
        <f>VLOOKUP(A115,URS確認!$E:$G,3,FALSE)</f>
        <v>商品參數維護(Eloan17.informatica)</v>
      </c>
      <c r="C115" s="160">
        <v>2</v>
      </c>
      <c r="D115" s="170" t="s">
        <v>1464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1486</v>
      </c>
      <c r="P115" s="165"/>
    </row>
    <row r="116" spans="1:16" x14ac:dyDescent="0.4">
      <c r="A116" s="160" t="s">
        <v>1462</v>
      </c>
      <c r="B116" s="161" t="str">
        <f>VLOOKUP(A116,URS確認!$E:$G,3,FALSE)</f>
        <v>商品參數維護(Eloan17.informatica)</v>
      </c>
      <c r="C116" s="160">
        <v>3</v>
      </c>
      <c r="D116" s="170" t="s">
        <v>1465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1487</v>
      </c>
      <c r="P116" s="165" t="s">
        <v>1718</v>
      </c>
    </row>
    <row r="117" spans="1:16" x14ac:dyDescent="0.4">
      <c r="A117" s="160" t="s">
        <v>1462</v>
      </c>
      <c r="B117" s="161" t="str">
        <f>VLOOKUP(A117,URS確認!$E:$G,3,FALSE)</f>
        <v>商品參數維護(Eloan17.informatica)</v>
      </c>
      <c r="C117" s="160">
        <v>4</v>
      </c>
      <c r="D117" s="170" t="s">
        <v>1466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1487</v>
      </c>
      <c r="P117" s="165" t="s">
        <v>1718</v>
      </c>
    </row>
    <row r="118" spans="1:16" x14ac:dyDescent="0.4">
      <c r="A118" s="160" t="s">
        <v>1462</v>
      </c>
      <c r="B118" s="161" t="str">
        <f>VLOOKUP(A118,URS確認!$E:$G,3,FALSE)</f>
        <v>商品參數維護(Eloan17.informatica)</v>
      </c>
      <c r="C118" s="160">
        <v>5</v>
      </c>
      <c r="D118" s="170" t="s">
        <v>1467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1487</v>
      </c>
      <c r="P118" s="165" t="s">
        <v>1722</v>
      </c>
    </row>
    <row r="119" spans="1:16" x14ac:dyDescent="0.4">
      <c r="A119" s="160" t="s">
        <v>1468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1469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1486</v>
      </c>
      <c r="P119" s="165"/>
    </row>
    <row r="120" spans="1:16" ht="34" x14ac:dyDescent="0.4">
      <c r="A120" s="160" t="s">
        <v>1468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1470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1486</v>
      </c>
      <c r="P120" s="165"/>
    </row>
    <row r="121" spans="1:16" x14ac:dyDescent="0.4">
      <c r="A121" s="160" t="s">
        <v>1471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1445</v>
      </c>
      <c r="E121" s="165">
        <v>44403</v>
      </c>
      <c r="F121" s="165">
        <v>44439</v>
      </c>
      <c r="I121" s="162" t="s">
        <v>1716</v>
      </c>
      <c r="M121" s="163" t="s">
        <v>1497</v>
      </c>
      <c r="P121" s="165"/>
    </row>
    <row r="122" spans="1:16" x14ac:dyDescent="0.4">
      <c r="A122" s="160" t="s">
        <v>1471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1472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1486</v>
      </c>
      <c r="P122" s="165"/>
    </row>
    <row r="123" spans="1:16" ht="34" x14ac:dyDescent="0.4">
      <c r="A123" s="160" t="s">
        <v>1471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1473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1492</v>
      </c>
      <c r="P123" s="165" t="s">
        <v>1718</v>
      </c>
    </row>
    <row r="124" spans="1:16" ht="34" x14ac:dyDescent="0.4">
      <c r="A124" s="160" t="s">
        <v>1471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1474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1492</v>
      </c>
      <c r="P124" s="165" t="s">
        <v>1718</v>
      </c>
    </row>
    <row r="125" spans="1:16" x14ac:dyDescent="0.4">
      <c r="A125" s="160" t="s">
        <v>1471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1475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1487</v>
      </c>
      <c r="P125" s="165" t="s">
        <v>1718</v>
      </c>
    </row>
    <row r="126" spans="1:16" x14ac:dyDescent="0.4">
      <c r="A126" s="160" t="s">
        <v>1471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1694</v>
      </c>
      <c r="E126" s="165">
        <v>44403</v>
      </c>
      <c r="F126" s="165" t="s">
        <v>1870</v>
      </c>
      <c r="I126" s="162" t="str">
        <f>VLOOKUP(A126,URS確認!E:I,5,FALSE)</f>
        <v>余家興</v>
      </c>
      <c r="P126" s="165"/>
    </row>
    <row r="127" spans="1:16" x14ac:dyDescent="0.4">
      <c r="A127" s="160" t="s">
        <v>1471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1695</v>
      </c>
      <c r="E127" s="165">
        <v>44403</v>
      </c>
      <c r="F127" s="165" t="s">
        <v>1868</v>
      </c>
      <c r="I127" s="162" t="str">
        <f>VLOOKUP(A127,URS確認!E:I,5,FALSE)</f>
        <v>余家興</v>
      </c>
      <c r="P127" s="165"/>
    </row>
    <row r="128" spans="1:16" x14ac:dyDescent="0.4">
      <c r="A128" s="160" t="s">
        <v>1471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1696</v>
      </c>
      <c r="E128" s="165">
        <v>44403</v>
      </c>
      <c r="F128" s="165" t="s">
        <v>1871</v>
      </c>
      <c r="I128" s="162" t="str">
        <f>VLOOKUP(A128,URS確認!E:I,5,FALSE)</f>
        <v>余家興</v>
      </c>
      <c r="P128" s="165" t="s">
        <v>1720</v>
      </c>
    </row>
    <row r="129" spans="1:16" ht="34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1476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1498</v>
      </c>
      <c r="P129" s="165"/>
    </row>
    <row r="130" spans="1:16" x14ac:dyDescent="0.4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1477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1499</v>
      </c>
      <c r="P130" s="165"/>
    </row>
    <row r="131" spans="1:16" x14ac:dyDescent="0.4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1478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1486</v>
      </c>
      <c r="P131" s="165"/>
    </row>
    <row r="132" spans="1:16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1479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1486</v>
      </c>
      <c r="P132" s="165"/>
    </row>
    <row r="133" spans="1:16" ht="34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1480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1500</v>
      </c>
      <c r="P133" s="162"/>
    </row>
    <row r="134" spans="1:16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1481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1501</v>
      </c>
      <c r="P134" s="165" t="s">
        <v>1718</v>
      </c>
    </row>
    <row r="135" spans="1:16" ht="34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1482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1486</v>
      </c>
      <c r="P135" s="165" t="s">
        <v>1722</v>
      </c>
    </row>
    <row r="136" spans="1:16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1483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1486</v>
      </c>
      <c r="P136" s="162"/>
    </row>
    <row r="137" spans="1:16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1484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1502</v>
      </c>
      <c r="P137" s="162"/>
    </row>
    <row r="138" spans="1:16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1485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1487</v>
      </c>
      <c r="P138" s="165"/>
    </row>
    <row r="139" spans="1:16" x14ac:dyDescent="0.4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1698</v>
      </c>
      <c r="E139" s="165">
        <v>44403</v>
      </c>
      <c r="F139" s="165" t="s">
        <v>1872</v>
      </c>
      <c r="I139" s="162" t="str">
        <f>VLOOKUP(A139,URS確認!E:I,5,FALSE)</f>
        <v>余家興</v>
      </c>
      <c r="P139" s="165"/>
    </row>
    <row r="140" spans="1:16" ht="34" x14ac:dyDescent="0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1697</v>
      </c>
      <c r="E140" s="165">
        <v>44403</v>
      </c>
      <c r="F140" s="165" t="s">
        <v>1873</v>
      </c>
      <c r="I140" s="162" t="str">
        <f>VLOOKUP(A140,URS確認!E:I,5,FALSE)</f>
        <v>余家興</v>
      </c>
      <c r="P140" s="165"/>
    </row>
    <row r="141" spans="1:16" x14ac:dyDescent="0.4">
      <c r="A141" s="160" t="s">
        <v>1369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1536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1556</v>
      </c>
      <c r="P141" s="165"/>
    </row>
    <row r="142" spans="1:16" ht="85" x14ac:dyDescent="0.4">
      <c r="A142" s="160" t="s">
        <v>1537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1753</v>
      </c>
      <c r="E142" s="165">
        <v>44404</v>
      </c>
      <c r="F142" s="165">
        <v>44469</v>
      </c>
      <c r="I142" s="162" t="s">
        <v>1815</v>
      </c>
      <c r="M142" s="160" t="s">
        <v>1557</v>
      </c>
      <c r="P142" s="165" t="s">
        <v>1720</v>
      </c>
    </row>
    <row r="143" spans="1:16" x14ac:dyDescent="0.4">
      <c r="A143" s="160" t="s">
        <v>1537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1538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1558</v>
      </c>
      <c r="P143" s="162"/>
    </row>
    <row r="144" spans="1:16" x14ac:dyDescent="0.4">
      <c r="A144" s="160" t="s">
        <v>1537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1539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1559</v>
      </c>
      <c r="P144" s="165"/>
    </row>
    <row r="145" spans="1:16" x14ac:dyDescent="0.4">
      <c r="A145" s="160" t="s">
        <v>1537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1540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1556</v>
      </c>
      <c r="P145" s="162"/>
    </row>
    <row r="146" spans="1:16" x14ac:dyDescent="0.4">
      <c r="A146" s="160" t="s">
        <v>1537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1541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1560</v>
      </c>
      <c r="P146" s="165"/>
    </row>
    <row r="147" spans="1:16" x14ac:dyDescent="0.4">
      <c r="A147" s="160" t="s">
        <v>1537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1542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1556</v>
      </c>
      <c r="P147" s="162"/>
    </row>
    <row r="148" spans="1:16" ht="34" x14ac:dyDescent="0.4">
      <c r="A148" s="166" t="s">
        <v>1537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1699</v>
      </c>
      <c r="E148" s="165">
        <v>44404</v>
      </c>
      <c r="F148" s="162">
        <v>44469</v>
      </c>
      <c r="G148" s="162"/>
      <c r="H148" s="162"/>
      <c r="I148" s="162" t="s">
        <v>1816</v>
      </c>
      <c r="M148" s="163" t="s">
        <v>1725</v>
      </c>
      <c r="P148" s="162" t="s">
        <v>1723</v>
      </c>
    </row>
    <row r="149" spans="1:16" x14ac:dyDescent="0.4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1700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1874</v>
      </c>
      <c r="P149" s="162"/>
    </row>
    <row r="150" spans="1:16" ht="68" x14ac:dyDescent="0.4">
      <c r="A150" s="160" t="s">
        <v>1298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1543</v>
      </c>
      <c r="E150" s="165">
        <v>44404</v>
      </c>
      <c r="F150" s="165">
        <v>44439</v>
      </c>
      <c r="G150" s="165">
        <v>44421</v>
      </c>
      <c r="H150" s="165"/>
      <c r="I150" s="162" t="s">
        <v>961</v>
      </c>
      <c r="N150" s="160" t="s">
        <v>1556</v>
      </c>
      <c r="O150" s="160"/>
      <c r="P150" s="165" t="s">
        <v>1723</v>
      </c>
    </row>
    <row r="151" spans="1:16" x14ac:dyDescent="0.4">
      <c r="A151" s="160" t="s">
        <v>1544</v>
      </c>
      <c r="B151" s="161" t="s">
        <v>1545</v>
      </c>
      <c r="C151" s="160">
        <v>1</v>
      </c>
      <c r="D151" s="170" t="s">
        <v>1546</v>
      </c>
      <c r="E151" s="165">
        <v>44404</v>
      </c>
      <c r="F151" s="165">
        <v>44439</v>
      </c>
      <c r="I151" s="162" t="s">
        <v>648</v>
      </c>
      <c r="L151" s="163" t="s">
        <v>1561</v>
      </c>
      <c r="P151" s="165"/>
    </row>
    <row r="152" spans="1:16" ht="34" x14ac:dyDescent="0.4">
      <c r="A152" s="160" t="s">
        <v>1547</v>
      </c>
      <c r="B152" s="161" t="str">
        <f>VLOOKUP(A152,URS確認!$E:$G,3,FALSE)</f>
        <v>未齊件代碼維護</v>
      </c>
      <c r="C152" s="160">
        <v>1</v>
      </c>
      <c r="D152" s="170" t="s">
        <v>1562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1563</v>
      </c>
      <c r="P152" s="165"/>
    </row>
    <row r="153" spans="1:16" x14ac:dyDescent="0.4">
      <c r="A153" s="160" t="s">
        <v>1547</v>
      </c>
      <c r="B153" s="161" t="str">
        <f>VLOOKUP(A153,URS確認!$E:$G,3,FALSE)</f>
        <v>未齊件代碼維護</v>
      </c>
      <c r="C153" s="160">
        <v>2</v>
      </c>
      <c r="D153" s="170" t="s">
        <v>1550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1556</v>
      </c>
      <c r="P153" s="164"/>
    </row>
    <row r="154" spans="1:16" ht="68" x14ac:dyDescent="0.4">
      <c r="A154" s="160" t="s">
        <v>1547</v>
      </c>
      <c r="B154" s="161" t="str">
        <f>VLOOKUP(A154,URS確認!$E:$G,3,FALSE)</f>
        <v>未齊件代碼維護</v>
      </c>
      <c r="C154" s="160">
        <v>3</v>
      </c>
      <c r="D154" s="170" t="s">
        <v>1549</v>
      </c>
      <c r="E154" s="165">
        <v>44404</v>
      </c>
      <c r="F154" s="165">
        <v>44439</v>
      </c>
      <c r="I154" s="162" t="s">
        <v>1715</v>
      </c>
      <c r="M154" s="160" t="s">
        <v>1564</v>
      </c>
      <c r="P154" s="165"/>
    </row>
    <row r="155" spans="1:16" ht="51" x14ac:dyDescent="0.4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1565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1580</v>
      </c>
      <c r="P155" s="165"/>
    </row>
    <row r="156" spans="1:16" ht="85" x14ac:dyDescent="0.4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1566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1581</v>
      </c>
      <c r="P156" s="165"/>
    </row>
    <row r="157" spans="1:16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1567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1582</v>
      </c>
      <c r="P157" s="164"/>
    </row>
    <row r="158" spans="1:16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1568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1581</v>
      </c>
      <c r="P158" s="164"/>
    </row>
    <row r="159" spans="1:16" x14ac:dyDescent="0.4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1569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1582</v>
      </c>
      <c r="P159" s="164"/>
    </row>
    <row r="160" spans="1:16" ht="34" x14ac:dyDescent="0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1570</v>
      </c>
      <c r="E160" s="165">
        <v>44405</v>
      </c>
      <c r="F160" s="165">
        <v>44469</v>
      </c>
      <c r="I160" s="162" t="s">
        <v>1715</v>
      </c>
      <c r="M160" s="160" t="s">
        <v>1583</v>
      </c>
      <c r="P160" s="165" t="s">
        <v>1720</v>
      </c>
    </row>
    <row r="161" spans="1:16" x14ac:dyDescent="0.4">
      <c r="A161" s="160" t="s">
        <v>1402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1571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1582</v>
      </c>
      <c r="P161" s="165"/>
    </row>
    <row r="162" spans="1:16" x14ac:dyDescent="0.4">
      <c r="A162" s="160" t="s">
        <v>1402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1579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1581</v>
      </c>
      <c r="P162" s="165"/>
    </row>
    <row r="163" spans="1:16" x14ac:dyDescent="0.4">
      <c r="A163" s="160" t="s">
        <v>1402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1572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1581</v>
      </c>
      <c r="P163" s="165" t="s">
        <v>1718</v>
      </c>
    </row>
    <row r="164" spans="1:16" x14ac:dyDescent="0.4">
      <c r="A164" s="160" t="s">
        <v>1403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1573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1581</v>
      </c>
      <c r="P164" s="165"/>
    </row>
    <row r="165" spans="1:16" x14ac:dyDescent="0.4">
      <c r="A165" s="160" t="s">
        <v>1403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1574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1584</v>
      </c>
      <c r="P165" s="165"/>
    </row>
    <row r="166" spans="1:16" ht="34" x14ac:dyDescent="0.4">
      <c r="A166" s="160" t="s">
        <v>1403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1721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1582</v>
      </c>
      <c r="P166" s="165"/>
    </row>
    <row r="167" spans="1:16" ht="51" x14ac:dyDescent="0.4">
      <c r="A167" s="160" t="s">
        <v>1403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1575</v>
      </c>
      <c r="E167" s="165">
        <v>44405</v>
      </c>
      <c r="F167" s="165">
        <v>44428</v>
      </c>
      <c r="I167" s="162" t="s">
        <v>1817</v>
      </c>
      <c r="M167" s="160" t="s">
        <v>1585</v>
      </c>
      <c r="P167" s="165" t="s">
        <v>1722</v>
      </c>
    </row>
    <row r="168" spans="1:16" ht="68" x14ac:dyDescent="0.4">
      <c r="A168" s="160" t="s">
        <v>1403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1701</v>
      </c>
      <c r="E168" s="165">
        <v>44405</v>
      </c>
      <c r="F168" s="165">
        <v>44428</v>
      </c>
      <c r="I168" s="162" t="s">
        <v>1817</v>
      </c>
      <c r="M168" s="160" t="s">
        <v>1818</v>
      </c>
      <c r="P168" s="165" t="s">
        <v>1720</v>
      </c>
    </row>
    <row r="169" spans="1:16" ht="34" x14ac:dyDescent="0.4">
      <c r="A169" s="160" t="s">
        <v>1403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1576</v>
      </c>
      <c r="E169" s="165">
        <v>44405</v>
      </c>
      <c r="F169" s="165">
        <v>44439</v>
      </c>
      <c r="I169" s="162" t="s">
        <v>1817</v>
      </c>
      <c r="M169" s="160" t="s">
        <v>1585</v>
      </c>
      <c r="P169" s="165" t="s">
        <v>1720</v>
      </c>
    </row>
    <row r="170" spans="1:16" x14ac:dyDescent="0.4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1586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1582</v>
      </c>
      <c r="P170" s="165"/>
    </row>
    <row r="171" spans="1:16" x14ac:dyDescent="0.4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1578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1581</v>
      </c>
      <c r="P171" s="165"/>
    </row>
    <row r="172" spans="1:16" ht="136" x14ac:dyDescent="0.4">
      <c r="A172" s="160" t="s">
        <v>1471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1888</v>
      </c>
      <c r="E172" s="165">
        <v>44431</v>
      </c>
      <c r="I172" s="160" t="s">
        <v>1657</v>
      </c>
      <c r="M172" s="160" t="s">
        <v>1921</v>
      </c>
      <c r="N172" s="160"/>
      <c r="O172" s="160"/>
      <c r="P172" s="160" t="s">
        <v>1918</v>
      </c>
    </row>
    <row r="173" spans="1:16" ht="102" x14ac:dyDescent="0.4">
      <c r="A173" s="160" t="s">
        <v>1471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1885</v>
      </c>
      <c r="E173" s="165">
        <v>44431</v>
      </c>
      <c r="I173" s="263" t="s">
        <v>1919</v>
      </c>
      <c r="O173" s="160" t="s">
        <v>1923</v>
      </c>
    </row>
    <row r="174" spans="1:16" ht="68" x14ac:dyDescent="0.4">
      <c r="A174" s="160" t="s">
        <v>1471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1886</v>
      </c>
      <c r="E174" s="165">
        <v>44431</v>
      </c>
      <c r="I174" s="263" t="s">
        <v>1919</v>
      </c>
      <c r="O174" s="160" t="s">
        <v>1923</v>
      </c>
    </row>
    <row r="175" spans="1:16" ht="34" x14ac:dyDescent="0.4">
      <c r="A175" s="160" t="s">
        <v>1800</v>
      </c>
      <c r="B175" s="161" t="str">
        <f>VLOOKUP(A175,URS確認!$E:$G,3,FALSE)</f>
        <v>交易關係人維護</v>
      </c>
      <c r="C175" s="160">
        <v>1</v>
      </c>
      <c r="D175" s="170" t="s">
        <v>1887</v>
      </c>
      <c r="E175" s="165">
        <v>44431</v>
      </c>
      <c r="I175" s="160" t="s">
        <v>1657</v>
      </c>
    </row>
    <row r="176" spans="1:16" ht="34" x14ac:dyDescent="0.4">
      <c r="B176" s="170" t="s">
        <v>1903</v>
      </c>
      <c r="C176" s="160">
        <v>1</v>
      </c>
      <c r="D176" s="170" t="s">
        <v>1902</v>
      </c>
      <c r="E176" s="165">
        <v>44432</v>
      </c>
      <c r="I176" s="160" t="s">
        <v>1657</v>
      </c>
      <c r="M176" s="163" t="s">
        <v>1921</v>
      </c>
    </row>
    <row r="177" spans="1:13" ht="34" x14ac:dyDescent="0.4">
      <c r="B177" s="170" t="s">
        <v>1903</v>
      </c>
      <c r="C177" s="160">
        <v>2</v>
      </c>
      <c r="D177" s="170" t="s">
        <v>1904</v>
      </c>
      <c r="E177" s="165">
        <v>44432</v>
      </c>
      <c r="I177" s="160" t="s">
        <v>1657</v>
      </c>
      <c r="M177" s="163" t="s">
        <v>1920</v>
      </c>
    </row>
    <row r="178" spans="1:13" ht="34" x14ac:dyDescent="0.4">
      <c r="B178" s="170" t="s">
        <v>1903</v>
      </c>
      <c r="C178" s="160">
        <v>3</v>
      </c>
      <c r="D178" s="170" t="s">
        <v>1905</v>
      </c>
      <c r="E178" s="165">
        <v>44432</v>
      </c>
      <c r="I178" s="160" t="s">
        <v>1657</v>
      </c>
      <c r="L178" s="163" t="s">
        <v>1924</v>
      </c>
    </row>
    <row r="179" spans="1:13" ht="34" x14ac:dyDescent="0.4">
      <c r="B179" s="170" t="s">
        <v>1903</v>
      </c>
      <c r="C179" s="160">
        <v>4</v>
      </c>
      <c r="D179" s="170" t="s">
        <v>1908</v>
      </c>
      <c r="E179" s="165">
        <v>44432</v>
      </c>
      <c r="I179" s="160" t="s">
        <v>1657</v>
      </c>
      <c r="L179" s="163" t="s">
        <v>1923</v>
      </c>
    </row>
    <row r="180" spans="1:13" ht="34" x14ac:dyDescent="0.4">
      <c r="B180" s="170" t="s">
        <v>1903</v>
      </c>
      <c r="C180" s="160">
        <v>5</v>
      </c>
      <c r="D180" s="170" t="s">
        <v>1928</v>
      </c>
      <c r="E180" s="165">
        <v>44432</v>
      </c>
      <c r="F180" s="164">
        <v>44435</v>
      </c>
      <c r="G180" s="164">
        <v>44434</v>
      </c>
      <c r="I180" s="160" t="s">
        <v>1927</v>
      </c>
      <c r="L180" s="163" t="s">
        <v>1926</v>
      </c>
    </row>
    <row r="181" spans="1:13" x14ac:dyDescent="0.4">
      <c r="A181" s="160" t="s">
        <v>1404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1906</v>
      </c>
      <c r="E181" s="165">
        <v>44432</v>
      </c>
      <c r="F181" s="164">
        <v>44435</v>
      </c>
      <c r="G181" s="164">
        <v>44434</v>
      </c>
      <c r="I181" s="160" t="s">
        <v>1927</v>
      </c>
      <c r="L181" s="163" t="s">
        <v>1925</v>
      </c>
    </row>
    <row r="182" spans="1:13" ht="73.75" customHeight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1907</v>
      </c>
      <c r="E182" s="165">
        <v>44432</v>
      </c>
      <c r="I182" s="160" t="s">
        <v>1657</v>
      </c>
      <c r="M182" s="160" t="s">
        <v>1921</v>
      </c>
    </row>
    <row r="183" spans="1:13" x14ac:dyDescent="0.4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1909</v>
      </c>
      <c r="E183" s="165">
        <v>44432</v>
      </c>
      <c r="F183" s="164">
        <v>44435</v>
      </c>
      <c r="G183" s="164">
        <v>44434</v>
      </c>
      <c r="I183" s="160" t="s">
        <v>1657</v>
      </c>
      <c r="L183" s="163" t="s">
        <v>1925</v>
      </c>
    </row>
    <row r="184" spans="1:13" ht="34" x14ac:dyDescent="0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1910</v>
      </c>
      <c r="E184" s="165">
        <v>44432</v>
      </c>
      <c r="F184" s="164">
        <v>44435</v>
      </c>
      <c r="G184" s="164">
        <v>44434</v>
      </c>
      <c r="I184" s="160" t="s">
        <v>1657</v>
      </c>
      <c r="L184" s="160" t="s">
        <v>1929</v>
      </c>
    </row>
    <row r="185" spans="1:13" x14ac:dyDescent="0.4">
      <c r="A185" s="160" t="s">
        <v>1407</v>
      </c>
      <c r="B185" s="161" t="str">
        <f>VLOOKUP(A185,URS確認!$E:$G,3,FALSE)</f>
        <v>不動產建物擔保品資料登錄(Eloan8)</v>
      </c>
      <c r="C185" s="160">
        <v>1</v>
      </c>
      <c r="D185" s="170" t="s">
        <v>1912</v>
      </c>
      <c r="E185" s="165">
        <v>44432</v>
      </c>
      <c r="F185" s="164">
        <v>44442</v>
      </c>
      <c r="I185" s="160" t="s">
        <v>1657</v>
      </c>
      <c r="L185" s="163" t="s">
        <v>1926</v>
      </c>
    </row>
    <row r="186" spans="1:13" x14ac:dyDescent="0.4">
      <c r="A186" s="160" t="s">
        <v>1407</v>
      </c>
      <c r="B186" s="161" t="str">
        <f>VLOOKUP(A186,URS確認!$E:$G,3,FALSE)</f>
        <v>不動產建物擔保品資料登錄(Eloan8)</v>
      </c>
      <c r="C186" s="160">
        <v>2</v>
      </c>
      <c r="D186" s="170" t="s">
        <v>1911</v>
      </c>
      <c r="E186" s="165">
        <v>44432</v>
      </c>
      <c r="F186" s="164">
        <v>44442</v>
      </c>
      <c r="I186" s="160" t="s">
        <v>1657</v>
      </c>
      <c r="L186" s="163" t="s">
        <v>1925</v>
      </c>
    </row>
    <row r="187" spans="1:13" ht="34" x14ac:dyDescent="0.4">
      <c r="A187" s="160" t="s">
        <v>1405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1913</v>
      </c>
      <c r="E187" s="165">
        <v>44432</v>
      </c>
      <c r="F187" s="164">
        <v>44435</v>
      </c>
      <c r="G187" s="164">
        <v>44434</v>
      </c>
      <c r="I187" s="160" t="s">
        <v>1657</v>
      </c>
      <c r="L187" s="163" t="s">
        <v>1925</v>
      </c>
    </row>
    <row r="188" spans="1:13" x14ac:dyDescent="0.4">
      <c r="A188" s="160" t="s">
        <v>1406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1914</v>
      </c>
      <c r="E188" s="165">
        <v>44432</v>
      </c>
      <c r="F188" s="164">
        <v>44435</v>
      </c>
      <c r="G188" s="164">
        <v>44434</v>
      </c>
      <c r="I188" s="160" t="s">
        <v>1657</v>
      </c>
      <c r="L188" s="163" t="s">
        <v>1930</v>
      </c>
    </row>
    <row r="189" spans="1:13" x14ac:dyDescent="0.4">
      <c r="A189" s="160" t="s">
        <v>1916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1915</v>
      </c>
      <c r="E189" s="165">
        <v>44432</v>
      </c>
      <c r="F189" s="164">
        <v>44435</v>
      </c>
      <c r="G189" s="164">
        <v>44434</v>
      </c>
      <c r="I189" s="160" t="s">
        <v>1657</v>
      </c>
      <c r="L189" s="163" t="s">
        <v>1931</v>
      </c>
    </row>
    <row r="190" spans="1:13" ht="34" x14ac:dyDescent="0.4">
      <c r="A190" s="160" t="s">
        <v>1800</v>
      </c>
      <c r="B190" s="161" t="str">
        <f>VLOOKUP(A190,URS確認!$E:$G,3,FALSE)</f>
        <v>交易關係人維護</v>
      </c>
      <c r="C190" s="160">
        <v>1</v>
      </c>
      <c r="D190" s="170" t="s">
        <v>1917</v>
      </c>
      <c r="E190" s="165">
        <v>44432</v>
      </c>
      <c r="F190" s="164">
        <v>44442</v>
      </c>
      <c r="I190" s="160" t="s">
        <v>1657</v>
      </c>
      <c r="M190" s="163" t="s">
        <v>1932</v>
      </c>
    </row>
    <row r="191" spans="1:13" ht="34" x14ac:dyDescent="0.4">
      <c r="A191" s="160" t="s">
        <v>143</v>
      </c>
      <c r="B191" s="161" t="s">
        <v>1952</v>
      </c>
      <c r="C191" s="160">
        <v>1</v>
      </c>
      <c r="D191" s="170" t="s">
        <v>1953</v>
      </c>
      <c r="E191" s="165">
        <v>44433</v>
      </c>
      <c r="F191" s="164" t="s">
        <v>1955</v>
      </c>
      <c r="I191" s="160"/>
    </row>
    <row r="192" spans="1:13" x14ac:dyDescent="0.4">
      <c r="A192" s="160" t="s">
        <v>143</v>
      </c>
      <c r="B192" s="161" t="s">
        <v>1952</v>
      </c>
      <c r="C192" s="160">
        <v>2</v>
      </c>
      <c r="D192" s="170" t="s">
        <v>1954</v>
      </c>
      <c r="E192" s="165">
        <v>44433</v>
      </c>
      <c r="F192" s="164" t="s">
        <v>1955</v>
      </c>
      <c r="I192" s="160"/>
    </row>
    <row r="193" spans="1:9" x14ac:dyDescent="0.4">
      <c r="A193" s="160" t="s">
        <v>1418</v>
      </c>
      <c r="B193" s="161" t="str">
        <f>VLOOKUP(A193,URS確認!$E:$G,3,FALSE)</f>
        <v xml:space="preserve">動產擔保品資料登錄(Eloan11)       </v>
      </c>
      <c r="C193" s="160">
        <v>1</v>
      </c>
      <c r="D193" s="170" t="s">
        <v>1936</v>
      </c>
      <c r="E193" s="165">
        <v>44433</v>
      </c>
      <c r="I193" s="160" t="s">
        <v>1657</v>
      </c>
    </row>
    <row r="194" spans="1:9" x14ac:dyDescent="0.4">
      <c r="A194" s="160" t="s">
        <v>1418</v>
      </c>
      <c r="B194" s="161" t="str">
        <f>VLOOKUP(A194,URS確認!$E:$G,3,FALSE)</f>
        <v xml:space="preserve">動產擔保品資料登錄(Eloan11)       </v>
      </c>
      <c r="C194" s="160">
        <v>2</v>
      </c>
      <c r="D194" s="170" t="s">
        <v>1937</v>
      </c>
      <c r="E194" s="165">
        <v>44433</v>
      </c>
      <c r="I194" s="160" t="s">
        <v>1657</v>
      </c>
    </row>
    <row r="195" spans="1:9" ht="34" x14ac:dyDescent="0.4">
      <c r="A195" s="160" t="s">
        <v>1418</v>
      </c>
      <c r="B195" s="161" t="str">
        <f>VLOOKUP(A195,URS確認!$E:$G,3,FALSE)</f>
        <v xml:space="preserve">動產擔保品資料登錄(Eloan11)       </v>
      </c>
      <c r="C195" s="160">
        <v>3</v>
      </c>
      <c r="D195" s="170" t="s">
        <v>1938</v>
      </c>
      <c r="E195" s="165">
        <v>44433</v>
      </c>
      <c r="I195" s="160" t="s">
        <v>1657</v>
      </c>
    </row>
    <row r="196" spans="1:9" ht="68" x14ac:dyDescent="0.4">
      <c r="A196" s="160" t="s">
        <v>1415</v>
      </c>
      <c r="B196" s="161" t="str">
        <f>VLOOKUP(A196,URS確認!$E:$G,3,FALSE)</f>
        <v xml:space="preserve">擔保品關聯設定明細資料查詢              </v>
      </c>
      <c r="C196" s="160">
        <v>1</v>
      </c>
      <c r="D196" s="170" t="s">
        <v>1939</v>
      </c>
      <c r="E196" s="165">
        <v>44433</v>
      </c>
      <c r="I196" s="160" t="s">
        <v>1657</v>
      </c>
    </row>
    <row r="197" spans="1:9" ht="68" x14ac:dyDescent="0.4">
      <c r="A197" s="160" t="s">
        <v>1412</v>
      </c>
      <c r="B197" s="161" t="str">
        <f>VLOOKUP(A197,URS確認!$E:$G,3,FALSE)</f>
        <v xml:space="preserve">提供人之擔保品查詢                      </v>
      </c>
      <c r="C197" s="160">
        <v>1</v>
      </c>
      <c r="D197" s="170" t="s">
        <v>1940</v>
      </c>
      <c r="E197" s="165">
        <v>44433</v>
      </c>
      <c r="I197" s="160" t="s">
        <v>1657</v>
      </c>
    </row>
    <row r="198" spans="1:9" ht="68" x14ac:dyDescent="0.4">
      <c r="A198" s="160" t="s">
        <v>119</v>
      </c>
      <c r="B198" s="161" t="str">
        <f>VLOOKUP(A198,URS確認!$E:$G,3,FALSE)</f>
        <v xml:space="preserve">土地坐落索引查詢                        </v>
      </c>
      <c r="C198" s="160">
        <v>1</v>
      </c>
      <c r="D198" s="170" t="s">
        <v>1941</v>
      </c>
      <c r="E198" s="165">
        <v>44433</v>
      </c>
      <c r="I198" s="160" t="s">
        <v>1657</v>
      </c>
    </row>
    <row r="199" spans="1:9" ht="68" x14ac:dyDescent="0.4">
      <c r="A199" s="160" t="s">
        <v>1420</v>
      </c>
      <c r="B199" s="161" t="str">
        <f>VLOOKUP(A199,URS確認!$E:$G,3,FALSE)</f>
        <v xml:space="preserve">動產擔保品明細資料查詢-依牌照號碼       </v>
      </c>
      <c r="C199" s="160">
        <v>1</v>
      </c>
      <c r="D199" s="170" t="s">
        <v>1941</v>
      </c>
      <c r="E199" s="165">
        <v>44433</v>
      </c>
      <c r="I199" s="160" t="s">
        <v>1657</v>
      </c>
    </row>
    <row r="200" spans="1:9" x14ac:dyDescent="0.4">
      <c r="A200" s="160" t="s">
        <v>1404</v>
      </c>
      <c r="B200" s="161" t="str">
        <f>VLOOKUP(A200,URS確認!$E:$G,3,FALSE)</f>
        <v xml:space="preserve">擔保品明細資料查詢                      </v>
      </c>
      <c r="C200" s="160">
        <v>1</v>
      </c>
      <c r="D200" s="170" t="s">
        <v>1942</v>
      </c>
      <c r="E200" s="165">
        <v>44433</v>
      </c>
      <c r="I200" s="160" t="s">
        <v>1657</v>
      </c>
    </row>
    <row r="201" spans="1:9" x14ac:dyDescent="0.4">
      <c r="A201" s="160" t="s">
        <v>1404</v>
      </c>
      <c r="B201" s="161" t="str">
        <f>VLOOKUP(A201,URS確認!$E:$G,3,FALSE)</f>
        <v xml:space="preserve">擔保品明細資料查詢                      </v>
      </c>
      <c r="C201" s="160">
        <v>2</v>
      </c>
      <c r="D201" s="170" t="s">
        <v>1943</v>
      </c>
      <c r="E201" s="165">
        <v>44433</v>
      </c>
      <c r="I201" s="160" t="s">
        <v>1657</v>
      </c>
    </row>
    <row r="202" spans="1:9" x14ac:dyDescent="0.4">
      <c r="A202" s="160" t="s">
        <v>1404</v>
      </c>
      <c r="B202" s="161" t="str">
        <f>VLOOKUP(A202,URS確認!$E:$G,3,FALSE)</f>
        <v xml:space="preserve">擔保品明細資料查詢                      </v>
      </c>
      <c r="C202" s="160">
        <v>3</v>
      </c>
      <c r="D202" s="170" t="s">
        <v>1944</v>
      </c>
      <c r="E202" s="165">
        <v>44433</v>
      </c>
      <c r="I202" s="160" t="s">
        <v>1657</v>
      </c>
    </row>
    <row r="203" spans="1:9" x14ac:dyDescent="0.4">
      <c r="A203" s="160" t="s">
        <v>1404</v>
      </c>
      <c r="B203" s="161" t="str">
        <f>VLOOKUP(A203,URS確認!$E:$G,3,FALSE)</f>
        <v xml:space="preserve">擔保品明細資料查詢                      </v>
      </c>
      <c r="C203" s="160">
        <v>4</v>
      </c>
      <c r="D203" s="170" t="s">
        <v>1945</v>
      </c>
      <c r="E203" s="165">
        <v>44433</v>
      </c>
      <c r="I203" s="160" t="s">
        <v>1657</v>
      </c>
    </row>
    <row r="204" spans="1:9" ht="79.25" customHeight="1" x14ac:dyDescent="0.4">
      <c r="A204" s="160" t="s">
        <v>1404</v>
      </c>
      <c r="B204" s="161" t="str">
        <f>VLOOKUP(A204,URS確認!$E:$G,3,FALSE)</f>
        <v xml:space="preserve">擔保品明細資料查詢                      </v>
      </c>
      <c r="C204" s="160">
        <v>5</v>
      </c>
      <c r="D204" s="170" t="s">
        <v>1946</v>
      </c>
      <c r="E204" s="165">
        <v>44433</v>
      </c>
      <c r="I204" s="160" t="s">
        <v>1657</v>
      </c>
    </row>
    <row r="205" spans="1:9" ht="37.25" customHeight="1" x14ac:dyDescent="0.4">
      <c r="B205" s="170" t="s">
        <v>1947</v>
      </c>
      <c r="C205" s="160">
        <v>1</v>
      </c>
      <c r="D205" s="170" t="s">
        <v>1948</v>
      </c>
      <c r="E205" s="165">
        <v>44433</v>
      </c>
      <c r="I205" s="160" t="s">
        <v>1657</v>
      </c>
    </row>
    <row r="206" spans="1:9" x14ac:dyDescent="0.4">
      <c r="A206" s="160" t="s">
        <v>1407</v>
      </c>
      <c r="B206" s="161" t="str">
        <f>VLOOKUP(A206,URS確認!$E:$G,3,FALSE)</f>
        <v>不動產建物擔保品資料登錄(Eloan8)</v>
      </c>
      <c r="C206" s="160">
        <v>1</v>
      </c>
      <c r="D206" s="170" t="s">
        <v>1949</v>
      </c>
      <c r="E206" s="165">
        <v>44433</v>
      </c>
      <c r="I206" s="160" t="s">
        <v>1657</v>
      </c>
    </row>
  </sheetData>
  <autoFilter ref="A1:P206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1503</v>
      </c>
      <c r="B1" s="49" t="s">
        <v>1315</v>
      </c>
      <c r="C1" s="49" t="s">
        <v>1504</v>
      </c>
    </row>
    <row r="2" spans="1:3" x14ac:dyDescent="0.35">
      <c r="A2" s="50">
        <v>1</v>
      </c>
      <c r="B2" s="112" t="s">
        <v>1506</v>
      </c>
      <c r="C2" s="48" t="s">
        <v>1505</v>
      </c>
    </row>
    <row r="3" spans="1:3" x14ac:dyDescent="0.35">
      <c r="A3" s="50">
        <v>2</v>
      </c>
      <c r="B3" s="48" t="s">
        <v>1554</v>
      </c>
      <c r="C3" s="48" t="s">
        <v>1555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zoomScale="85" zoomScaleNormal="85" workbookViewId="0">
      <pane ySplit="1" topLeftCell="A26" activePane="bottomLeft" state="frozen"/>
      <selection pane="bottomLeft" activeCell="F46" sqref="F46"/>
    </sheetView>
  </sheetViews>
  <sheetFormatPr defaultColWidth="9" defaultRowHeight="17" x14ac:dyDescent="0.3"/>
  <cols>
    <col min="1" max="1" width="14.59765625" style="186" bestFit="1" customWidth="1"/>
    <col min="2" max="2" width="5.59765625" style="178" bestFit="1" customWidth="1"/>
    <col min="3" max="3" width="62.3984375" style="174" bestFit="1" customWidth="1"/>
    <col min="4" max="4" width="14.59765625" style="186" bestFit="1" customWidth="1"/>
    <col min="5" max="5" width="21" style="177" customWidth="1"/>
    <col min="6" max="6" width="63.69921875" style="178" bestFit="1" customWidth="1"/>
    <col min="7" max="7" width="13.8984375" style="177" bestFit="1" customWidth="1"/>
    <col min="8" max="8" width="27.5" style="178" customWidth="1"/>
    <col min="9" max="16384" width="9" style="178"/>
  </cols>
  <sheetData>
    <row r="1" spans="1:8" s="259" customFormat="1" x14ac:dyDescent="0.3">
      <c r="A1" s="256" t="s">
        <v>1098</v>
      </c>
      <c r="B1" s="257" t="s">
        <v>1381</v>
      </c>
      <c r="C1" s="256" t="s">
        <v>1341</v>
      </c>
      <c r="D1" s="256" t="s">
        <v>1342</v>
      </c>
      <c r="E1" s="258" t="s">
        <v>1344</v>
      </c>
      <c r="F1" s="256" t="s">
        <v>1343</v>
      </c>
      <c r="G1" s="258" t="s">
        <v>1379</v>
      </c>
      <c r="H1" s="258" t="s">
        <v>1728</v>
      </c>
    </row>
    <row r="2" spans="1:8" s="196" customFormat="1" ht="34" x14ac:dyDescent="0.3">
      <c r="A2" s="177">
        <v>44399</v>
      </c>
      <c r="B2" s="186">
        <v>1</v>
      </c>
      <c r="C2" s="174" t="s">
        <v>1355</v>
      </c>
      <c r="D2" s="186" t="s">
        <v>648</v>
      </c>
      <c r="E2" s="177">
        <v>44403</v>
      </c>
      <c r="F2" s="176" t="s">
        <v>1646</v>
      </c>
      <c r="G2" s="177">
        <v>44403</v>
      </c>
      <c r="H2" s="178"/>
    </row>
    <row r="3" spans="1:8" x14ac:dyDescent="0.3">
      <c r="A3" s="177">
        <v>44397</v>
      </c>
      <c r="B3" s="186">
        <v>1</v>
      </c>
      <c r="C3" s="174" t="s">
        <v>1346</v>
      </c>
      <c r="D3" s="186" t="s">
        <v>1347</v>
      </c>
      <c r="E3" s="177">
        <v>44407</v>
      </c>
    </row>
    <row r="4" spans="1:8" x14ac:dyDescent="0.3">
      <c r="A4" s="177">
        <v>44397</v>
      </c>
      <c r="B4" s="186">
        <v>2</v>
      </c>
      <c r="C4" s="174" t="s">
        <v>1348</v>
      </c>
      <c r="D4" s="186" t="s">
        <v>1347</v>
      </c>
      <c r="E4" s="177">
        <v>44407</v>
      </c>
    </row>
    <row r="5" spans="1:8" s="196" customFormat="1" ht="34" x14ac:dyDescent="0.3">
      <c r="A5" s="177">
        <v>44398</v>
      </c>
      <c r="B5" s="186">
        <v>3</v>
      </c>
      <c r="C5" s="197" t="s">
        <v>1351</v>
      </c>
      <c r="D5" s="186" t="s">
        <v>1008</v>
      </c>
      <c r="E5" s="177">
        <v>44407</v>
      </c>
      <c r="F5" s="176" t="s">
        <v>1712</v>
      </c>
      <c r="G5" s="177">
        <v>44407</v>
      </c>
      <c r="H5" s="178" t="s">
        <v>1729</v>
      </c>
    </row>
    <row r="6" spans="1:8" s="196" customFormat="1" ht="34" x14ac:dyDescent="0.3">
      <c r="A6" s="177">
        <v>44399</v>
      </c>
      <c r="B6" s="186">
        <v>2</v>
      </c>
      <c r="C6" s="174" t="s">
        <v>1356</v>
      </c>
      <c r="D6" s="186" t="s">
        <v>1357</v>
      </c>
      <c r="E6" s="177">
        <v>44407</v>
      </c>
      <c r="F6" s="176" t="s">
        <v>1644</v>
      </c>
      <c r="G6" s="177">
        <v>44400</v>
      </c>
      <c r="H6" s="178" t="s">
        <v>1731</v>
      </c>
    </row>
    <row r="7" spans="1:8" s="196" customFormat="1" ht="34" x14ac:dyDescent="0.3">
      <c r="A7" s="177">
        <v>44399</v>
      </c>
      <c r="B7" s="186">
        <v>3</v>
      </c>
      <c r="C7" s="174" t="s">
        <v>1358</v>
      </c>
      <c r="D7" s="186" t="s">
        <v>1357</v>
      </c>
      <c r="E7" s="177">
        <v>44407</v>
      </c>
      <c r="F7" s="174" t="s">
        <v>1643</v>
      </c>
      <c r="G7" s="177">
        <v>44400</v>
      </c>
      <c r="H7" s="178"/>
    </row>
    <row r="8" spans="1:8" s="196" customFormat="1" x14ac:dyDescent="0.3">
      <c r="A8" s="177">
        <v>44400</v>
      </c>
      <c r="B8" s="186">
        <v>1</v>
      </c>
      <c r="C8" s="174" t="s">
        <v>1371</v>
      </c>
      <c r="D8" s="186" t="s">
        <v>1380</v>
      </c>
      <c r="E8" s="177">
        <v>44407</v>
      </c>
      <c r="F8" s="178" t="s">
        <v>1890</v>
      </c>
      <c r="G8" s="177">
        <v>44407</v>
      </c>
      <c r="H8" s="178"/>
    </row>
    <row r="9" spans="1:8" s="196" customFormat="1" x14ac:dyDescent="0.3">
      <c r="A9" s="177">
        <v>44403</v>
      </c>
      <c r="B9" s="186">
        <v>6</v>
      </c>
      <c r="C9" s="174" t="s">
        <v>1652</v>
      </c>
      <c r="D9" s="186" t="s">
        <v>1657</v>
      </c>
      <c r="E9" s="177">
        <v>44414</v>
      </c>
      <c r="F9" s="178"/>
      <c r="G9" s="177"/>
      <c r="H9" s="178" t="s">
        <v>1729</v>
      </c>
    </row>
    <row r="10" spans="1:8" s="196" customFormat="1" ht="34" x14ac:dyDescent="0.3">
      <c r="A10" s="177">
        <v>44398</v>
      </c>
      <c r="B10" s="186">
        <v>1</v>
      </c>
      <c r="C10" s="197" t="s">
        <v>1349</v>
      </c>
      <c r="D10" s="186" t="s">
        <v>648</v>
      </c>
      <c r="E10" s="177">
        <v>44414</v>
      </c>
      <c r="F10" s="174" t="s">
        <v>1727</v>
      </c>
      <c r="G10" s="177">
        <v>44413</v>
      </c>
      <c r="H10" s="178" t="s">
        <v>1729</v>
      </c>
    </row>
    <row r="11" spans="1:8" s="196" customFormat="1" ht="34" x14ac:dyDescent="0.3">
      <c r="A11" s="177">
        <v>44398</v>
      </c>
      <c r="B11" s="186">
        <v>2</v>
      </c>
      <c r="C11" s="197" t="s">
        <v>1350</v>
      </c>
      <c r="D11" s="186" t="s">
        <v>714</v>
      </c>
      <c r="E11" s="177">
        <v>44414</v>
      </c>
      <c r="F11" s="178" t="s">
        <v>1730</v>
      </c>
      <c r="G11" s="177">
        <v>44413</v>
      </c>
      <c r="H11" s="178"/>
    </row>
    <row r="12" spans="1:8" s="196" customFormat="1" x14ac:dyDescent="0.3">
      <c r="A12" s="177">
        <v>44403</v>
      </c>
      <c r="B12" s="186">
        <v>7</v>
      </c>
      <c r="C12" s="174" t="s">
        <v>1653</v>
      </c>
      <c r="D12" s="186" t="s">
        <v>1657</v>
      </c>
      <c r="E12" s="177">
        <v>44414</v>
      </c>
      <c r="F12" s="178"/>
      <c r="G12" s="177"/>
      <c r="H12" s="178"/>
    </row>
    <row r="13" spans="1:8" s="196" customFormat="1" ht="34" x14ac:dyDescent="0.3">
      <c r="A13" s="177">
        <v>44398</v>
      </c>
      <c r="B13" s="186">
        <v>5</v>
      </c>
      <c r="C13" s="197" t="s">
        <v>1353</v>
      </c>
      <c r="D13" s="186" t="s">
        <v>648</v>
      </c>
      <c r="E13" s="177">
        <v>44414</v>
      </c>
      <c r="F13" s="178" t="s">
        <v>1726</v>
      </c>
      <c r="G13" s="177">
        <v>44413</v>
      </c>
      <c r="H13" s="178"/>
    </row>
    <row r="14" spans="1:8" s="196" customFormat="1" ht="34" x14ac:dyDescent="0.3">
      <c r="A14" s="177">
        <v>44398</v>
      </c>
      <c r="B14" s="186">
        <v>6</v>
      </c>
      <c r="C14" s="197" t="s">
        <v>1354</v>
      </c>
      <c r="D14" s="186" t="s">
        <v>648</v>
      </c>
      <c r="E14" s="177">
        <v>44414</v>
      </c>
      <c r="F14" s="178" t="s">
        <v>1726</v>
      </c>
      <c r="G14" s="177">
        <v>44413</v>
      </c>
      <c r="H14" s="178"/>
    </row>
    <row r="15" spans="1:8" s="196" customFormat="1" ht="22" x14ac:dyDescent="0.3">
      <c r="A15" s="177">
        <v>44403</v>
      </c>
      <c r="B15" s="186">
        <v>1</v>
      </c>
      <c r="C15" s="174" t="s">
        <v>1649</v>
      </c>
      <c r="D15" s="186" t="s">
        <v>967</v>
      </c>
      <c r="E15" s="177">
        <v>44414</v>
      </c>
      <c r="F15" s="176" t="s">
        <v>1647</v>
      </c>
      <c r="G15" s="177">
        <v>44406</v>
      </c>
      <c r="H15" s="178"/>
    </row>
    <row r="16" spans="1:8" s="196" customFormat="1" ht="22" x14ac:dyDescent="0.3">
      <c r="A16" s="177">
        <v>44403</v>
      </c>
      <c r="B16" s="186">
        <v>2</v>
      </c>
      <c r="C16" s="174" t="s">
        <v>1648</v>
      </c>
      <c r="D16" s="186" t="s">
        <v>967</v>
      </c>
      <c r="E16" s="177">
        <v>44414</v>
      </c>
      <c r="F16" s="194" t="s">
        <v>1765</v>
      </c>
      <c r="G16" s="177">
        <v>44417</v>
      </c>
      <c r="H16" s="178"/>
    </row>
    <row r="17" spans="1:8" s="196" customFormat="1" x14ac:dyDescent="0.3">
      <c r="A17" s="177">
        <v>44403</v>
      </c>
      <c r="B17" s="186">
        <v>3</v>
      </c>
      <c r="C17" s="174" t="s">
        <v>1781</v>
      </c>
      <c r="D17" s="186" t="s">
        <v>967</v>
      </c>
      <c r="E17" s="177">
        <v>44414</v>
      </c>
      <c r="F17" s="195" t="s">
        <v>1782</v>
      </c>
      <c r="G17" s="177">
        <v>44404</v>
      </c>
      <c r="H17" s="178"/>
    </row>
    <row r="18" spans="1:8" x14ac:dyDescent="0.3">
      <c r="A18" s="177">
        <v>44403</v>
      </c>
      <c r="B18" s="186">
        <v>5</v>
      </c>
      <c r="C18" s="174" t="s">
        <v>1651</v>
      </c>
      <c r="D18" s="186" t="s">
        <v>965</v>
      </c>
      <c r="E18" s="177">
        <v>44414</v>
      </c>
      <c r="F18" s="178" t="s">
        <v>1754</v>
      </c>
      <c r="G18" s="177">
        <v>44412</v>
      </c>
    </row>
    <row r="19" spans="1:8" x14ac:dyDescent="0.3">
      <c r="A19" s="177">
        <v>44405</v>
      </c>
      <c r="B19" s="186">
        <v>3</v>
      </c>
      <c r="C19" s="174" t="s">
        <v>1663</v>
      </c>
      <c r="D19" s="186" t="s">
        <v>1657</v>
      </c>
      <c r="E19" s="177">
        <v>44419</v>
      </c>
    </row>
    <row r="20" spans="1:8" s="196" customFormat="1" ht="34" x14ac:dyDescent="0.3">
      <c r="A20" s="177">
        <v>44405</v>
      </c>
      <c r="B20" s="186">
        <v>4</v>
      </c>
      <c r="C20" s="174" t="s">
        <v>1664</v>
      </c>
      <c r="D20" s="186" t="s">
        <v>1657</v>
      </c>
      <c r="E20" s="177">
        <v>44419</v>
      </c>
      <c r="F20" s="178"/>
      <c r="G20" s="177"/>
      <c r="H20" s="178"/>
    </row>
    <row r="21" spans="1:8" s="196" customFormat="1" ht="34" x14ac:dyDescent="0.3">
      <c r="A21" s="177">
        <v>44405</v>
      </c>
      <c r="B21" s="186">
        <v>5</v>
      </c>
      <c r="C21" s="174" t="s">
        <v>1665</v>
      </c>
      <c r="D21" s="186" t="s">
        <v>1657</v>
      </c>
      <c r="E21" s="177">
        <v>44419</v>
      </c>
      <c r="F21" s="178"/>
      <c r="G21" s="177"/>
      <c r="H21" s="178"/>
    </row>
    <row r="22" spans="1:8" x14ac:dyDescent="0.3">
      <c r="A22" s="177">
        <v>44405</v>
      </c>
      <c r="B22" s="186">
        <v>1</v>
      </c>
      <c r="C22" s="174" t="s">
        <v>1577</v>
      </c>
      <c r="D22" s="186" t="s">
        <v>1380</v>
      </c>
      <c r="E22" s="177">
        <v>44419</v>
      </c>
      <c r="F22" s="178" t="s">
        <v>1661</v>
      </c>
      <c r="G22" s="177">
        <v>44405</v>
      </c>
    </row>
    <row r="23" spans="1:8" ht="66" x14ac:dyDescent="0.3">
      <c r="A23" s="177">
        <v>44405</v>
      </c>
      <c r="B23" s="186">
        <v>2</v>
      </c>
      <c r="C23" s="174" t="s">
        <v>1662</v>
      </c>
      <c r="D23" s="186" t="s">
        <v>1512</v>
      </c>
      <c r="E23" s="177">
        <v>44419</v>
      </c>
      <c r="F23" s="194" t="s">
        <v>1780</v>
      </c>
      <c r="G23" s="177">
        <v>44419</v>
      </c>
    </row>
    <row r="24" spans="1:8" s="196" customFormat="1" ht="34" x14ac:dyDescent="0.3">
      <c r="A24" s="177">
        <v>44405</v>
      </c>
      <c r="B24" s="186">
        <v>6</v>
      </c>
      <c r="C24" s="174" t="s">
        <v>1892</v>
      </c>
      <c r="D24" s="186" t="s">
        <v>1645</v>
      </c>
      <c r="E24" s="177">
        <v>44419</v>
      </c>
      <c r="F24" s="174" t="s">
        <v>1891</v>
      </c>
      <c r="G24" s="177">
        <v>44407</v>
      </c>
      <c r="H24" s="178"/>
    </row>
    <row r="25" spans="1:8" s="196" customFormat="1" ht="33" x14ac:dyDescent="0.3">
      <c r="A25" s="177">
        <v>44399</v>
      </c>
      <c r="B25" s="186">
        <v>4</v>
      </c>
      <c r="C25" s="174" t="s">
        <v>1359</v>
      </c>
      <c r="D25" s="186" t="s">
        <v>1380</v>
      </c>
      <c r="E25" s="175">
        <v>44421</v>
      </c>
      <c r="F25" s="194" t="s">
        <v>1863</v>
      </c>
      <c r="G25" s="175">
        <v>44420</v>
      </c>
      <c r="H25" s="178" t="s">
        <v>1864</v>
      </c>
    </row>
    <row r="26" spans="1:8" s="196" customFormat="1" x14ac:dyDescent="0.3">
      <c r="A26" s="177">
        <v>44404</v>
      </c>
      <c r="B26" s="186">
        <v>3</v>
      </c>
      <c r="C26" s="174" t="s">
        <v>1766</v>
      </c>
      <c r="D26" s="186" t="s">
        <v>967</v>
      </c>
      <c r="E26" s="177">
        <v>44421</v>
      </c>
      <c r="F26" s="195" t="s">
        <v>1660</v>
      </c>
      <c r="G26" s="177">
        <v>44406</v>
      </c>
      <c r="H26" s="178"/>
    </row>
    <row r="27" spans="1:8" s="196" customFormat="1" ht="187" x14ac:dyDescent="0.3">
      <c r="A27" s="175">
        <v>44404</v>
      </c>
      <c r="B27" s="198">
        <v>4</v>
      </c>
      <c r="C27" s="199" t="s">
        <v>1535</v>
      </c>
      <c r="D27" s="198" t="s">
        <v>1756</v>
      </c>
      <c r="E27" s="175">
        <v>44421</v>
      </c>
      <c r="F27" s="194" t="s">
        <v>1779</v>
      </c>
      <c r="G27" s="175">
        <v>44419</v>
      </c>
      <c r="H27" s="178"/>
    </row>
    <row r="28" spans="1:8" s="196" customFormat="1" x14ac:dyDescent="0.3">
      <c r="A28" s="177">
        <v>44400</v>
      </c>
      <c r="B28" s="186">
        <v>2</v>
      </c>
      <c r="C28" s="174" t="s">
        <v>1372</v>
      </c>
      <c r="D28" s="186" t="s">
        <v>648</v>
      </c>
      <c r="E28" s="177">
        <v>44428</v>
      </c>
      <c r="F28" s="178"/>
      <c r="G28" s="177"/>
      <c r="H28" s="178"/>
    </row>
    <row r="29" spans="1:8" s="201" customFormat="1" x14ac:dyDescent="0.3">
      <c r="A29" s="177">
        <v>44403</v>
      </c>
      <c r="B29" s="186">
        <v>9</v>
      </c>
      <c r="C29" s="174" t="s">
        <v>1655</v>
      </c>
      <c r="D29" s="186" t="s">
        <v>1656</v>
      </c>
      <c r="E29" s="175">
        <v>44428</v>
      </c>
      <c r="F29" s="194" t="s">
        <v>1746</v>
      </c>
      <c r="G29" s="177"/>
      <c r="H29" s="200"/>
    </row>
    <row r="30" spans="1:8" s="196" customFormat="1" x14ac:dyDescent="0.3">
      <c r="A30" s="177">
        <v>44396</v>
      </c>
      <c r="B30" s="186">
        <v>1</v>
      </c>
      <c r="C30" s="174" t="s">
        <v>1345</v>
      </c>
      <c r="D30" s="186" t="s">
        <v>648</v>
      </c>
      <c r="E30" s="177">
        <v>44438</v>
      </c>
      <c r="F30" s="178"/>
      <c r="G30" s="177"/>
      <c r="H30" s="178"/>
    </row>
    <row r="31" spans="1:8" s="196" customFormat="1" ht="34" x14ac:dyDescent="0.3">
      <c r="A31" s="177">
        <v>44398</v>
      </c>
      <c r="B31" s="186">
        <v>4</v>
      </c>
      <c r="C31" s="197" t="s">
        <v>1352</v>
      </c>
      <c r="D31" s="186" t="s">
        <v>1347</v>
      </c>
      <c r="E31" s="177">
        <v>44439</v>
      </c>
      <c r="F31" s="178"/>
      <c r="G31" s="177"/>
      <c r="H31" s="178"/>
    </row>
    <row r="32" spans="1:8" s="196" customFormat="1" x14ac:dyDescent="0.3">
      <c r="A32" s="177">
        <v>44403</v>
      </c>
      <c r="B32" s="186">
        <v>4</v>
      </c>
      <c r="C32" s="174" t="s">
        <v>1650</v>
      </c>
      <c r="D32" s="186" t="s">
        <v>1656</v>
      </c>
      <c r="E32" s="177">
        <v>44439</v>
      </c>
      <c r="F32" s="178"/>
      <c r="G32" s="177"/>
      <c r="H32" s="178"/>
    </row>
    <row r="33" spans="1:8" s="196" customFormat="1" ht="34" x14ac:dyDescent="0.3">
      <c r="A33" s="177">
        <v>44403</v>
      </c>
      <c r="B33" s="186">
        <v>8</v>
      </c>
      <c r="C33" s="174" t="s">
        <v>1654</v>
      </c>
      <c r="D33" s="186" t="s">
        <v>967</v>
      </c>
      <c r="E33" s="177">
        <v>44439</v>
      </c>
      <c r="F33" s="194" t="s">
        <v>1764</v>
      </c>
      <c r="G33" s="177"/>
      <c r="H33" s="178"/>
    </row>
    <row r="34" spans="1:8" s="196" customFormat="1" ht="34" x14ac:dyDescent="0.3">
      <c r="A34" s="177">
        <v>44404</v>
      </c>
      <c r="B34" s="186">
        <v>2</v>
      </c>
      <c r="C34" s="174" t="s">
        <v>1659</v>
      </c>
      <c r="D34" s="186" t="s">
        <v>1656</v>
      </c>
      <c r="E34" s="177">
        <v>44439</v>
      </c>
      <c r="F34" s="178"/>
      <c r="G34" s="177"/>
      <c r="H34" s="178"/>
    </row>
    <row r="35" spans="1:8" s="196" customFormat="1" ht="34" x14ac:dyDescent="0.3">
      <c r="A35" s="177">
        <v>44404</v>
      </c>
      <c r="B35" s="186">
        <v>1</v>
      </c>
      <c r="C35" s="174" t="s">
        <v>1658</v>
      </c>
      <c r="D35" s="186" t="s">
        <v>1657</v>
      </c>
      <c r="E35" s="177" t="s">
        <v>1595</v>
      </c>
      <c r="F35" s="178"/>
      <c r="G35" s="177"/>
      <c r="H35" s="178"/>
    </row>
    <row r="36" spans="1:8" x14ac:dyDescent="0.3">
      <c r="A36" s="177">
        <v>44431</v>
      </c>
      <c r="B36" s="160">
        <v>1</v>
      </c>
      <c r="C36" s="174" t="s">
        <v>1883</v>
      </c>
      <c r="D36" s="186" t="s">
        <v>1657</v>
      </c>
      <c r="E36" s="165">
        <v>44454</v>
      </c>
    </row>
    <row r="37" spans="1:8" x14ac:dyDescent="0.4">
      <c r="A37" s="177">
        <v>44431</v>
      </c>
      <c r="B37" s="160">
        <v>2</v>
      </c>
      <c r="C37" s="157" t="s">
        <v>1884</v>
      </c>
      <c r="D37" s="186" t="s">
        <v>1657</v>
      </c>
      <c r="E37" s="165">
        <v>44454</v>
      </c>
    </row>
    <row r="38" spans="1:8" x14ac:dyDescent="0.3">
      <c r="A38" s="165">
        <v>44432</v>
      </c>
      <c r="B38" s="160">
        <v>1</v>
      </c>
      <c r="C38" s="174" t="s">
        <v>1896</v>
      </c>
      <c r="D38" s="160" t="s">
        <v>1380</v>
      </c>
      <c r="E38" s="165">
        <v>44442</v>
      </c>
    </row>
    <row r="39" spans="1:8" ht="34" x14ac:dyDescent="0.3">
      <c r="A39" s="165">
        <v>44432</v>
      </c>
      <c r="B39" s="160">
        <v>2</v>
      </c>
      <c r="C39" s="174" t="s">
        <v>1897</v>
      </c>
      <c r="D39" s="160" t="s">
        <v>961</v>
      </c>
      <c r="E39" s="165">
        <v>44454</v>
      </c>
    </row>
    <row r="40" spans="1:8" x14ac:dyDescent="0.3">
      <c r="A40" s="165">
        <v>44432</v>
      </c>
      <c r="B40" s="160">
        <v>3</v>
      </c>
      <c r="C40" s="174" t="s">
        <v>1898</v>
      </c>
      <c r="D40" s="160" t="s">
        <v>1657</v>
      </c>
      <c r="E40" s="165">
        <v>44439</v>
      </c>
    </row>
    <row r="41" spans="1:8" x14ac:dyDescent="0.3">
      <c r="A41" s="165">
        <v>44432</v>
      </c>
      <c r="B41" s="160">
        <v>4</v>
      </c>
      <c r="C41" s="174" t="s">
        <v>1899</v>
      </c>
      <c r="D41" s="160" t="s">
        <v>1657</v>
      </c>
      <c r="E41" s="165">
        <v>44435</v>
      </c>
    </row>
    <row r="42" spans="1:8" ht="34" x14ac:dyDescent="0.3">
      <c r="A42" s="165">
        <v>44432</v>
      </c>
      <c r="B42" s="160">
        <v>5</v>
      </c>
      <c r="C42" s="174" t="s">
        <v>1900</v>
      </c>
      <c r="D42" s="160" t="s">
        <v>1657</v>
      </c>
      <c r="E42" s="165">
        <v>44435</v>
      </c>
    </row>
    <row r="43" spans="1:8" x14ac:dyDescent="0.3">
      <c r="A43" s="165">
        <v>44432</v>
      </c>
      <c r="B43" s="160">
        <v>6</v>
      </c>
      <c r="C43" s="174" t="s">
        <v>1901</v>
      </c>
      <c r="D43" s="160" t="s">
        <v>1657</v>
      </c>
      <c r="E43" s="165">
        <v>44435</v>
      </c>
    </row>
    <row r="44" spans="1:8" ht="34" x14ac:dyDescent="0.3">
      <c r="A44" s="165">
        <v>44433</v>
      </c>
      <c r="B44" s="160">
        <v>1</v>
      </c>
      <c r="C44" s="174" t="s">
        <v>1934</v>
      </c>
      <c r="D44" s="160" t="s">
        <v>1657</v>
      </c>
      <c r="E44" s="165">
        <v>44449</v>
      </c>
    </row>
    <row r="45" spans="1:8" x14ac:dyDescent="0.3">
      <c r="A45" s="165">
        <v>44433</v>
      </c>
      <c r="B45" s="160">
        <v>2</v>
      </c>
      <c r="C45" s="174" t="s">
        <v>1935</v>
      </c>
      <c r="D45" s="160" t="s">
        <v>1657</v>
      </c>
      <c r="E45" s="165">
        <v>44469</v>
      </c>
    </row>
  </sheetData>
  <autoFilter ref="A1:G43" xr:uid="{00000000-0009-0000-0000-000004000000}"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1314</v>
      </c>
      <c r="B1" s="96" t="s">
        <v>1315</v>
      </c>
      <c r="C1" s="96" t="s">
        <v>1316</v>
      </c>
    </row>
    <row r="2" spans="1:3" ht="124" x14ac:dyDescent="0.35">
      <c r="A2" s="54">
        <v>1</v>
      </c>
      <c r="B2" s="53" t="s">
        <v>1317</v>
      </c>
      <c r="C2" s="94" t="s">
        <v>1711</v>
      </c>
    </row>
    <row r="3" spans="1:3" x14ac:dyDescent="0.35">
      <c r="A3" s="52">
        <v>2</v>
      </c>
      <c r="B3" s="51" t="s">
        <v>1318</v>
      </c>
      <c r="C3" s="51" t="s">
        <v>1319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1070</v>
      </c>
    </row>
    <row r="3" spans="1:1" x14ac:dyDescent="0.3">
      <c r="A3" s="55" t="s">
        <v>1125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1160</v>
      </c>
      <c r="B1" s="64"/>
      <c r="C1" s="185">
        <v>44393</v>
      </c>
      <c r="D1" s="64"/>
      <c r="E1" s="64"/>
      <c r="G1" s="63"/>
      <c r="H1" s="64"/>
    </row>
    <row r="2" spans="1:8" ht="24" customHeight="1" x14ac:dyDescent="0.3">
      <c r="A2" s="67" t="s">
        <v>1162</v>
      </c>
      <c r="B2" s="67" t="s">
        <v>1163</v>
      </c>
      <c r="C2" s="67" t="s">
        <v>1515</v>
      </c>
      <c r="D2" s="67">
        <v>7001</v>
      </c>
      <c r="E2" s="67" t="s">
        <v>1164</v>
      </c>
      <c r="F2" s="65" t="s">
        <v>1161</v>
      </c>
      <c r="G2" s="66"/>
      <c r="H2" s="68"/>
    </row>
    <row r="3" spans="1:8" ht="24" customHeight="1" x14ac:dyDescent="0.3">
      <c r="A3" s="70" t="s">
        <v>1165</v>
      </c>
      <c r="B3" s="70" t="s">
        <v>1166</v>
      </c>
      <c r="C3" s="70" t="s">
        <v>1516</v>
      </c>
      <c r="D3" s="70">
        <v>7180</v>
      </c>
      <c r="E3" s="70" t="s">
        <v>1164</v>
      </c>
      <c r="F3" s="69" t="s">
        <v>1161</v>
      </c>
      <c r="G3" s="88" t="s">
        <v>1283</v>
      </c>
      <c r="H3" s="71"/>
    </row>
    <row r="4" spans="1:8" ht="24" customHeight="1" x14ac:dyDescent="0.3">
      <c r="A4" s="74" t="s">
        <v>1168</v>
      </c>
      <c r="B4" s="74" t="s">
        <v>1169</v>
      </c>
      <c r="C4" s="74" t="s">
        <v>1517</v>
      </c>
      <c r="D4" s="74">
        <v>7083</v>
      </c>
      <c r="E4" s="74" t="s">
        <v>1164</v>
      </c>
      <c r="F4" s="72" t="s">
        <v>1161</v>
      </c>
      <c r="G4" s="73" t="s">
        <v>1167</v>
      </c>
      <c r="H4" s="75"/>
    </row>
    <row r="5" spans="1:8" ht="24" customHeight="1" x14ac:dyDescent="0.3">
      <c r="A5" s="74" t="s">
        <v>1171</v>
      </c>
      <c r="B5" s="74" t="s">
        <v>1169</v>
      </c>
      <c r="C5" s="74" t="s">
        <v>1518</v>
      </c>
      <c r="D5" s="74">
        <v>7084</v>
      </c>
      <c r="E5" s="74" t="s">
        <v>1164</v>
      </c>
      <c r="F5" s="72" t="s">
        <v>1161</v>
      </c>
      <c r="G5" s="73" t="s">
        <v>1170</v>
      </c>
      <c r="H5" s="75"/>
    </row>
    <row r="6" spans="1:8" ht="24" customHeight="1" x14ac:dyDescent="0.3">
      <c r="A6" s="74" t="s">
        <v>1172</v>
      </c>
      <c r="B6" s="74" t="s">
        <v>1169</v>
      </c>
      <c r="C6" s="74" t="s">
        <v>1519</v>
      </c>
      <c r="D6" s="74">
        <v>7085</v>
      </c>
      <c r="E6" s="74" t="s">
        <v>1164</v>
      </c>
      <c r="F6" s="72" t="s">
        <v>1161</v>
      </c>
      <c r="G6" s="73" t="s">
        <v>1170</v>
      </c>
      <c r="H6" s="75"/>
    </row>
    <row r="7" spans="1:8" ht="24" customHeight="1" x14ac:dyDescent="0.3">
      <c r="A7" s="74" t="s">
        <v>1173</v>
      </c>
      <c r="B7" s="74" t="s">
        <v>1169</v>
      </c>
      <c r="C7" s="74" t="s">
        <v>1520</v>
      </c>
      <c r="D7" s="74">
        <v>7086</v>
      </c>
      <c r="E7" s="74" t="s">
        <v>1164</v>
      </c>
      <c r="F7" s="72" t="s">
        <v>1161</v>
      </c>
      <c r="G7" s="73" t="s">
        <v>1170</v>
      </c>
      <c r="H7" s="75"/>
    </row>
    <row r="8" spans="1:8" ht="24" customHeight="1" x14ac:dyDescent="0.3">
      <c r="A8" s="74" t="s">
        <v>1174</v>
      </c>
      <c r="B8" s="74" t="s">
        <v>1169</v>
      </c>
      <c r="C8" s="74" t="s">
        <v>1521</v>
      </c>
      <c r="D8" s="74">
        <v>7088</v>
      </c>
      <c r="E8" s="74" t="s">
        <v>1164</v>
      </c>
      <c r="F8" s="72" t="s">
        <v>1161</v>
      </c>
      <c r="G8" s="73" t="s">
        <v>1170</v>
      </c>
      <c r="H8" s="75"/>
    </row>
    <row r="9" spans="1:8" ht="24" customHeight="1" x14ac:dyDescent="0.3">
      <c r="A9" s="146" t="s">
        <v>1007</v>
      </c>
      <c r="B9" s="74" t="s">
        <v>1175</v>
      </c>
      <c r="C9" s="74" t="s">
        <v>1522</v>
      </c>
      <c r="D9" s="74">
        <v>7090</v>
      </c>
      <c r="E9" s="74" t="s">
        <v>1164</v>
      </c>
      <c r="F9" s="72" t="s">
        <v>1161</v>
      </c>
      <c r="G9" s="73" t="s">
        <v>1170</v>
      </c>
      <c r="H9" s="75"/>
    </row>
    <row r="10" spans="1:8" ht="24" customHeight="1" x14ac:dyDescent="0.3">
      <c r="A10" s="78" t="s">
        <v>1177</v>
      </c>
      <c r="B10" s="78" t="s">
        <v>1178</v>
      </c>
      <c r="C10" s="78" t="s">
        <v>1523</v>
      </c>
      <c r="D10" s="78">
        <v>7051</v>
      </c>
      <c r="E10" s="78" t="s">
        <v>1164</v>
      </c>
      <c r="F10" s="76" t="s">
        <v>1161</v>
      </c>
      <c r="G10" s="77" t="s">
        <v>1176</v>
      </c>
      <c r="H10" s="79"/>
    </row>
    <row r="11" spans="1:8" ht="24" customHeight="1" x14ac:dyDescent="0.3">
      <c r="A11" s="78" t="s">
        <v>1179</v>
      </c>
      <c r="B11" s="78" t="s">
        <v>1180</v>
      </c>
      <c r="C11" s="78" t="s">
        <v>1524</v>
      </c>
      <c r="D11" s="78">
        <v>7052</v>
      </c>
      <c r="E11" s="78" t="s">
        <v>1164</v>
      </c>
      <c r="F11" s="76" t="s">
        <v>1161</v>
      </c>
      <c r="G11" s="77" t="s">
        <v>1176</v>
      </c>
      <c r="H11" s="79"/>
    </row>
    <row r="12" spans="1:8" ht="24" customHeight="1" x14ac:dyDescent="0.3">
      <c r="A12" s="78" t="s">
        <v>1181</v>
      </c>
      <c r="B12" s="78" t="s">
        <v>1182</v>
      </c>
      <c r="C12" s="78" t="s">
        <v>1525</v>
      </c>
      <c r="D12" s="78">
        <v>7181</v>
      </c>
      <c r="E12" s="78" t="s">
        <v>1164</v>
      </c>
      <c r="F12" s="76" t="s">
        <v>1161</v>
      </c>
      <c r="G12" s="77" t="s">
        <v>1176</v>
      </c>
      <c r="H12" s="79"/>
    </row>
    <row r="13" spans="1:8" ht="24" customHeight="1" x14ac:dyDescent="0.3">
      <c r="A13" s="78" t="s">
        <v>1183</v>
      </c>
      <c r="B13" s="78" t="s">
        <v>1182</v>
      </c>
      <c r="C13" s="78" t="s">
        <v>1526</v>
      </c>
      <c r="D13" s="78">
        <v>7182</v>
      </c>
      <c r="E13" s="78" t="s">
        <v>1164</v>
      </c>
      <c r="F13" s="76" t="s">
        <v>1161</v>
      </c>
      <c r="G13" s="77" t="s">
        <v>1176</v>
      </c>
      <c r="H13" s="79"/>
    </row>
    <row r="14" spans="1:8" ht="24" customHeight="1" x14ac:dyDescent="0.3">
      <c r="A14" s="78" t="s">
        <v>1184</v>
      </c>
      <c r="B14" s="78" t="s">
        <v>1185</v>
      </c>
      <c r="C14" s="78" t="s">
        <v>1527</v>
      </c>
      <c r="D14" s="78">
        <v>7183</v>
      </c>
      <c r="E14" s="78" t="s">
        <v>1164</v>
      </c>
      <c r="F14" s="76" t="s">
        <v>1161</v>
      </c>
      <c r="G14" s="77" t="s">
        <v>1176</v>
      </c>
      <c r="H14" s="79"/>
    </row>
    <row r="15" spans="1:8" ht="24" hidden="1" customHeight="1" x14ac:dyDescent="0.3">
      <c r="A15" s="78" t="s">
        <v>1186</v>
      </c>
      <c r="B15" s="78" t="s">
        <v>1187</v>
      </c>
      <c r="C15" s="78" t="e">
        <v>#N/A</v>
      </c>
      <c r="D15" s="78">
        <v>7301</v>
      </c>
      <c r="E15" s="78" t="s">
        <v>1164</v>
      </c>
      <c r="F15" s="76" t="s">
        <v>1161</v>
      </c>
      <c r="G15" s="77" t="s">
        <v>1176</v>
      </c>
      <c r="H15" s="79" t="s">
        <v>1188</v>
      </c>
    </row>
    <row r="16" spans="1:8" ht="24" hidden="1" customHeight="1" x14ac:dyDescent="0.3">
      <c r="A16" s="78" t="s">
        <v>1189</v>
      </c>
      <c r="B16" s="78" t="s">
        <v>1190</v>
      </c>
      <c r="C16" s="78" t="e">
        <v>#N/A</v>
      </c>
      <c r="D16" s="78">
        <v>7305</v>
      </c>
      <c r="E16" s="78" t="s">
        <v>1164</v>
      </c>
      <c r="F16" s="76" t="s">
        <v>1161</v>
      </c>
      <c r="G16" s="77" t="s">
        <v>1176</v>
      </c>
      <c r="H16" s="79" t="s">
        <v>1191</v>
      </c>
    </row>
    <row r="17" spans="1:8" ht="24" hidden="1" customHeight="1" x14ac:dyDescent="0.3">
      <c r="A17" s="78" t="s">
        <v>1192</v>
      </c>
      <c r="B17" s="78" t="s">
        <v>1190</v>
      </c>
      <c r="C17" s="78" t="e">
        <v>#N/A</v>
      </c>
      <c r="D17" s="78">
        <v>7306</v>
      </c>
      <c r="E17" s="78" t="s">
        <v>1164</v>
      </c>
      <c r="F17" s="76" t="s">
        <v>1161</v>
      </c>
      <c r="G17" s="77" t="s">
        <v>1176</v>
      </c>
      <c r="H17" s="79" t="s">
        <v>1193</v>
      </c>
    </row>
    <row r="18" spans="1:8" ht="24" hidden="1" customHeight="1" x14ac:dyDescent="0.3">
      <c r="A18" s="78" t="s">
        <v>1194</v>
      </c>
      <c r="B18" s="78" t="s">
        <v>1187</v>
      </c>
      <c r="C18" s="78" t="e">
        <v>#N/A</v>
      </c>
      <c r="D18" s="78">
        <v>7311</v>
      </c>
      <c r="E18" s="78" t="s">
        <v>1164</v>
      </c>
      <c r="F18" s="76" t="s">
        <v>1161</v>
      </c>
      <c r="G18" s="77" t="s">
        <v>1176</v>
      </c>
      <c r="H18" s="79" t="s">
        <v>1195</v>
      </c>
    </row>
    <row r="19" spans="1:8" ht="24" hidden="1" customHeight="1" x14ac:dyDescent="0.3">
      <c r="A19" s="78" t="s">
        <v>1196</v>
      </c>
      <c r="B19" s="78" t="s">
        <v>1190</v>
      </c>
      <c r="C19" s="78" t="e">
        <v>#N/A</v>
      </c>
      <c r="D19" s="78">
        <v>7312</v>
      </c>
      <c r="E19" s="78" t="s">
        <v>1164</v>
      </c>
      <c r="F19" s="76" t="s">
        <v>1161</v>
      </c>
      <c r="G19" s="77" t="s">
        <v>1176</v>
      </c>
      <c r="H19" s="79" t="s">
        <v>1197</v>
      </c>
    </row>
    <row r="20" spans="1:8" ht="24" hidden="1" customHeight="1" x14ac:dyDescent="0.3">
      <c r="A20" s="78" t="s">
        <v>1198</v>
      </c>
      <c r="B20" s="78" t="s">
        <v>1199</v>
      </c>
      <c r="C20" s="78" t="e">
        <v>#N/A</v>
      </c>
      <c r="D20" s="78" t="s">
        <v>1200</v>
      </c>
      <c r="E20" s="78"/>
      <c r="F20" s="76" t="s">
        <v>1161</v>
      </c>
      <c r="G20" s="77" t="s">
        <v>1176</v>
      </c>
      <c r="H20" s="79" t="s">
        <v>1201</v>
      </c>
    </row>
    <row r="21" spans="1:8" ht="24" hidden="1" customHeight="1" x14ac:dyDescent="0.3">
      <c r="A21" s="78" t="s">
        <v>1202</v>
      </c>
      <c r="B21" s="78" t="s">
        <v>1203</v>
      </c>
      <c r="C21" s="78" t="e">
        <v>#N/A</v>
      </c>
      <c r="D21" s="78" t="s">
        <v>1204</v>
      </c>
      <c r="E21" s="78"/>
      <c r="F21" s="76" t="s">
        <v>1161</v>
      </c>
      <c r="G21" s="77" t="s">
        <v>1176</v>
      </c>
      <c r="H21" s="79" t="s">
        <v>1205</v>
      </c>
    </row>
    <row r="22" spans="1:8" ht="24" hidden="1" customHeight="1" x14ac:dyDescent="0.3">
      <c r="A22" s="78" t="s">
        <v>1206</v>
      </c>
      <c r="B22" s="78" t="s">
        <v>1203</v>
      </c>
      <c r="C22" s="78" t="e">
        <v>#N/A</v>
      </c>
      <c r="D22" s="78" t="s">
        <v>1207</v>
      </c>
      <c r="E22" s="78"/>
      <c r="F22" s="76" t="s">
        <v>1161</v>
      </c>
      <c r="G22" s="77" t="s">
        <v>1176</v>
      </c>
      <c r="H22" s="79" t="s">
        <v>1208</v>
      </c>
    </row>
    <row r="23" spans="1:8" ht="24" hidden="1" customHeight="1" x14ac:dyDescent="0.3">
      <c r="A23" s="78" t="s">
        <v>1209</v>
      </c>
      <c r="B23" s="78" t="s">
        <v>1199</v>
      </c>
      <c r="C23" s="78" t="e">
        <v>#N/A</v>
      </c>
      <c r="D23" s="78" t="s">
        <v>1210</v>
      </c>
      <c r="E23" s="78"/>
      <c r="F23" s="76" t="s">
        <v>1161</v>
      </c>
      <c r="G23" s="77" t="s">
        <v>1176</v>
      </c>
      <c r="H23" s="79" t="s">
        <v>1211</v>
      </c>
    </row>
    <row r="24" spans="1:8" ht="24" hidden="1" customHeight="1" x14ac:dyDescent="0.3">
      <c r="A24" s="78" t="s">
        <v>1212</v>
      </c>
      <c r="B24" s="78" t="s">
        <v>1187</v>
      </c>
      <c r="C24" s="78" t="e">
        <v>#N/A</v>
      </c>
      <c r="D24" s="78" t="s">
        <v>1210</v>
      </c>
      <c r="E24" s="78"/>
      <c r="F24" s="76" t="s">
        <v>1161</v>
      </c>
      <c r="G24" s="77" t="s">
        <v>1176</v>
      </c>
      <c r="H24" s="79" t="s">
        <v>1213</v>
      </c>
    </row>
    <row r="25" spans="1:8" ht="24" hidden="1" customHeight="1" x14ac:dyDescent="0.3">
      <c r="A25" s="78" t="s">
        <v>1214</v>
      </c>
      <c r="B25" s="78" t="s">
        <v>1199</v>
      </c>
      <c r="C25" s="78" t="e">
        <v>#N/A</v>
      </c>
      <c r="D25" s="78" t="s">
        <v>1215</v>
      </c>
      <c r="E25" s="78"/>
      <c r="F25" s="76" t="s">
        <v>1161</v>
      </c>
      <c r="G25" s="77" t="s">
        <v>1176</v>
      </c>
      <c r="H25" s="79" t="s">
        <v>1216</v>
      </c>
    </row>
    <row r="26" spans="1:8" ht="24" hidden="1" customHeight="1" x14ac:dyDescent="0.3">
      <c r="A26" s="78" t="s">
        <v>1217</v>
      </c>
      <c r="B26" s="78" t="s">
        <v>1199</v>
      </c>
      <c r="C26" s="78" t="e">
        <v>#N/A</v>
      </c>
      <c r="D26" s="78" t="s">
        <v>1218</v>
      </c>
      <c r="E26" s="78"/>
      <c r="F26" s="76" t="s">
        <v>1161</v>
      </c>
      <c r="G26" s="77" t="s">
        <v>1176</v>
      </c>
      <c r="H26" s="79" t="s">
        <v>1219</v>
      </c>
    </row>
    <row r="27" spans="1:8" ht="24" hidden="1" customHeight="1" x14ac:dyDescent="0.3">
      <c r="A27" s="78" t="s">
        <v>1220</v>
      </c>
      <c r="B27" s="78" t="s">
        <v>1199</v>
      </c>
      <c r="C27" s="78" t="e">
        <v>#N/A</v>
      </c>
      <c r="D27" s="78" t="s">
        <v>1221</v>
      </c>
      <c r="E27" s="78"/>
      <c r="F27" s="76" t="s">
        <v>1161</v>
      </c>
      <c r="G27" s="77" t="s">
        <v>1176</v>
      </c>
      <c r="H27" s="79" t="s">
        <v>1222</v>
      </c>
    </row>
    <row r="28" spans="1:8" ht="24" hidden="1" customHeight="1" x14ac:dyDescent="0.3">
      <c r="A28" s="78" t="s">
        <v>1223</v>
      </c>
      <c r="B28" s="78" t="s">
        <v>1187</v>
      </c>
      <c r="C28" s="78" t="e">
        <v>#N/A</v>
      </c>
      <c r="D28" s="78" t="s">
        <v>1221</v>
      </c>
      <c r="E28" s="78"/>
      <c r="F28" s="76" t="s">
        <v>1161</v>
      </c>
      <c r="G28" s="77" t="s">
        <v>1176</v>
      </c>
      <c r="H28" s="79" t="s">
        <v>1224</v>
      </c>
    </row>
    <row r="29" spans="1:8" ht="24" hidden="1" customHeight="1" x14ac:dyDescent="0.3">
      <c r="A29" s="78" t="s">
        <v>1225</v>
      </c>
      <c r="B29" s="78" t="s">
        <v>1199</v>
      </c>
      <c r="C29" s="78" t="e">
        <v>#N/A</v>
      </c>
      <c r="D29" s="78" t="s">
        <v>1226</v>
      </c>
      <c r="E29" s="78"/>
      <c r="F29" s="76" t="s">
        <v>1161</v>
      </c>
      <c r="G29" s="77" t="s">
        <v>1176</v>
      </c>
      <c r="H29" s="79" t="s">
        <v>1227</v>
      </c>
    </row>
    <row r="30" spans="1:8" ht="24" hidden="1" customHeight="1" x14ac:dyDescent="0.3">
      <c r="A30" s="78" t="s">
        <v>1228</v>
      </c>
      <c r="B30" s="78" t="s">
        <v>1190</v>
      </c>
      <c r="C30" s="78" t="e">
        <v>#N/A</v>
      </c>
      <c r="D30" s="78" t="s">
        <v>1221</v>
      </c>
      <c r="E30" s="78"/>
      <c r="F30" s="76" t="s">
        <v>1161</v>
      </c>
      <c r="G30" s="77" t="s">
        <v>1176</v>
      </c>
      <c r="H30" s="79" t="s">
        <v>1229</v>
      </c>
    </row>
    <row r="31" spans="1:8" ht="24" customHeight="1" x14ac:dyDescent="0.3">
      <c r="A31" s="74" t="s">
        <v>1231</v>
      </c>
      <c r="B31" s="74" t="s">
        <v>1232</v>
      </c>
      <c r="C31" s="74" t="s">
        <v>1528</v>
      </c>
      <c r="D31" s="74">
        <v>7070</v>
      </c>
      <c r="E31" s="74" t="s">
        <v>1164</v>
      </c>
      <c r="F31" s="72" t="s">
        <v>1161</v>
      </c>
      <c r="G31" s="73" t="s">
        <v>1230</v>
      </c>
      <c r="H31" s="75"/>
    </row>
    <row r="32" spans="1:8" ht="24" customHeight="1" x14ac:dyDescent="0.3">
      <c r="A32" s="74" t="s">
        <v>1233</v>
      </c>
      <c r="B32" s="74" t="s">
        <v>1234</v>
      </c>
      <c r="C32" s="74" t="s">
        <v>1600</v>
      </c>
      <c r="D32" s="74">
        <v>7075</v>
      </c>
      <c r="E32" s="74" t="s">
        <v>1164</v>
      </c>
      <c r="F32" s="72" t="s">
        <v>1161</v>
      </c>
      <c r="G32" s="73" t="s">
        <v>1230</v>
      </c>
      <c r="H32" s="75"/>
    </row>
    <row r="33" spans="1:8" ht="24" customHeight="1" x14ac:dyDescent="0.3">
      <c r="A33" s="74" t="s">
        <v>1235</v>
      </c>
      <c r="B33" s="74" t="s">
        <v>1236</v>
      </c>
      <c r="C33" s="74" t="s">
        <v>1529</v>
      </c>
      <c r="D33" s="74">
        <v>7076</v>
      </c>
      <c r="E33" s="74" t="s">
        <v>1164</v>
      </c>
      <c r="F33" s="72" t="s">
        <v>1161</v>
      </c>
      <c r="G33" s="73" t="s">
        <v>1230</v>
      </c>
      <c r="H33" s="75"/>
    </row>
    <row r="34" spans="1:8" ht="24" customHeight="1" x14ac:dyDescent="0.3">
      <c r="A34" s="74" t="s">
        <v>1237</v>
      </c>
      <c r="B34" s="74" t="s">
        <v>1238</v>
      </c>
      <c r="C34" s="74" t="s">
        <v>1530</v>
      </c>
      <c r="D34" s="74">
        <v>7077</v>
      </c>
      <c r="E34" s="74" t="s">
        <v>1164</v>
      </c>
      <c r="F34" s="72" t="s">
        <v>1161</v>
      </c>
      <c r="G34" s="73" t="s">
        <v>1230</v>
      </c>
      <c r="H34" s="75"/>
    </row>
    <row r="35" spans="1:8" ht="24" hidden="1" customHeight="1" x14ac:dyDescent="0.3">
      <c r="A35" s="74" t="s">
        <v>1239</v>
      </c>
      <c r="B35" s="74" t="s">
        <v>1236</v>
      </c>
      <c r="C35" s="74" t="e">
        <v>#N/A</v>
      </c>
      <c r="D35" s="74" t="s">
        <v>1240</v>
      </c>
      <c r="E35" s="74"/>
      <c r="F35" s="72" t="s">
        <v>1161</v>
      </c>
      <c r="G35" s="73" t="s">
        <v>1230</v>
      </c>
      <c r="H35" s="75" t="s">
        <v>1208</v>
      </c>
    </row>
    <row r="36" spans="1:8" ht="24" hidden="1" customHeight="1" x14ac:dyDescent="0.3">
      <c r="A36" s="74" t="s">
        <v>1241</v>
      </c>
      <c r="B36" s="74" t="s">
        <v>1236</v>
      </c>
      <c r="C36" s="74" t="e">
        <v>#N/A</v>
      </c>
      <c r="D36" s="74" t="s">
        <v>1242</v>
      </c>
      <c r="E36" s="74"/>
      <c r="F36" s="72" t="s">
        <v>1161</v>
      </c>
      <c r="G36" s="73" t="s">
        <v>1230</v>
      </c>
      <c r="H36" s="75" t="s">
        <v>1243</v>
      </c>
    </row>
    <row r="37" spans="1:8" ht="24" customHeight="1" x14ac:dyDescent="0.3">
      <c r="A37" s="82" t="s">
        <v>1245</v>
      </c>
      <c r="B37" s="82" t="s">
        <v>1246</v>
      </c>
      <c r="C37" s="82" t="s">
        <v>1531</v>
      </c>
      <c r="D37" s="82">
        <v>7060</v>
      </c>
      <c r="E37" s="82" t="s">
        <v>1164</v>
      </c>
      <c r="F37" s="80" t="s">
        <v>1161</v>
      </c>
      <c r="G37" s="81" t="s">
        <v>1244</v>
      </c>
      <c r="H37" s="83"/>
    </row>
    <row r="38" spans="1:8" ht="24" customHeight="1" x14ac:dyDescent="0.3">
      <c r="A38" s="82" t="s">
        <v>1247</v>
      </c>
      <c r="B38" s="82" t="s">
        <v>1248</v>
      </c>
      <c r="C38" s="82" t="s">
        <v>1532</v>
      </c>
      <c r="D38" s="82">
        <v>7062</v>
      </c>
      <c r="E38" s="82" t="s">
        <v>1164</v>
      </c>
      <c r="F38" s="80" t="s">
        <v>1161</v>
      </c>
      <c r="G38" s="81" t="s">
        <v>1244</v>
      </c>
      <c r="H38" s="83"/>
    </row>
    <row r="39" spans="1:8" ht="24" hidden="1" customHeight="1" x14ac:dyDescent="0.3">
      <c r="A39" s="82" t="s">
        <v>1249</v>
      </c>
      <c r="B39" s="82" t="s">
        <v>1250</v>
      </c>
      <c r="C39" s="82" t="e">
        <v>#N/A</v>
      </c>
      <c r="D39" s="82">
        <v>7065</v>
      </c>
      <c r="E39" s="82" t="s">
        <v>1164</v>
      </c>
      <c r="F39" s="80" t="s">
        <v>1161</v>
      </c>
      <c r="G39" s="81" t="s">
        <v>1244</v>
      </c>
      <c r="H39" s="83"/>
    </row>
    <row r="40" spans="1:8" ht="24" customHeight="1" x14ac:dyDescent="0.3">
      <c r="A40" s="82" t="s">
        <v>1251</v>
      </c>
      <c r="B40" s="82" t="s">
        <v>1250</v>
      </c>
      <c r="C40" s="82" t="s">
        <v>1533</v>
      </c>
      <c r="D40" s="82">
        <v>7066</v>
      </c>
      <c r="E40" s="82" t="s">
        <v>1164</v>
      </c>
      <c r="F40" s="80" t="s">
        <v>1161</v>
      </c>
      <c r="G40" s="81" t="s">
        <v>1244</v>
      </c>
      <c r="H40" s="83"/>
    </row>
    <row r="41" spans="1:8" ht="24" customHeight="1" x14ac:dyDescent="0.3">
      <c r="A41" s="82" t="s">
        <v>1252</v>
      </c>
      <c r="B41" s="82" t="s">
        <v>1253</v>
      </c>
      <c r="C41" s="82" t="s">
        <v>1534</v>
      </c>
      <c r="D41" s="82">
        <v>7067</v>
      </c>
      <c r="E41" s="82" t="s">
        <v>1164</v>
      </c>
      <c r="F41" s="80" t="s">
        <v>1161</v>
      </c>
      <c r="G41" s="81" t="s">
        <v>1244</v>
      </c>
      <c r="H41" s="83"/>
    </row>
    <row r="42" spans="1:8" ht="24" hidden="1" customHeight="1" x14ac:dyDescent="0.3">
      <c r="A42" s="82" t="s">
        <v>1254</v>
      </c>
      <c r="B42" s="82" t="s">
        <v>1182</v>
      </c>
      <c r="C42" s="82" t="e">
        <v>#N/A</v>
      </c>
      <c r="D42" s="82">
        <v>7270</v>
      </c>
      <c r="E42" s="82" t="s">
        <v>1164</v>
      </c>
      <c r="F42" s="80" t="s">
        <v>1161</v>
      </c>
      <c r="G42" s="81" t="s">
        <v>1244</v>
      </c>
      <c r="H42" s="83"/>
    </row>
    <row r="43" spans="1:8" ht="24" hidden="1" customHeight="1" x14ac:dyDescent="0.3">
      <c r="A43" s="82" t="s">
        <v>1255</v>
      </c>
      <c r="B43" s="82" t="s">
        <v>1256</v>
      </c>
      <c r="C43" s="82" t="e">
        <v>#N/A</v>
      </c>
      <c r="D43" s="82">
        <v>7271</v>
      </c>
      <c r="E43" s="82" t="s">
        <v>1164</v>
      </c>
      <c r="F43" s="80" t="s">
        <v>1161</v>
      </c>
      <c r="G43" s="81" t="s">
        <v>1244</v>
      </c>
      <c r="H43" s="83"/>
    </row>
    <row r="44" spans="1:8" ht="24" hidden="1" customHeight="1" x14ac:dyDescent="0.3">
      <c r="A44" s="82" t="s">
        <v>1257</v>
      </c>
      <c r="B44" s="82" t="s">
        <v>1258</v>
      </c>
      <c r="C44" s="82" t="e">
        <v>#N/A</v>
      </c>
      <c r="D44" s="82">
        <v>7273</v>
      </c>
      <c r="E44" s="82" t="s">
        <v>1164</v>
      </c>
      <c r="F44" s="80" t="s">
        <v>1161</v>
      </c>
      <c r="G44" s="81" t="s">
        <v>1244</v>
      </c>
      <c r="H44" s="83"/>
    </row>
    <row r="45" spans="1:8" ht="24" hidden="1" customHeight="1" x14ac:dyDescent="0.3">
      <c r="A45" s="82" t="s">
        <v>1259</v>
      </c>
      <c r="B45" s="82" t="s">
        <v>1260</v>
      </c>
      <c r="C45" s="82" t="e">
        <v>#N/A</v>
      </c>
      <c r="D45" s="82">
        <v>7275</v>
      </c>
      <c r="E45" s="82" t="s">
        <v>1164</v>
      </c>
      <c r="F45" s="80" t="s">
        <v>1161</v>
      </c>
      <c r="G45" s="81" t="s">
        <v>1244</v>
      </c>
      <c r="H45" s="83"/>
    </row>
    <row r="46" spans="1:8" ht="24" hidden="1" customHeight="1" x14ac:dyDescent="0.3">
      <c r="A46" s="82" t="s">
        <v>1261</v>
      </c>
      <c r="B46" s="82" t="s">
        <v>1253</v>
      </c>
      <c r="C46" s="82" t="e">
        <v>#N/A</v>
      </c>
      <c r="D46" s="82">
        <v>7276</v>
      </c>
      <c r="E46" s="82" t="s">
        <v>1164</v>
      </c>
      <c r="F46" s="80" t="s">
        <v>1161</v>
      </c>
      <c r="G46" s="81" t="s">
        <v>1244</v>
      </c>
      <c r="H46" s="83"/>
    </row>
    <row r="47" spans="1:8" ht="24" hidden="1" customHeight="1" x14ac:dyDescent="0.3">
      <c r="A47" s="82" t="s">
        <v>1262</v>
      </c>
      <c r="B47" s="82" t="s">
        <v>1263</v>
      </c>
      <c r="C47" s="82" t="e">
        <v>#N/A</v>
      </c>
      <c r="D47" s="82">
        <v>7277</v>
      </c>
      <c r="E47" s="82" t="s">
        <v>1164</v>
      </c>
      <c r="F47" s="80" t="s">
        <v>1161</v>
      </c>
      <c r="G47" s="81" t="s">
        <v>1244</v>
      </c>
      <c r="H47" s="83"/>
    </row>
    <row r="48" spans="1:8" ht="24" hidden="1" customHeight="1" x14ac:dyDescent="0.3">
      <c r="A48" s="82" t="s">
        <v>1264</v>
      </c>
      <c r="B48" s="82" t="s">
        <v>1265</v>
      </c>
      <c r="C48" s="82" t="e">
        <v>#N/A</v>
      </c>
      <c r="D48" s="82">
        <v>7279</v>
      </c>
      <c r="E48" s="82" t="s">
        <v>1164</v>
      </c>
      <c r="F48" s="80" t="s">
        <v>1161</v>
      </c>
      <c r="G48" s="81" t="s">
        <v>1244</v>
      </c>
      <c r="H48" s="83"/>
    </row>
    <row r="49" spans="1:8" ht="24" hidden="1" customHeight="1" x14ac:dyDescent="0.3">
      <c r="A49" s="82" t="s">
        <v>1266</v>
      </c>
      <c r="B49" s="82" t="s">
        <v>1263</v>
      </c>
      <c r="C49" s="82" t="e">
        <v>#N/A</v>
      </c>
      <c r="D49" s="82" t="s">
        <v>1267</v>
      </c>
      <c r="E49" s="82"/>
      <c r="F49" s="80" t="s">
        <v>1161</v>
      </c>
      <c r="G49" s="81" t="s">
        <v>1244</v>
      </c>
      <c r="H49" s="83" t="s">
        <v>1268</v>
      </c>
    </row>
    <row r="50" spans="1:8" ht="24" hidden="1" customHeight="1" x14ac:dyDescent="0.3">
      <c r="A50" s="82" t="s">
        <v>1269</v>
      </c>
      <c r="B50" s="82" t="s">
        <v>1270</v>
      </c>
      <c r="C50" s="82" t="e">
        <v>#N/A</v>
      </c>
      <c r="D50" s="82" t="s">
        <v>1271</v>
      </c>
      <c r="E50" s="82"/>
      <c r="F50" s="80" t="s">
        <v>1161</v>
      </c>
      <c r="G50" s="81" t="s">
        <v>1244</v>
      </c>
      <c r="H50" s="83" t="s">
        <v>1205</v>
      </c>
    </row>
    <row r="51" spans="1:8" ht="24" hidden="1" customHeight="1" x14ac:dyDescent="0.3">
      <c r="A51" s="82" t="s">
        <v>1272</v>
      </c>
      <c r="B51" s="82" t="s">
        <v>1256</v>
      </c>
      <c r="C51" s="82" t="e">
        <v>#N/A</v>
      </c>
      <c r="D51" s="82" t="s">
        <v>1273</v>
      </c>
      <c r="E51" s="82"/>
      <c r="F51" s="80" t="s">
        <v>1161</v>
      </c>
      <c r="G51" s="81" t="s">
        <v>1244</v>
      </c>
      <c r="H51" s="83" t="s">
        <v>1208</v>
      </c>
    </row>
    <row r="52" spans="1:8" ht="24" hidden="1" customHeight="1" x14ac:dyDescent="0.3">
      <c r="A52" s="82" t="s">
        <v>1274</v>
      </c>
      <c r="B52" s="82" t="s">
        <v>1258</v>
      </c>
      <c r="C52" s="82" t="e">
        <v>#N/A</v>
      </c>
      <c r="D52" s="82" t="s">
        <v>1271</v>
      </c>
      <c r="E52" s="82"/>
      <c r="F52" s="80" t="s">
        <v>1161</v>
      </c>
      <c r="G52" s="81" t="s">
        <v>1244</v>
      </c>
      <c r="H52" s="83" t="s">
        <v>1205</v>
      </c>
    </row>
    <row r="53" spans="1:8" ht="24" hidden="1" customHeight="1" x14ac:dyDescent="0.3">
      <c r="A53" s="82" t="s">
        <v>1275</v>
      </c>
      <c r="B53" s="82" t="s">
        <v>1260</v>
      </c>
      <c r="C53" s="82" t="e">
        <v>#N/A</v>
      </c>
      <c r="D53" s="82" t="s">
        <v>1276</v>
      </c>
      <c r="E53" s="82"/>
      <c r="F53" s="80" t="s">
        <v>1161</v>
      </c>
      <c r="G53" s="81" t="s">
        <v>1244</v>
      </c>
      <c r="H53" s="83" t="s">
        <v>1277</v>
      </c>
    </row>
    <row r="54" spans="1:8" ht="24" hidden="1" customHeight="1" x14ac:dyDescent="0.3">
      <c r="A54" s="82" t="s">
        <v>1278</v>
      </c>
      <c r="B54" s="82" t="s">
        <v>1260</v>
      </c>
      <c r="C54" s="82" t="e">
        <v>#N/A</v>
      </c>
      <c r="D54" s="82" t="s">
        <v>1273</v>
      </c>
      <c r="E54" s="82"/>
      <c r="F54" s="80" t="s">
        <v>1161</v>
      </c>
      <c r="G54" s="81" t="s">
        <v>1244</v>
      </c>
      <c r="H54" s="83" t="s">
        <v>1208</v>
      </c>
    </row>
    <row r="55" spans="1:8" ht="24" hidden="1" customHeight="1" x14ac:dyDescent="0.3">
      <c r="A55" s="82" t="s">
        <v>1279</v>
      </c>
      <c r="B55" s="82" t="s">
        <v>1260</v>
      </c>
      <c r="C55" s="82" t="e">
        <v>#N/A</v>
      </c>
      <c r="D55" s="82" t="s">
        <v>1271</v>
      </c>
      <c r="E55" s="82"/>
      <c r="F55" s="80" t="s">
        <v>1161</v>
      </c>
      <c r="G55" s="81" t="s">
        <v>1244</v>
      </c>
      <c r="H55" s="83" t="s">
        <v>1205</v>
      </c>
    </row>
    <row r="56" spans="1:8" ht="24" hidden="1" customHeight="1" x14ac:dyDescent="0.3">
      <c r="A56" s="82" t="s">
        <v>1280</v>
      </c>
      <c r="B56" s="82" t="s">
        <v>1182</v>
      </c>
      <c r="C56" s="82" t="e">
        <v>#N/A</v>
      </c>
      <c r="D56" s="82" t="s">
        <v>1271</v>
      </c>
      <c r="E56" s="82"/>
      <c r="F56" s="80" t="s">
        <v>1161</v>
      </c>
      <c r="G56" s="81" t="s">
        <v>1244</v>
      </c>
      <c r="H56" s="83" t="s">
        <v>1205</v>
      </c>
    </row>
    <row r="57" spans="1:8" ht="24" hidden="1" customHeight="1" thickBot="1" x14ac:dyDescent="0.35">
      <c r="A57" s="86" t="s">
        <v>1281</v>
      </c>
      <c r="B57" s="86" t="s">
        <v>1260</v>
      </c>
      <c r="C57" s="86" t="e">
        <v>#N/A</v>
      </c>
      <c r="D57" s="86" t="s">
        <v>1282</v>
      </c>
      <c r="E57" s="86"/>
      <c r="F57" s="84" t="s">
        <v>1161</v>
      </c>
      <c r="G57" s="85" t="s">
        <v>1244</v>
      </c>
      <c r="H57" s="87" t="s">
        <v>1243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1597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1286</v>
      </c>
      <c r="B2" s="108" t="s">
        <v>1287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1288</v>
      </c>
      <c r="C3" s="92" t="s">
        <v>1289</v>
      </c>
      <c r="D3" s="92" t="s">
        <v>1290</v>
      </c>
      <c r="E3" s="92" t="s">
        <v>1291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1596</v>
      </c>
      <c r="B16" s="124" t="s">
        <v>1384</v>
      </c>
      <c r="C16" s="124"/>
      <c r="D16" s="106"/>
      <c r="E16" s="106"/>
      <c r="F16" s="91" t="s">
        <v>1285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1286</v>
      </c>
      <c r="B17" s="125" t="s">
        <v>1425</v>
      </c>
      <c r="C17" s="125" t="s">
        <v>1598</v>
      </c>
      <c r="D17" s="125" t="s">
        <v>1426</v>
      </c>
      <c r="E17" s="125" t="s">
        <v>1385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1284</v>
      </c>
      <c r="B18" s="106"/>
      <c r="C18" s="106"/>
      <c r="D18" s="106"/>
      <c r="E18" s="106"/>
      <c r="F18" s="91" t="s">
        <v>1086</v>
      </c>
      <c r="G18" s="91" t="s">
        <v>1088</v>
      </c>
      <c r="H18" s="91" t="s">
        <v>1086</v>
      </c>
      <c r="I18" s="91" t="s">
        <v>1088</v>
      </c>
      <c r="J18" s="91" t="s">
        <v>1086</v>
      </c>
      <c r="K18" s="91" t="s">
        <v>1088</v>
      </c>
      <c r="L18" s="91" t="s">
        <v>1086</v>
      </c>
      <c r="M18" s="91" t="s">
        <v>1088</v>
      </c>
      <c r="N18" s="91" t="s">
        <v>1086</v>
      </c>
      <c r="O18" s="91" t="s">
        <v>1088</v>
      </c>
      <c r="P18" s="91" t="s">
        <v>1086</v>
      </c>
      <c r="Q18" s="91" t="s">
        <v>1088</v>
      </c>
    </row>
    <row r="19" spans="1:17" x14ac:dyDescent="0.35">
      <c r="A19" s="89" t="s">
        <v>1077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1078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1079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1080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1081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1003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1082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1083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1084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55" t="s">
        <v>1285</v>
      </c>
      <c r="BH39"/>
      <c r="BI39"/>
    </row>
    <row r="40" spans="1:61" ht="15" x14ac:dyDescent="0.35">
      <c r="B40" s="23" t="s">
        <v>1601</v>
      </c>
      <c r="D40" s="23" t="s">
        <v>1602</v>
      </c>
      <c r="F40" s="23" t="s">
        <v>1603</v>
      </c>
      <c r="H40" s="23" t="s">
        <v>1604</v>
      </c>
      <c r="J40" s="23" t="s">
        <v>1605</v>
      </c>
      <c r="L40" s="23" t="s">
        <v>1606</v>
      </c>
      <c r="N40" s="23" t="s">
        <v>1607</v>
      </c>
      <c r="P40" s="23" t="s">
        <v>1608</v>
      </c>
      <c r="R40" s="23" t="s">
        <v>1609</v>
      </c>
      <c r="T40" s="23" t="s">
        <v>1610</v>
      </c>
      <c r="V40" s="23" t="s">
        <v>1611</v>
      </c>
      <c r="X40" s="23" t="s">
        <v>1612</v>
      </c>
      <c r="Z40" s="23" t="s">
        <v>1613</v>
      </c>
      <c r="AB40" s="23" t="s">
        <v>1614</v>
      </c>
      <c r="AD40" s="23" t="s">
        <v>1615</v>
      </c>
      <c r="AF40" s="23" t="s">
        <v>1616</v>
      </c>
      <c r="AH40" s="23" t="s">
        <v>1617</v>
      </c>
      <c r="AJ40" s="23" t="s">
        <v>1618</v>
      </c>
      <c r="AL40" s="23" t="s">
        <v>1619</v>
      </c>
      <c r="AN40" s="23" t="s">
        <v>1620</v>
      </c>
      <c r="AP40" s="23" t="s">
        <v>1621</v>
      </c>
      <c r="AR40" s="23" t="s">
        <v>1622</v>
      </c>
      <c r="AT40" s="23" t="s">
        <v>1623</v>
      </c>
      <c r="AV40" s="23" t="s">
        <v>1624</v>
      </c>
      <c r="AX40" s="23" t="s">
        <v>1625</v>
      </c>
      <c r="AZ40" s="23" t="s">
        <v>1626</v>
      </c>
      <c r="BB40" s="23" t="s">
        <v>1627</v>
      </c>
      <c r="BD40" s="23" t="s">
        <v>1628</v>
      </c>
      <c r="BF40" s="23" t="s">
        <v>1085</v>
      </c>
      <c r="BG40" s="23" t="s">
        <v>1087</v>
      </c>
      <c r="BH40"/>
      <c r="BI40"/>
    </row>
    <row r="41" spans="1:61" ht="15" x14ac:dyDescent="0.35">
      <c r="A41" s="251" t="s">
        <v>1284</v>
      </c>
      <c r="B41" s="23" t="s">
        <v>1086</v>
      </c>
      <c r="C41" s="23" t="s">
        <v>1088</v>
      </c>
      <c r="D41" s="23" t="s">
        <v>1086</v>
      </c>
      <c r="E41" s="23" t="s">
        <v>1088</v>
      </c>
      <c r="F41" s="23" t="s">
        <v>1086</v>
      </c>
      <c r="G41" s="23" t="s">
        <v>1088</v>
      </c>
      <c r="H41" s="23" t="s">
        <v>1086</v>
      </c>
      <c r="I41" s="23" t="s">
        <v>1088</v>
      </c>
      <c r="J41" s="23" t="s">
        <v>1086</v>
      </c>
      <c r="K41" s="23" t="s">
        <v>1088</v>
      </c>
      <c r="L41" s="23" t="s">
        <v>1086</v>
      </c>
      <c r="M41" s="23" t="s">
        <v>1088</v>
      </c>
      <c r="N41" s="23" t="s">
        <v>1086</v>
      </c>
      <c r="O41" s="23" t="s">
        <v>1088</v>
      </c>
      <c r="P41" s="23" t="s">
        <v>1086</v>
      </c>
      <c r="Q41" s="23" t="s">
        <v>1088</v>
      </c>
      <c r="R41" s="23" t="s">
        <v>1086</v>
      </c>
      <c r="S41" s="23" t="s">
        <v>1088</v>
      </c>
      <c r="T41" s="23" t="s">
        <v>1086</v>
      </c>
      <c r="U41" s="23" t="s">
        <v>1088</v>
      </c>
      <c r="V41" s="23" t="s">
        <v>1086</v>
      </c>
      <c r="W41" s="23" t="s">
        <v>1088</v>
      </c>
      <c r="X41" s="23" t="s">
        <v>1086</v>
      </c>
      <c r="Y41" s="23" t="s">
        <v>1088</v>
      </c>
      <c r="Z41" s="23" t="s">
        <v>1086</v>
      </c>
      <c r="AA41" s="23" t="s">
        <v>1088</v>
      </c>
      <c r="AB41" s="23" t="s">
        <v>1086</v>
      </c>
      <c r="AC41" s="23" t="s">
        <v>1088</v>
      </c>
      <c r="AD41" s="23" t="s">
        <v>1086</v>
      </c>
      <c r="AE41" s="23" t="s">
        <v>1088</v>
      </c>
      <c r="AF41" s="23" t="s">
        <v>1086</v>
      </c>
      <c r="AG41" s="23" t="s">
        <v>1088</v>
      </c>
      <c r="AH41" s="23" t="s">
        <v>1086</v>
      </c>
      <c r="AI41" s="23" t="s">
        <v>1088</v>
      </c>
      <c r="AJ41" s="23" t="s">
        <v>1086</v>
      </c>
      <c r="AK41" s="23" t="s">
        <v>1088</v>
      </c>
      <c r="AL41" s="23" t="s">
        <v>1086</v>
      </c>
      <c r="AM41" s="23" t="s">
        <v>1088</v>
      </c>
      <c r="AN41" s="23" t="s">
        <v>1086</v>
      </c>
      <c r="AO41" s="23" t="s">
        <v>1088</v>
      </c>
      <c r="AP41" s="23" t="s">
        <v>1086</v>
      </c>
      <c r="AQ41" s="23" t="s">
        <v>1088</v>
      </c>
      <c r="AR41" s="23" t="s">
        <v>1086</v>
      </c>
      <c r="AS41" s="23" t="s">
        <v>1088</v>
      </c>
      <c r="AT41" s="23" t="s">
        <v>1086</v>
      </c>
      <c r="AU41" s="23" t="s">
        <v>1088</v>
      </c>
      <c r="AV41" s="23" t="s">
        <v>1086</v>
      </c>
      <c r="AW41" s="23" t="s">
        <v>1088</v>
      </c>
      <c r="AX41" s="23" t="s">
        <v>1086</v>
      </c>
      <c r="AY41" s="23" t="s">
        <v>1088</v>
      </c>
      <c r="AZ41" s="23" t="s">
        <v>1086</v>
      </c>
      <c r="BA41" s="23" t="s">
        <v>1088</v>
      </c>
      <c r="BB41" s="23" t="s">
        <v>1086</v>
      </c>
      <c r="BC41" s="23" t="s">
        <v>1088</v>
      </c>
      <c r="BD41" s="23" t="s">
        <v>1086</v>
      </c>
      <c r="BE41" s="23" t="s">
        <v>1088</v>
      </c>
      <c r="BH41"/>
      <c r="BI41"/>
    </row>
    <row r="42" spans="1:61" ht="15" x14ac:dyDescent="0.35">
      <c r="A42" s="24" t="s">
        <v>1077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 x14ac:dyDescent="0.35">
      <c r="A43" s="24" t="s">
        <v>1078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 x14ac:dyDescent="0.35">
      <c r="A44" s="24" t="s">
        <v>1079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 x14ac:dyDescent="0.35">
      <c r="A45" s="24" t="s">
        <v>1080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 x14ac:dyDescent="0.35">
      <c r="A46" s="24" t="s">
        <v>1081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 x14ac:dyDescent="0.35">
      <c r="A47" s="24" t="s">
        <v>1003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 x14ac:dyDescent="0.35">
      <c r="A48" s="24" t="s">
        <v>1082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 x14ac:dyDescent="0.35">
      <c r="A49" s="24" t="s">
        <v>1083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 x14ac:dyDescent="0.35">
      <c r="A50" s="24" t="s">
        <v>1084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2021-08-27T07:14:42Z</dcterms:modified>
</cp:coreProperties>
</file>