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updateLinks="always" codeName="ThisWorkbook" defaultThemeVersion="124226"/>
  <xr:revisionPtr revIDLastSave="0" documentId="13_ncr:1_{8E6BC0CE-C36C-4B82-8F93-CA0F7A876FF6}" xr6:coauthVersionLast="46" xr6:coauthVersionMax="46" xr10:uidLastSave="{00000000-0000-0000-0000-000000000000}"/>
  <bookViews>
    <workbookView xWindow="-108" yWindow="-108" windowWidth="23256" windowHeight="12576" tabRatio="763" firstSheet="1" activeTab="6" xr2:uid="{00000000-000D-0000-FFFF-FFFF00000000}"/>
  </bookViews>
  <sheets>
    <sheet name="L9" sheetId="1" r:id="rId1"/>
    <sheet name="MonthlyFacBal" sheetId="2" r:id="rId2"/>
    <sheet name="MonthlyLoanBal" sheetId="3" r:id="rId3"/>
    <sheet name="MonthlyLM014A" sheetId="4" r:id="rId4"/>
    <sheet name="MonthlyLM014B" sheetId="5" r:id="rId5"/>
    <sheet name="MonthlyLM014C" sheetId="9" r:id="rId6"/>
    <sheet name="YearlyHouseLoanInt" sheetId="6" r:id="rId7"/>
    <sheet name="MonthlyLM028" sheetId="7" r:id="rId8"/>
    <sheet name="GuildBuilders" sheetId="8" r:id="rId9"/>
    <sheet name="RptJcic" sheetId="10" r:id="rId10"/>
    <sheet name="RptRelationSelf" sheetId="11" r:id="rId11"/>
    <sheet name="RptRelationFamily" sheetId="12" r:id="rId12"/>
    <sheet name="RptRelationCompany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81029"/>
</workbook>
</file>

<file path=xl/calcChain.xml><?xml version="1.0" encoding="utf-8"?>
<calcChain xmlns="http://schemas.openxmlformats.org/spreadsheetml/2006/main">
  <c r="E16" i="6" l="1"/>
  <c r="F16" i="6"/>
  <c r="G54" i="2" l="1"/>
  <c r="B53" i="2"/>
  <c r="C53" i="2"/>
  <c r="D53" i="2"/>
  <c r="E53" i="2"/>
  <c r="F53" i="2"/>
  <c r="G53" i="2"/>
  <c r="B54" i="2"/>
  <c r="C54" i="2"/>
  <c r="D54" i="2"/>
  <c r="E54" i="2"/>
  <c r="F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C14" i="1"/>
  <c r="B14" i="1"/>
  <c r="A14" i="1"/>
  <c r="G24" i="13"/>
  <c r="F24" i="13"/>
  <c r="E24" i="13"/>
  <c r="D24" i="13"/>
  <c r="C24" i="13"/>
  <c r="B24" i="13"/>
  <c r="A24" i="13"/>
  <c r="G23" i="13"/>
  <c r="F23" i="13"/>
  <c r="E23" i="13"/>
  <c r="D23" i="13"/>
  <c r="C23" i="13"/>
  <c r="B23" i="13"/>
  <c r="A23" i="13"/>
  <c r="G22" i="13"/>
  <c r="F22" i="13"/>
  <c r="E22" i="13"/>
  <c r="D22" i="13"/>
  <c r="C22" i="13"/>
  <c r="B22" i="13"/>
  <c r="A22" i="13"/>
  <c r="G21" i="13"/>
  <c r="F21" i="13"/>
  <c r="E21" i="13"/>
  <c r="D21" i="13"/>
  <c r="C21" i="13"/>
  <c r="B21" i="13"/>
  <c r="A21" i="13"/>
  <c r="G20" i="13"/>
  <c r="F20" i="13"/>
  <c r="E20" i="13"/>
  <c r="D20" i="13"/>
  <c r="C20" i="13"/>
  <c r="B20" i="13"/>
  <c r="A20" i="13"/>
  <c r="G19" i="13"/>
  <c r="F19" i="13"/>
  <c r="E19" i="13"/>
  <c r="D19" i="13"/>
  <c r="C19" i="13"/>
  <c r="B19" i="13"/>
  <c r="A19" i="13"/>
  <c r="G18" i="13"/>
  <c r="F18" i="13"/>
  <c r="E18" i="13"/>
  <c r="D18" i="13"/>
  <c r="C18" i="13"/>
  <c r="B18" i="13"/>
  <c r="A18" i="13"/>
  <c r="G17" i="13"/>
  <c r="F17" i="13"/>
  <c r="E17" i="13"/>
  <c r="D17" i="13"/>
  <c r="C17" i="13"/>
  <c r="B17" i="13"/>
  <c r="A17" i="13"/>
  <c r="G16" i="13"/>
  <c r="F16" i="13"/>
  <c r="E16" i="13"/>
  <c r="D16" i="13"/>
  <c r="C16" i="13"/>
  <c r="B16" i="13"/>
  <c r="A16" i="13"/>
  <c r="G15" i="13"/>
  <c r="F15" i="13"/>
  <c r="E15" i="13"/>
  <c r="D15" i="13"/>
  <c r="C15" i="13"/>
  <c r="B15" i="13"/>
  <c r="A15" i="13"/>
  <c r="G14" i="13"/>
  <c r="F14" i="13"/>
  <c r="E14" i="13"/>
  <c r="D14" i="13"/>
  <c r="C14" i="13"/>
  <c r="B14" i="13"/>
  <c r="A14" i="13"/>
  <c r="G13" i="13"/>
  <c r="F13" i="13"/>
  <c r="E13" i="13"/>
  <c r="D13" i="13"/>
  <c r="C13" i="13"/>
  <c r="B13" i="13"/>
  <c r="A13" i="13"/>
  <c r="G12" i="13"/>
  <c r="F12" i="13"/>
  <c r="E12" i="13"/>
  <c r="D12" i="13"/>
  <c r="C12" i="13"/>
  <c r="B12" i="13"/>
  <c r="A12" i="13"/>
  <c r="G11" i="13"/>
  <c r="F11" i="13"/>
  <c r="E11" i="13"/>
  <c r="D11" i="13"/>
  <c r="C11" i="13"/>
  <c r="B11" i="13"/>
  <c r="A11" i="13"/>
  <c r="G10" i="13"/>
  <c r="F10" i="13"/>
  <c r="E10" i="13"/>
  <c r="D10" i="13"/>
  <c r="C10" i="13"/>
  <c r="B10" i="13"/>
  <c r="A10" i="13"/>
  <c r="G9" i="13"/>
  <c r="F9" i="13"/>
  <c r="E9" i="13"/>
  <c r="D9" i="13"/>
  <c r="C9" i="13"/>
  <c r="B9" i="13"/>
  <c r="A9" i="13"/>
  <c r="G8" i="13"/>
  <c r="F8" i="13"/>
  <c r="E8" i="13"/>
  <c r="D8" i="13"/>
  <c r="C8" i="13"/>
  <c r="B8" i="13"/>
  <c r="A8" i="13"/>
  <c r="G7" i="13"/>
  <c r="F7" i="13"/>
  <c r="E7" i="13"/>
  <c r="D7" i="13"/>
  <c r="C7" i="13"/>
  <c r="B7" i="13"/>
  <c r="A7" i="13"/>
  <c r="G6" i="13"/>
  <c r="F6" i="13"/>
  <c r="E6" i="13"/>
  <c r="D6" i="13"/>
  <c r="C6" i="13"/>
  <c r="B6" i="13"/>
  <c r="A6" i="13"/>
  <c r="G5" i="13"/>
  <c r="F5" i="13"/>
  <c r="E5" i="13"/>
  <c r="D5" i="13"/>
  <c r="C5" i="13"/>
  <c r="B5" i="13"/>
  <c r="A5" i="13"/>
  <c r="D1" i="13"/>
  <c r="C1" i="13"/>
  <c r="C13" i="1"/>
  <c r="B13" i="1"/>
  <c r="A13" i="1"/>
  <c r="C20" i="12"/>
  <c r="G24" i="12"/>
  <c r="F24" i="12"/>
  <c r="E24" i="12"/>
  <c r="D24" i="12"/>
  <c r="C24" i="12"/>
  <c r="B24" i="12"/>
  <c r="A24" i="12"/>
  <c r="G23" i="12"/>
  <c r="F23" i="12"/>
  <c r="E23" i="12"/>
  <c r="D23" i="12"/>
  <c r="C23" i="12"/>
  <c r="B23" i="12"/>
  <c r="A23" i="12"/>
  <c r="G22" i="12"/>
  <c r="F22" i="12"/>
  <c r="E22" i="12"/>
  <c r="D22" i="12"/>
  <c r="C22" i="12"/>
  <c r="B22" i="12"/>
  <c r="A22" i="12"/>
  <c r="G21" i="12"/>
  <c r="F21" i="12"/>
  <c r="E21" i="12"/>
  <c r="D21" i="12"/>
  <c r="C21" i="12"/>
  <c r="B21" i="12"/>
  <c r="A21" i="12"/>
  <c r="G20" i="12"/>
  <c r="F20" i="12"/>
  <c r="E20" i="12"/>
  <c r="D20" i="12"/>
  <c r="B20" i="12"/>
  <c r="A20" i="12"/>
  <c r="G19" i="12"/>
  <c r="F19" i="12"/>
  <c r="E19" i="12"/>
  <c r="D19" i="12"/>
  <c r="C19" i="12"/>
  <c r="B19" i="12"/>
  <c r="A19" i="12"/>
  <c r="G18" i="12"/>
  <c r="F18" i="12"/>
  <c r="E18" i="12"/>
  <c r="D18" i="12"/>
  <c r="C18" i="12"/>
  <c r="B18" i="12"/>
  <c r="A18" i="12"/>
  <c r="G17" i="12"/>
  <c r="F17" i="12"/>
  <c r="E17" i="12"/>
  <c r="D17" i="12"/>
  <c r="C17" i="12"/>
  <c r="B17" i="12"/>
  <c r="A17" i="12"/>
  <c r="G16" i="12"/>
  <c r="F16" i="12"/>
  <c r="E16" i="12"/>
  <c r="D16" i="12"/>
  <c r="C16" i="12"/>
  <c r="B16" i="12"/>
  <c r="A16" i="12"/>
  <c r="G15" i="12"/>
  <c r="F15" i="12"/>
  <c r="E15" i="12"/>
  <c r="D15" i="12"/>
  <c r="C15" i="12"/>
  <c r="B15" i="12"/>
  <c r="A15" i="12"/>
  <c r="G14" i="12"/>
  <c r="F14" i="12"/>
  <c r="E14" i="12"/>
  <c r="D14" i="12"/>
  <c r="C14" i="12"/>
  <c r="B14" i="12"/>
  <c r="A14" i="12"/>
  <c r="G13" i="12"/>
  <c r="F13" i="12"/>
  <c r="E13" i="12"/>
  <c r="D13" i="12"/>
  <c r="C13" i="12"/>
  <c r="B13" i="12"/>
  <c r="A13" i="12"/>
  <c r="G12" i="12"/>
  <c r="F12" i="12"/>
  <c r="E12" i="12"/>
  <c r="D12" i="12"/>
  <c r="C12" i="12"/>
  <c r="B12" i="12"/>
  <c r="A12" i="12"/>
  <c r="G11" i="12"/>
  <c r="F11" i="12"/>
  <c r="E11" i="12"/>
  <c r="D11" i="12"/>
  <c r="C11" i="12"/>
  <c r="B11" i="12"/>
  <c r="A11" i="12"/>
  <c r="G10" i="12"/>
  <c r="F10" i="12"/>
  <c r="E10" i="12"/>
  <c r="D10" i="12"/>
  <c r="C10" i="12"/>
  <c r="B10" i="12"/>
  <c r="A10" i="12"/>
  <c r="G9" i="12"/>
  <c r="F9" i="12"/>
  <c r="E9" i="12"/>
  <c r="D9" i="12"/>
  <c r="C9" i="12"/>
  <c r="B9" i="12"/>
  <c r="A9" i="12"/>
  <c r="G8" i="12"/>
  <c r="F8" i="12"/>
  <c r="E8" i="12"/>
  <c r="D8" i="12"/>
  <c r="C8" i="12"/>
  <c r="B8" i="12"/>
  <c r="A8" i="12"/>
  <c r="G7" i="12"/>
  <c r="F7" i="12"/>
  <c r="E7" i="12"/>
  <c r="D7" i="12"/>
  <c r="C7" i="12"/>
  <c r="B7" i="12"/>
  <c r="A7" i="12"/>
  <c r="G6" i="12"/>
  <c r="F6" i="12"/>
  <c r="E6" i="12"/>
  <c r="D6" i="12"/>
  <c r="C6" i="12"/>
  <c r="B6" i="12"/>
  <c r="A6" i="12"/>
  <c r="G5" i="12"/>
  <c r="F5" i="12"/>
  <c r="E5" i="12"/>
  <c r="D5" i="12"/>
  <c r="C5" i="12"/>
  <c r="B5" i="12"/>
  <c r="A5" i="12"/>
  <c r="D1" i="12"/>
  <c r="C1" i="12"/>
  <c r="C12" i="1"/>
  <c r="B12" i="1"/>
  <c r="A12" i="1"/>
  <c r="A6" i="11"/>
  <c r="B6" i="11"/>
  <c r="C6" i="11"/>
  <c r="D6" i="11"/>
  <c r="E6" i="11"/>
  <c r="F6" i="11"/>
  <c r="G6" i="11"/>
  <c r="A7" i="11"/>
  <c r="B7" i="11"/>
  <c r="C7" i="11"/>
  <c r="D7" i="11"/>
  <c r="E7" i="11"/>
  <c r="F7" i="11"/>
  <c r="G7" i="11"/>
  <c r="A8" i="11"/>
  <c r="B8" i="11"/>
  <c r="C8" i="11"/>
  <c r="D8" i="11"/>
  <c r="E8" i="11"/>
  <c r="F8" i="11"/>
  <c r="G8" i="11"/>
  <c r="A9" i="11"/>
  <c r="B9" i="11"/>
  <c r="C9" i="11"/>
  <c r="D9" i="11"/>
  <c r="E9" i="11"/>
  <c r="F9" i="11"/>
  <c r="G9" i="11"/>
  <c r="A10" i="11"/>
  <c r="B10" i="11"/>
  <c r="C10" i="11"/>
  <c r="D10" i="11"/>
  <c r="E10" i="11"/>
  <c r="F10" i="11"/>
  <c r="G10" i="11"/>
  <c r="A11" i="11"/>
  <c r="B11" i="11"/>
  <c r="C11" i="11"/>
  <c r="D11" i="11"/>
  <c r="E11" i="11"/>
  <c r="F11" i="11"/>
  <c r="G11" i="11"/>
  <c r="A12" i="11"/>
  <c r="B12" i="11"/>
  <c r="C12" i="11"/>
  <c r="D12" i="11"/>
  <c r="E12" i="11"/>
  <c r="F12" i="11"/>
  <c r="G12" i="11"/>
  <c r="A13" i="11"/>
  <c r="B13" i="11"/>
  <c r="C13" i="11"/>
  <c r="D13" i="11"/>
  <c r="E13" i="11"/>
  <c r="F13" i="11"/>
  <c r="G13" i="11"/>
  <c r="A14" i="11"/>
  <c r="B14" i="11"/>
  <c r="C14" i="11"/>
  <c r="D14" i="11"/>
  <c r="E14" i="11"/>
  <c r="F14" i="11"/>
  <c r="G14" i="11"/>
  <c r="A15" i="11"/>
  <c r="B15" i="11"/>
  <c r="C15" i="11"/>
  <c r="D15" i="11"/>
  <c r="E15" i="11"/>
  <c r="F15" i="11"/>
  <c r="G15" i="11"/>
  <c r="A16" i="11"/>
  <c r="B16" i="11"/>
  <c r="C16" i="11"/>
  <c r="D16" i="11"/>
  <c r="E16" i="11"/>
  <c r="F16" i="11"/>
  <c r="G16" i="11"/>
  <c r="A17" i="11"/>
  <c r="B17" i="11"/>
  <c r="C17" i="11"/>
  <c r="D17" i="11"/>
  <c r="E17" i="11"/>
  <c r="F17" i="11"/>
  <c r="G17" i="11"/>
  <c r="A18" i="11"/>
  <c r="B18" i="11"/>
  <c r="C18" i="11"/>
  <c r="D18" i="11"/>
  <c r="E18" i="11"/>
  <c r="F18" i="11"/>
  <c r="G18" i="11"/>
  <c r="A19" i="11"/>
  <c r="B19" i="11"/>
  <c r="C19" i="11"/>
  <c r="D19" i="11"/>
  <c r="E19" i="11"/>
  <c r="F19" i="11"/>
  <c r="G19" i="11"/>
  <c r="A20" i="11"/>
  <c r="B20" i="11"/>
  <c r="C20" i="11"/>
  <c r="D20" i="11"/>
  <c r="E20" i="11"/>
  <c r="F20" i="11"/>
  <c r="G20" i="11"/>
  <c r="A21" i="11"/>
  <c r="B21" i="11"/>
  <c r="C21" i="11"/>
  <c r="D21" i="11"/>
  <c r="E21" i="11"/>
  <c r="F21" i="11"/>
  <c r="G21" i="11"/>
  <c r="A22" i="11"/>
  <c r="B22" i="11"/>
  <c r="C22" i="11"/>
  <c r="D22" i="11"/>
  <c r="E22" i="11"/>
  <c r="F22" i="11"/>
  <c r="G22" i="11"/>
  <c r="A23" i="11"/>
  <c r="B23" i="11"/>
  <c r="C23" i="11"/>
  <c r="D23" i="11"/>
  <c r="E23" i="11"/>
  <c r="F23" i="11"/>
  <c r="G23" i="11"/>
  <c r="A24" i="11"/>
  <c r="B24" i="11"/>
  <c r="C24" i="11"/>
  <c r="D24" i="11"/>
  <c r="E24" i="11"/>
  <c r="F24" i="11"/>
  <c r="G24" i="11"/>
  <c r="G5" i="11"/>
  <c r="F5" i="11"/>
  <c r="E5" i="11"/>
  <c r="D5" i="11"/>
  <c r="C5" i="11"/>
  <c r="B5" i="11"/>
  <c r="A5" i="11"/>
  <c r="D1" i="11"/>
  <c r="C1" i="11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D13" i="10" l="1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G5" i="10"/>
  <c r="F5" i="10"/>
  <c r="E5" i="10"/>
  <c r="D5" i="10"/>
  <c r="C5" i="10"/>
  <c r="B5" i="10"/>
  <c r="A5" i="10"/>
  <c r="D1" i="10"/>
  <c r="C1" i="10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B37" i="2"/>
  <c r="C11" i="1" l="1"/>
  <c r="B11" i="1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G15" i="9"/>
  <c r="G14" i="9"/>
  <c r="G13" i="9"/>
  <c r="G12" i="9"/>
  <c r="G11" i="9"/>
  <c r="G10" i="9"/>
  <c r="G9" i="9"/>
  <c r="G8" i="9"/>
  <c r="G7" i="9"/>
  <c r="G6" i="9"/>
  <c r="G5" i="9"/>
  <c r="F5" i="9"/>
  <c r="E5" i="9"/>
  <c r="D5" i="9"/>
  <c r="C5" i="9"/>
  <c r="B5" i="9"/>
  <c r="A5" i="9"/>
  <c r="D1" i="9"/>
  <c r="C7" i="1" s="1"/>
  <c r="C1" i="9"/>
  <c r="B7" i="1" s="1"/>
  <c r="G10" i="8"/>
  <c r="F10" i="8"/>
  <c r="E10" i="8"/>
  <c r="D10" i="8"/>
  <c r="C10" i="8"/>
  <c r="B10" i="8"/>
  <c r="A10" i="8"/>
  <c r="G9" i="8"/>
  <c r="F9" i="8"/>
  <c r="E9" i="8"/>
  <c r="D9" i="8"/>
  <c r="C9" i="8"/>
  <c r="B9" i="8"/>
  <c r="A9" i="8"/>
  <c r="G8" i="8"/>
  <c r="F8" i="8"/>
  <c r="E8" i="8"/>
  <c r="D8" i="8"/>
  <c r="C8" i="8"/>
  <c r="B8" i="8"/>
  <c r="A8" i="8"/>
  <c r="G7" i="8"/>
  <c r="F7" i="8"/>
  <c r="E7" i="8"/>
  <c r="D7" i="8"/>
  <c r="C7" i="8"/>
  <c r="B7" i="8"/>
  <c r="A7" i="8"/>
  <c r="G6" i="8"/>
  <c r="F6" i="8"/>
  <c r="E6" i="8"/>
  <c r="D6" i="8"/>
  <c r="C6" i="8"/>
  <c r="B6" i="8"/>
  <c r="A6" i="8"/>
  <c r="G5" i="8"/>
  <c r="F5" i="8"/>
  <c r="E5" i="8"/>
  <c r="D5" i="8"/>
  <c r="C5" i="8"/>
  <c r="B5" i="8"/>
  <c r="A5" i="8"/>
  <c r="D1" i="8"/>
  <c r="C10" i="1" s="1"/>
  <c r="C1" i="8"/>
  <c r="B10" i="1" s="1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21" i="7"/>
  <c r="C21" i="7"/>
  <c r="D21" i="7"/>
  <c r="E21" i="7"/>
  <c r="A22" i="7"/>
  <c r="C22" i="7"/>
  <c r="D22" i="7"/>
  <c r="E22" i="7"/>
  <c r="A23" i="7"/>
  <c r="C23" i="7"/>
  <c r="D23" i="7"/>
  <c r="E23" i="7"/>
  <c r="A24" i="7"/>
  <c r="C24" i="7"/>
  <c r="D24" i="7"/>
  <c r="E24" i="7"/>
  <c r="A25" i="7"/>
  <c r="C25" i="7"/>
  <c r="D25" i="7"/>
  <c r="E25" i="7"/>
  <c r="A26" i="7"/>
  <c r="C26" i="7"/>
  <c r="D26" i="7"/>
  <c r="E26" i="7"/>
  <c r="A27" i="7"/>
  <c r="C27" i="7"/>
  <c r="D27" i="7"/>
  <c r="E27" i="7"/>
  <c r="A28" i="7"/>
  <c r="C28" i="7"/>
  <c r="D28" i="7"/>
  <c r="E28" i="7"/>
  <c r="A29" i="7"/>
  <c r="C29" i="7"/>
  <c r="D29" i="7"/>
  <c r="E29" i="7"/>
  <c r="A30" i="7"/>
  <c r="C30" i="7"/>
  <c r="D30" i="7"/>
  <c r="E30" i="7"/>
  <c r="A31" i="7"/>
  <c r="C31" i="7"/>
  <c r="D31" i="7"/>
  <c r="E31" i="7"/>
  <c r="A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E20" i="7"/>
  <c r="D20" i="7"/>
  <c r="C20" i="7"/>
  <c r="A20" i="7"/>
  <c r="E19" i="7"/>
  <c r="D19" i="7"/>
  <c r="C19" i="7"/>
  <c r="A19" i="7"/>
  <c r="D18" i="7"/>
  <c r="C18" i="7"/>
  <c r="A18" i="7"/>
  <c r="E17" i="7"/>
  <c r="D17" i="7"/>
  <c r="C17" i="7"/>
  <c r="A17" i="7"/>
  <c r="D16" i="7"/>
  <c r="C16" i="7"/>
  <c r="A16" i="7"/>
  <c r="G15" i="7"/>
  <c r="F15" i="7"/>
  <c r="E15" i="7"/>
  <c r="D15" i="7"/>
  <c r="C15" i="7"/>
  <c r="A15" i="7"/>
  <c r="G14" i="7"/>
  <c r="F14" i="7"/>
  <c r="E14" i="7"/>
  <c r="D14" i="7"/>
  <c r="C14" i="7"/>
  <c r="A14" i="7"/>
  <c r="G13" i="7"/>
  <c r="F13" i="7"/>
  <c r="E13" i="7"/>
  <c r="D13" i="7"/>
  <c r="C13" i="7"/>
  <c r="A13" i="7"/>
  <c r="G12" i="7"/>
  <c r="F12" i="7"/>
  <c r="E12" i="7"/>
  <c r="D12" i="7"/>
  <c r="C12" i="7"/>
  <c r="A12" i="7"/>
  <c r="G11" i="7"/>
  <c r="F11" i="7"/>
  <c r="E11" i="7"/>
  <c r="D11" i="7"/>
  <c r="C11" i="7"/>
  <c r="A11" i="7"/>
  <c r="G10" i="7"/>
  <c r="F10" i="7"/>
  <c r="E10" i="7"/>
  <c r="D10" i="7"/>
  <c r="C10" i="7"/>
  <c r="A10" i="7"/>
  <c r="G9" i="7"/>
  <c r="F9" i="7"/>
  <c r="E9" i="7"/>
  <c r="D9" i="7"/>
  <c r="C9" i="7"/>
  <c r="A9" i="7"/>
  <c r="G8" i="7"/>
  <c r="F8" i="7"/>
  <c r="E8" i="7"/>
  <c r="D8" i="7"/>
  <c r="C8" i="7"/>
  <c r="A8" i="7"/>
  <c r="G7" i="7"/>
  <c r="F7" i="7"/>
  <c r="E7" i="7"/>
  <c r="D7" i="7"/>
  <c r="C7" i="7"/>
  <c r="A7" i="7"/>
  <c r="G6" i="7"/>
  <c r="F6" i="7"/>
  <c r="E6" i="7"/>
  <c r="D6" i="7"/>
  <c r="C6" i="7"/>
  <c r="A6" i="7"/>
  <c r="G5" i="7"/>
  <c r="F5" i="7"/>
  <c r="E5" i="7"/>
  <c r="D5" i="7"/>
  <c r="C5" i="7"/>
  <c r="A5" i="7"/>
  <c r="D1" i="7"/>
  <c r="C9" i="1" s="1"/>
  <c r="C1" i="7"/>
  <c r="B9" i="1" s="1"/>
  <c r="A20" i="6"/>
  <c r="B20" i="6"/>
  <c r="C20" i="6"/>
  <c r="D20" i="6"/>
  <c r="E20" i="6"/>
  <c r="E19" i="6"/>
  <c r="D19" i="6"/>
  <c r="C19" i="6"/>
  <c r="B19" i="6"/>
  <c r="A19" i="6"/>
  <c r="D18" i="6"/>
  <c r="C18" i="6"/>
  <c r="B18" i="6"/>
  <c r="A18" i="6"/>
  <c r="E17" i="6"/>
  <c r="D17" i="6"/>
  <c r="C17" i="6"/>
  <c r="B17" i="6"/>
  <c r="A17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D1" i="6"/>
  <c r="C8" i="1" s="1"/>
  <c r="C1" i="6"/>
  <c r="B8" i="1" s="1"/>
  <c r="A19" i="5" l="1"/>
  <c r="B19" i="5"/>
  <c r="C19" i="5"/>
  <c r="D19" i="5"/>
  <c r="E19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B17" i="5"/>
  <c r="C17" i="5"/>
  <c r="D17" i="5"/>
  <c r="E17" i="5"/>
  <c r="B18" i="5"/>
  <c r="C18" i="5"/>
  <c r="D18" i="5"/>
  <c r="A17" i="5"/>
  <c r="A18" i="5"/>
  <c r="A16" i="5"/>
  <c r="A15" i="5"/>
  <c r="A14" i="5"/>
  <c r="A13" i="5"/>
  <c r="A12" i="5"/>
  <c r="A11" i="5"/>
  <c r="A10" i="5"/>
  <c r="A9" i="5"/>
  <c r="G8" i="5"/>
  <c r="F8" i="5"/>
  <c r="E8" i="5"/>
  <c r="D8" i="5"/>
  <c r="C8" i="5"/>
  <c r="B8" i="5"/>
  <c r="A8" i="5"/>
  <c r="G7" i="5"/>
  <c r="F7" i="5"/>
  <c r="E7" i="5"/>
  <c r="D7" i="5"/>
  <c r="C7" i="5"/>
  <c r="B7" i="5"/>
  <c r="A7" i="5"/>
  <c r="G6" i="5"/>
  <c r="F6" i="5"/>
  <c r="E6" i="5"/>
  <c r="D6" i="5"/>
  <c r="C6" i="5"/>
  <c r="B6" i="5"/>
  <c r="A6" i="5"/>
  <c r="G5" i="5"/>
  <c r="F5" i="5"/>
  <c r="E5" i="5"/>
  <c r="D5" i="5"/>
  <c r="C5" i="5"/>
  <c r="B5" i="5"/>
  <c r="A5" i="5"/>
  <c r="D1" i="5"/>
  <c r="C6" i="1" s="1"/>
  <c r="C1" i="5"/>
  <c r="B6" i="1" s="1"/>
  <c r="G16" i="4"/>
  <c r="F16" i="4"/>
  <c r="E16" i="4"/>
  <c r="D16" i="4"/>
  <c r="C16" i="4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3" i="4"/>
  <c r="F13" i="4"/>
  <c r="E13" i="4"/>
  <c r="D13" i="4"/>
  <c r="C13" i="4"/>
  <c r="B13" i="4"/>
  <c r="A13" i="4"/>
  <c r="G12" i="4"/>
  <c r="F12" i="4"/>
  <c r="E12" i="4"/>
  <c r="D12" i="4"/>
  <c r="C12" i="4"/>
  <c r="B12" i="4"/>
  <c r="A12" i="4"/>
  <c r="G11" i="4"/>
  <c r="F11" i="4"/>
  <c r="E11" i="4"/>
  <c r="D11" i="4"/>
  <c r="C11" i="4"/>
  <c r="B11" i="4"/>
  <c r="A11" i="4"/>
  <c r="G10" i="4"/>
  <c r="F10" i="4"/>
  <c r="E10" i="4"/>
  <c r="D10" i="4"/>
  <c r="C10" i="4"/>
  <c r="B10" i="4"/>
  <c r="A10" i="4"/>
  <c r="G9" i="4"/>
  <c r="F9" i="4"/>
  <c r="E9" i="4"/>
  <c r="D9" i="4"/>
  <c r="C9" i="4"/>
  <c r="B9" i="4"/>
  <c r="A9" i="4"/>
  <c r="G8" i="4"/>
  <c r="F8" i="4"/>
  <c r="E8" i="4"/>
  <c r="D8" i="4"/>
  <c r="C8" i="4"/>
  <c r="B8" i="4"/>
  <c r="A8" i="4"/>
  <c r="G7" i="4"/>
  <c r="F7" i="4"/>
  <c r="E7" i="4"/>
  <c r="D7" i="4"/>
  <c r="C7" i="4"/>
  <c r="B7" i="4"/>
  <c r="A7" i="4"/>
  <c r="G6" i="4"/>
  <c r="F6" i="4"/>
  <c r="E6" i="4"/>
  <c r="D6" i="4"/>
  <c r="C6" i="4"/>
  <c r="B6" i="4"/>
  <c r="A6" i="4"/>
  <c r="G5" i="4"/>
  <c r="F5" i="4"/>
  <c r="E5" i="4"/>
  <c r="D5" i="4"/>
  <c r="C5" i="4"/>
  <c r="B5" i="4"/>
  <c r="A5" i="4"/>
  <c r="D1" i="4"/>
  <c r="C5" i="1" s="1"/>
  <c r="C1" i="4"/>
  <c r="B5" i="1" s="1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D1" i="3"/>
  <c r="C4" i="1" s="1"/>
  <c r="C1" i="3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D1" i="2"/>
  <c r="C1" i="2"/>
  <c r="B4" i="1"/>
  <c r="B3" i="1" l="1"/>
  <c r="C3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<sst xmlns="http://schemas.openxmlformats.org/spreadsheetml/2006/main" count="1025" uniqueCount="318">
  <si>
    <t>序號</t>
    <phoneticPr fontId="4" type="noConversion"/>
  </si>
  <si>
    <t>TABLE NAME</t>
    <phoneticPr fontId="4" type="noConversion"/>
  </si>
  <si>
    <t>中文名稱</t>
    <phoneticPr fontId="4" type="noConversion"/>
  </si>
  <si>
    <t>備註</t>
    <phoneticPr fontId="6" type="noConversion"/>
  </si>
  <si>
    <t>空白:待確認
1:新檔不需轉
2:新檔資料匯入
3:AS400資料匯入
4:Eloan資料匯入</t>
    <phoneticPr fontId="4" type="noConversion"/>
  </si>
  <si>
    <t>空白:未處理
1:TABLE已建立
2:程式撰寫中
3:程式完成待測試
4:測試中
5:測試完成</t>
    <phoneticPr fontId="4" type="noConversion"/>
  </si>
  <si>
    <t>狀態</t>
    <phoneticPr fontId="1" type="noConversion"/>
  </si>
  <si>
    <t>Table</t>
    <phoneticPr fontId="4" type="noConversion"/>
  </si>
  <si>
    <t>SEQ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</si>
  <si>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</si>
  <si>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</si>
  <si>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</si>
  <si>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</si>
  <si>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</si>
  <si>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</si>
  <si>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TABLE名稱</t>
    <phoneticPr fontId="1" type="noConversion"/>
  </si>
  <si>
    <t>欄位名稱</t>
    <phoneticPr fontId="1" type="noConversion"/>
  </si>
  <si>
    <t>中文名稱</t>
    <phoneticPr fontId="1" type="noConversion"/>
  </si>
  <si>
    <t>型態</t>
    <phoneticPr fontId="1" type="noConversion"/>
  </si>
  <si>
    <t>長度</t>
    <phoneticPr fontId="1" type="noConversion"/>
  </si>
  <si>
    <t>小數</t>
    <phoneticPr fontId="1" type="noConversion"/>
  </si>
  <si>
    <t>特殊處理</t>
    <phoneticPr fontId="1" type="noConversion"/>
  </si>
  <si>
    <t>種類</t>
    <phoneticPr fontId="4" type="noConversion"/>
  </si>
  <si>
    <t>回首頁</t>
    <phoneticPr fontId="1" type="noConversion"/>
  </si>
  <si>
    <t>N</t>
  </si>
  <si>
    <t>D</t>
  </si>
  <si>
    <t>C</t>
  </si>
  <si>
    <t>LNMDLYP</t>
    <phoneticPr fontId="1" type="noConversion"/>
  </si>
  <si>
    <t>ADTYMT</t>
  </si>
  <si>
    <t xml:space="preserve">年月份    </t>
  </si>
  <si>
    <t>LMSACN</t>
  </si>
  <si>
    <t xml:space="preserve">戶號      </t>
  </si>
  <si>
    <t>LMSAPN</t>
  </si>
  <si>
    <t xml:space="preserve">額度      </t>
  </si>
  <si>
    <t>W08LPD</t>
  </si>
  <si>
    <t xml:space="preserve">繳息迄日  </t>
  </si>
  <si>
    <t>W08LBL</t>
  </si>
  <si>
    <t xml:space="preserve">放款餘額  </t>
  </si>
  <si>
    <t>W08DLY</t>
  </si>
  <si>
    <t xml:space="preserve">逾期天數  </t>
  </si>
  <si>
    <t xml:space="preserve">W08EM5      </t>
  </si>
  <si>
    <t xml:space="preserve">催收人員  </t>
  </si>
  <si>
    <t>LA$MSTP</t>
  </si>
  <si>
    <t xml:space="preserve">年月份      </t>
  </si>
  <si>
    <t xml:space="preserve">戶號        </t>
  </si>
  <si>
    <t xml:space="preserve">額度        </t>
  </si>
  <si>
    <t>LMSASQ</t>
  </si>
  <si>
    <t xml:space="preserve">撥款        </t>
  </si>
  <si>
    <t>ACTACT</t>
  </si>
  <si>
    <t xml:space="preserve">科目        </t>
  </si>
  <si>
    <t>LMSLBL</t>
  </si>
  <si>
    <t xml:space="preserve">放款餘額    </t>
  </si>
  <si>
    <t>IRTRAT</t>
  </si>
  <si>
    <t xml:space="preserve">利率        </t>
  </si>
  <si>
    <t>MSTINT</t>
  </si>
  <si>
    <t>已到期未繳息</t>
  </si>
  <si>
    <t>MSTIND</t>
  </si>
  <si>
    <t xml:space="preserve">MSTTIN      </t>
  </si>
  <si>
    <t>累計回收利息</t>
  </si>
  <si>
    <t>LA$DSTP</t>
    <phoneticPr fontId="1" type="noConversion"/>
  </si>
  <si>
    <t xml:space="preserve">科目      </t>
  </si>
  <si>
    <t xml:space="preserve">帳戶類別  </t>
  </si>
  <si>
    <t xml:space="preserve">資金來源  </t>
  </si>
  <si>
    <t>月累計利息</t>
  </si>
  <si>
    <t>月累計餘額</t>
  </si>
  <si>
    <t>年累計利息</t>
  </si>
  <si>
    <t>年累計餘額</t>
  </si>
  <si>
    <t xml:space="preserve">帳戶類別    </t>
  </si>
  <si>
    <t xml:space="preserve">關係人別    </t>
  </si>
  <si>
    <t xml:space="preserve">抵押品別    </t>
  </si>
  <si>
    <t>當月利息收入</t>
  </si>
  <si>
    <t>當月放款餘額</t>
  </si>
  <si>
    <t>當年累計利息</t>
  </si>
  <si>
    <t>當年累計餘額</t>
  </si>
  <si>
    <t xml:space="preserve">企金別      </t>
  </si>
  <si>
    <t xml:space="preserve">資金來源    </t>
  </si>
  <si>
    <t>LA$GSTP</t>
    <phoneticPr fontId="1" type="noConversion"/>
  </si>
  <si>
    <t>LA$W24P</t>
    <phoneticPr fontId="1" type="noConversion"/>
  </si>
  <si>
    <t xml:space="preserve">年月份                    </t>
  </si>
  <si>
    <t xml:space="preserve">科目                      </t>
  </si>
  <si>
    <t xml:space="preserve">戶號                      </t>
  </si>
  <si>
    <t>LMSPYS</t>
  </si>
  <si>
    <t xml:space="preserve">繳款方式                  </t>
  </si>
  <si>
    <t>LMSFLA</t>
  </si>
  <si>
    <t xml:space="preserve">撥款金額                  </t>
  </si>
  <si>
    <t xml:space="preserve">放款餘額                  </t>
  </si>
  <si>
    <t>LMSLLD</t>
  </si>
  <si>
    <t>LMSDLD</t>
  </si>
  <si>
    <t xml:space="preserve">到期日                    </t>
  </si>
  <si>
    <t>TRXAMT</t>
  </si>
  <si>
    <t xml:space="preserve">交易金額                  </t>
  </si>
  <si>
    <t xml:space="preserve">用途別                    </t>
  </si>
  <si>
    <t>W24USG</t>
  </si>
  <si>
    <t xml:space="preserve">LMSAPN      </t>
  </si>
  <si>
    <t xml:space="preserve">額度                         </t>
  </si>
  <si>
    <t xml:space="preserve">房屋所有權取得日             </t>
  </si>
  <si>
    <t>LMSSTS</t>
  </si>
  <si>
    <t xml:space="preserve">戶況        </t>
  </si>
  <si>
    <t>CUSENT</t>
  </si>
  <si>
    <t>CUSBRH</t>
  </si>
  <si>
    <t xml:space="preserve">單位別      </t>
  </si>
  <si>
    <t>LMSISC</t>
  </si>
  <si>
    <t xml:space="preserve">繳息週期    </t>
  </si>
  <si>
    <t>LMSPBK</t>
  </si>
  <si>
    <t xml:space="preserve">扣款銀行    </t>
  </si>
  <si>
    <t>APLMON</t>
  </si>
  <si>
    <t>貸款期間－月</t>
  </si>
  <si>
    <t>APLDAY</t>
  </si>
  <si>
    <t>貸款期間－日</t>
  </si>
  <si>
    <t>AILIRT</t>
  </si>
  <si>
    <t xml:space="preserve">利率區分    </t>
  </si>
  <si>
    <t>POSCDE</t>
  </si>
  <si>
    <t xml:space="preserve">郵局存款別  </t>
  </si>
  <si>
    <t>LMSPDY</t>
  </si>
  <si>
    <t xml:space="preserve">應繳日      </t>
  </si>
  <si>
    <t>IRTFSC</t>
  </si>
  <si>
    <t>首次調整週期</t>
  </si>
  <si>
    <t>基本利率代碼</t>
  </si>
  <si>
    <t xml:space="preserve">代號 1      </t>
  </si>
  <si>
    <t xml:space="preserve">代號 2      </t>
  </si>
  <si>
    <t xml:space="preserve">Year </t>
  </si>
  <si>
    <t>Month</t>
  </si>
  <si>
    <t xml:space="preserve">Day  </t>
  </si>
  <si>
    <t>到期日碼</t>
  </si>
  <si>
    <t>LN$DTAP</t>
    <phoneticPr fontId="1" type="noConversion"/>
  </si>
  <si>
    <t>LN$BUDP</t>
  </si>
  <si>
    <t>LMSACN</t>
    <phoneticPr fontId="1" type="noConversion"/>
  </si>
  <si>
    <t>LU$STAT</t>
    <phoneticPr fontId="1" type="noConversion"/>
  </si>
  <si>
    <t>借款人戶號</t>
    <phoneticPr fontId="1" type="noConversion"/>
  </si>
  <si>
    <t>Status</t>
    <phoneticPr fontId="1" type="noConversion"/>
  </si>
  <si>
    <t>LN$USTP</t>
    <phoneticPr fontId="1" type="noConversion"/>
  </si>
  <si>
    <t>ACNTY5</t>
    <phoneticPr fontId="1" type="noConversion"/>
  </si>
  <si>
    <t>通路別</t>
    <phoneticPr fontId="1" type="noConversion"/>
  </si>
  <si>
    <t>C</t>
    <phoneticPr fontId="1" type="noConversion"/>
  </si>
  <si>
    <t xml:space="preserve">LMSACN      </t>
  </si>
  <si>
    <t>串聯方式</t>
    <phoneticPr fontId="1" type="noConversion"/>
  </si>
  <si>
    <t>篩選範圍</t>
    <phoneticPr fontId="1" type="noConversion"/>
  </si>
  <si>
    <t>W08PPR</t>
    <phoneticPr fontId="1" type="noConversion"/>
  </si>
  <si>
    <t>固定為TWD</t>
    <phoneticPr fontId="1" type="noConversion"/>
  </si>
  <si>
    <t>固定為0</t>
  </si>
  <si>
    <t>固定為0</t>
    <phoneticPr fontId="1" type="noConversion"/>
  </si>
  <si>
    <t>固定為空字串</t>
    <phoneticPr fontId="1" type="noConversion"/>
  </si>
  <si>
    <t>FacMain</t>
    <phoneticPr fontId="1" type="noConversion"/>
  </si>
  <si>
    <t>AcctCode</t>
    <phoneticPr fontId="1" type="noConversion"/>
  </si>
  <si>
    <t>固定為空字串</t>
    <phoneticPr fontId="1" type="noConversion"/>
  </si>
  <si>
    <t>W08PRN</t>
    <phoneticPr fontId="1" type="noConversion"/>
  </si>
  <si>
    <t>W08INS</t>
    <phoneticPr fontId="1" type="noConversion"/>
  </si>
  <si>
    <t>W08BCA</t>
    <phoneticPr fontId="1" type="noConversion"/>
  </si>
  <si>
    <t>固定為0</t>
    <phoneticPr fontId="1" type="noConversion"/>
  </si>
  <si>
    <t>ClFac</t>
    <phoneticPr fontId="1" type="noConversion"/>
  </si>
  <si>
    <t>ClCode1</t>
    <phoneticPr fontId="1" type="noConversion"/>
  </si>
  <si>
    <t>ClCode2</t>
    <phoneticPr fontId="1" type="noConversion"/>
  </si>
  <si>
    <t>ClNo</t>
    <phoneticPr fontId="1" type="noConversion"/>
  </si>
  <si>
    <t>CityCode</t>
    <phoneticPr fontId="1" type="noConversion"/>
  </si>
  <si>
    <t>ClMain</t>
    <phoneticPr fontId="1" type="noConversion"/>
  </si>
  <si>
    <t>LN$ASGP</t>
    <phoneticPr fontId="1" type="noConversion"/>
  </si>
  <si>
    <t>ASSGRP</t>
    <phoneticPr fontId="1" type="noConversion"/>
  </si>
  <si>
    <t>NULL時代入0</t>
    <phoneticPr fontId="1" type="noConversion"/>
  </si>
  <si>
    <t>NULL時代入空字串</t>
    <phoneticPr fontId="1" type="noConversion"/>
  </si>
  <si>
    <t xml:space="preserve">期別      </t>
  </si>
  <si>
    <t xml:space="preserve">本金      </t>
  </si>
  <si>
    <t xml:space="preserve">利息      </t>
  </si>
  <si>
    <t xml:space="preserve">違約金    </t>
  </si>
  <si>
    <t>核准科目</t>
  </si>
  <si>
    <t>VARCHAR2</t>
  </si>
  <si>
    <t>地區別</t>
  </si>
  <si>
    <t>擔保品代號1</t>
  </si>
  <si>
    <t>DECIMAL</t>
  </si>
  <si>
    <t>擔保品代號2</t>
  </si>
  <si>
    <t>擔保品編號</t>
  </si>
  <si>
    <t>五類資產分類</t>
  </si>
  <si>
    <t>LMSFAC</t>
    <phoneticPr fontId="1" type="noConversion"/>
  </si>
  <si>
    <t>固定為TWD</t>
    <phoneticPr fontId="1" type="noConversion"/>
  </si>
  <si>
    <t>LN$LBLP,LA$MSTP</t>
    <phoneticPr fontId="1" type="noConversion"/>
  </si>
  <si>
    <t>LASHBL,LMSLBL</t>
    <phoneticPr fontId="1" type="noConversion"/>
  </si>
  <si>
    <t>本月MSTTIN-上月MSTTIN</t>
    <phoneticPr fontId="1" type="noConversion"/>
  </si>
  <si>
    <t>LA$MSTP</t>
    <phoneticPr fontId="1" type="noConversion"/>
  </si>
  <si>
    <t>MSTINT,MSTIND</t>
    <phoneticPr fontId="1" type="noConversion"/>
  </si>
  <si>
    <t>未到期應收息</t>
    <phoneticPr fontId="1" type="noConversion"/>
  </si>
  <si>
    <t>已到期未繳息,未到期應收息</t>
    <phoneticPr fontId="1" type="noConversion"/>
  </si>
  <si>
    <t>D,D</t>
    <phoneticPr fontId="1" type="noConversion"/>
  </si>
  <si>
    <t>11,11</t>
    <phoneticPr fontId="1" type="noConversion"/>
  </si>
  <si>
    <t>兩者相加</t>
    <phoneticPr fontId="1" type="noConversion"/>
  </si>
  <si>
    <t>LA$MSTP</t>
    <phoneticPr fontId="1" type="noConversion"/>
  </si>
  <si>
    <t>累計回收利息,已到期未繳息,未到期應收息</t>
    <phoneticPr fontId="1" type="noConversion"/>
  </si>
  <si>
    <t>D,D,D</t>
    <phoneticPr fontId="1" type="noConversion"/>
  </si>
  <si>
    <t>11,11,11</t>
    <phoneticPr fontId="1" type="noConversion"/>
  </si>
  <si>
    <t>ProdNo</t>
    <phoneticPr fontId="1" type="noConversion"/>
  </si>
  <si>
    <t>LA$W30P</t>
    <phoneticPr fontId="1" type="noConversion"/>
  </si>
  <si>
    <t>ACTFSC</t>
    <phoneticPr fontId="1" type="noConversion"/>
  </si>
  <si>
    <t>CustMain</t>
    <phoneticPr fontId="1" type="noConversion"/>
  </si>
  <si>
    <t>EntCode</t>
    <phoneticPr fontId="1" type="noConversion"/>
  </si>
  <si>
    <t>LA$APLP</t>
    <phoneticPr fontId="1" type="noConversion"/>
  </si>
  <si>
    <t>CASUNT</t>
    <phoneticPr fontId="1" type="noConversion"/>
  </si>
  <si>
    <t>ClFac</t>
    <phoneticPr fontId="1" type="noConversion"/>
  </si>
  <si>
    <t>ClFac</t>
    <phoneticPr fontId="1" type="noConversion"/>
  </si>
  <si>
    <t>ClCode1</t>
    <phoneticPr fontId="1" type="noConversion"/>
  </si>
  <si>
    <t>ClCode2</t>
    <phoneticPr fontId="1" type="noConversion"/>
  </si>
  <si>
    <t>ClNo</t>
    <phoneticPr fontId="1" type="noConversion"/>
  </si>
  <si>
    <t>CityCode</t>
    <phoneticPr fontId="1" type="noConversion"/>
  </si>
  <si>
    <t>Null時代入空字串</t>
    <phoneticPr fontId="1" type="noConversion"/>
  </si>
  <si>
    <t xml:space="preserve">催收前科目  </t>
  </si>
  <si>
    <t>MSTTIN,MSTINT,MSTIND</t>
    <phoneticPr fontId="1" type="noConversion"/>
  </si>
  <si>
    <t>NVL(LASHBL,LMSLBL)</t>
    <phoneticPr fontId="1" type="noConversion"/>
  </si>
  <si>
    <t>本月利息收入= 本月實收利息+本月提存利息-上月提存利息
本月MSTTIN-上月MSTTIN+本月MSTINT+本月MSTIND-上月MSTINT+上月MSTIND</t>
    <phoneticPr fontId="1" type="noConversion"/>
  </si>
  <si>
    <t xml:space="preserve">最高餘額,放款餘額    </t>
    <phoneticPr fontId="1" type="noConversion"/>
  </si>
  <si>
    <t>N,D</t>
    <phoneticPr fontId="1" type="noConversion"/>
  </si>
  <si>
    <t>商品代碼</t>
  </si>
  <si>
    <t>企金別</t>
  </si>
  <si>
    <t>案件隸屬單位</t>
  </si>
  <si>
    <t>FROM "LA$DSTP"</t>
    <phoneticPr fontId="1" type="noConversion"/>
  </si>
  <si>
    <t>若ACTFSC為A時：代入201
否則，若ACTFSC非NULL且非空白時：代入ACTFSC
皆非時：代入空白字串</t>
  </si>
  <si>
    <t>若ACTFSC為A時：代入201
否則，若ACTFSC非NULL且非空白時：代入ACTFSC
皆非時：代入空白字串</t>
    <phoneticPr fontId="1" type="noConversion"/>
  </si>
  <si>
    <t>FROM "LA$GSTP"</t>
    <phoneticPr fontId="1" type="noConversion"/>
  </si>
  <si>
    <t>NULL時代入空白字串</t>
    <phoneticPr fontId="1" type="noConversion"/>
  </si>
  <si>
    <t>FROM "LN$USTP"</t>
    <phoneticPr fontId="1" type="noConversion"/>
  </si>
  <si>
    <t>FROM "LA$W24P"</t>
    <phoneticPr fontId="1" type="noConversion"/>
  </si>
  <si>
    <t>WHERE "LA$W24P"."ADTYMT" &gt;= 200701</t>
    <phoneticPr fontId="1" type="noConversion"/>
  </si>
  <si>
    <t>FROM "LN$DTAP"</t>
    <phoneticPr fontId="1" type="noConversion"/>
  </si>
  <si>
    <t>取前三字元</t>
    <phoneticPr fontId="1" type="noConversion"/>
  </si>
  <si>
    <t>固定為空白</t>
    <phoneticPr fontId="1" type="noConversion"/>
  </si>
  <si>
    <t>FROM "LN$BUDP"</t>
    <phoneticPr fontId="1" type="noConversion"/>
  </si>
  <si>
    <t>比對處理</t>
    <phoneticPr fontId="1" type="noConversion"/>
  </si>
  <si>
    <t xml:space="preserve">CASE WHEN "ACTFSC" = 'A' THEN '201' WHEN NVL("ACTFSC",' ') &lt;&gt; ' ' THEN "ACTFSC" ELSE '   ' END </t>
    <phoneticPr fontId="1" type="noConversion"/>
  </si>
  <si>
    <t>NVL("ACNTY5",' ')</t>
    <phoneticPr fontId="1" type="noConversion"/>
  </si>
  <si>
    <t>SUBSTR("LMSPBK",0,3)</t>
    <phoneticPr fontId="1" type="noConversion"/>
  </si>
  <si>
    <t>CASE WHEN "ACTFSC" = 'A' THEN '201' WHEN NVL("ACTFSC",' ') &lt;&gt; ' ' THEN "ACTFSC" ELSE '   ' END</t>
    <phoneticPr fontId="1" type="noConversion"/>
  </si>
  <si>
    <t>ACNTYP</t>
  </si>
  <si>
    <t>ACTFSC</t>
  </si>
  <si>
    <t>DSTINS</t>
  </si>
  <si>
    <t>DSTLBL</t>
  </si>
  <si>
    <t>DSTIN2</t>
  </si>
  <si>
    <t>DSTLB2</t>
  </si>
  <si>
    <t>ACNTY4</t>
  </si>
  <si>
    <t>ACNTY2</t>
  </si>
  <si>
    <t>ACNTY3</t>
  </si>
  <si>
    <t>GSTINS</t>
  </si>
  <si>
    <t>GSTLBL</t>
  </si>
  <si>
    <t>GSTIN2</t>
  </si>
  <si>
    <t>GSTLB2</t>
  </si>
  <si>
    <t>IRTBCD</t>
  </si>
  <si>
    <t>IRTRATYR1</t>
  </si>
  <si>
    <t>IRTRATYR2</t>
  </si>
  <si>
    <t>IRTRATYR3</t>
  </si>
  <si>
    <t>IRTRATYR4</t>
  </si>
  <si>
    <t>IRTRATYR5</t>
  </si>
  <si>
    <t>GDRID1</t>
  </si>
  <si>
    <t>GDRID2</t>
  </si>
  <si>
    <t>YYYY</t>
  </si>
  <si>
    <t>MONTH</t>
  </si>
  <si>
    <t>DAY</t>
  </si>
  <si>
    <t>W08CDE</t>
  </si>
  <si>
    <t xml:space="preserve">CUSBRH      </t>
  </si>
  <si>
    <t xml:space="preserve">單位別  </t>
  </si>
  <si>
    <t xml:space="preserve">戶號    </t>
  </si>
  <si>
    <t xml:space="preserve">額度    </t>
  </si>
  <si>
    <t xml:space="preserve">CUSNA1      </t>
  </si>
  <si>
    <t>公司名稱</t>
  </si>
  <si>
    <t xml:space="preserve">LMSSTS      </t>
  </si>
  <si>
    <t xml:space="preserve">戶況    </t>
  </si>
  <si>
    <t>LN$JCICP</t>
    <phoneticPr fontId="1" type="noConversion"/>
  </si>
  <si>
    <t>FROM "LN$JCICP"</t>
    <phoneticPr fontId="1" type="noConversion"/>
  </si>
  <si>
    <t>SKLRLTP</t>
  </si>
  <si>
    <t>CusID</t>
  </si>
  <si>
    <t>CusName</t>
  </si>
  <si>
    <t>STSCD</t>
  </si>
  <si>
    <t>CusCCD</t>
  </si>
  <si>
    <t>CusSCD</t>
  </si>
  <si>
    <t>LAW001</t>
  </si>
  <si>
    <t>LAW002</t>
  </si>
  <si>
    <t>LAW003</t>
  </si>
  <si>
    <t>LAW004</t>
  </si>
  <si>
    <t>LAW005</t>
  </si>
  <si>
    <t>LAW006</t>
  </si>
  <si>
    <t>LAW007</t>
  </si>
  <si>
    <t>LAW008</t>
  </si>
  <si>
    <t>LAW009</t>
  </si>
  <si>
    <t>LAW010</t>
  </si>
  <si>
    <t>Mark</t>
  </si>
  <si>
    <t>SKLRLTP</t>
    <phoneticPr fontId="1" type="noConversion"/>
  </si>
  <si>
    <t>SKLRLBP</t>
    <phoneticPr fontId="1" type="noConversion"/>
  </si>
  <si>
    <t>RlbID</t>
  </si>
  <si>
    <t>RlbName</t>
  </si>
  <si>
    <t>FamilyCD</t>
  </si>
  <si>
    <t>RlbCusCCD</t>
  </si>
  <si>
    <t>CusId</t>
  </si>
  <si>
    <t>ComNo</t>
  </si>
  <si>
    <t>ComName</t>
  </si>
  <si>
    <t>ComCRA</t>
  </si>
  <si>
    <t>LAW0010</t>
  </si>
  <si>
    <t>SKLRLCP</t>
    <phoneticPr fontId="1" type="noConversion"/>
  </si>
  <si>
    <t>LMSAPN</t>
    <phoneticPr fontId="1" type="noConversion"/>
  </si>
  <si>
    <t>CASE WHEN "W08TOS" &gt; 0 THEN "W08TOS"
ELSE 0 END</t>
    <phoneticPr fontId="1" type="noConversion"/>
  </si>
  <si>
    <t>W08LPN</t>
    <phoneticPr fontId="1" type="noConversion"/>
  </si>
  <si>
    <t>W08LIN</t>
    <phoneticPr fontId="1" type="noConversion"/>
  </si>
  <si>
    <t>W08TOS</t>
    <phoneticPr fontId="1" type="noConversion"/>
  </si>
  <si>
    <t xml:space="preserve">溢短收    </t>
  </si>
  <si>
    <t xml:space="preserve">欠繳利息  </t>
  </si>
  <si>
    <t xml:space="preserve">欠繳本金  </t>
  </si>
  <si>
    <t>NVL("ClCode1",0)</t>
    <phoneticPr fontId="1" type="noConversion"/>
  </si>
  <si>
    <t>NVL("ClCode2",0)</t>
    <phoneticPr fontId="1" type="noConversion"/>
  </si>
  <si>
    <t>NVL("ClNo",0)</t>
    <phoneticPr fontId="1" type="noConversion"/>
  </si>
  <si>
    <t>NVL("CityCode",'')</t>
    <phoneticPr fontId="1" type="noConversion"/>
  </si>
  <si>
    <t>撥款日期</t>
    <phoneticPr fontId="1" type="noConversion"/>
  </si>
  <si>
    <t>HGTGTD</t>
  </si>
  <si>
    <t>TO_NUMBER(TO_CHAR(ADD_MONTHS(TO_DATE(TO_CHAR(DLY."ADTYMT" * 100 + 1),'YYYYMMDD'),1) - 1 - DLY."W08DLY",'YYYYMMDD'))</t>
    <phoneticPr fontId="1" type="noConversion"/>
  </si>
  <si>
    <t>ADTYMT,W08DLY</t>
    <phoneticPr fontId="1" type="noConversion"/>
  </si>
  <si>
    <t xml:space="preserve">年月份,逾期天數  </t>
    <phoneticPr fontId="1" type="noConversion"/>
  </si>
  <si>
    <t>N,N</t>
    <phoneticPr fontId="1" type="noConversion"/>
  </si>
  <si>
    <t>6,4</t>
    <phoneticPr fontId="1" type="noConversion"/>
  </si>
  <si>
    <t>企金別</t>
    <phoneticPr fontId="1" type="noConversion"/>
  </si>
  <si>
    <t>VARCHAR2</t>
    <phoneticPr fontId="1" type="noConversion"/>
  </si>
  <si>
    <t>FROM "LNMDLYP" DLY
LEFT JOIN "CustMain" CU ON CU."CustNo" = DLY."LMSACN"
LEFT JOIN "FacMain" FAC ON FAC."CustNo" = DLY."LMSACN" AND FAC."FacmNo" = DLY."LMSAPN"
LEFT JOIN "ClFac" CF ON CF."CustNo" = FAC."CustNo"
AND CF."FacmNo" = FAC."FacmNo" AND CF."MainFlag" = 'Y'
LEFT JOIN "ClMain" CM ON CM."ClCode1" = CF."ClCode1"
AND CM."ClCode2" = CF."ClCode2" AND CM."ClNo"    = CF."ClNo" AND NVL(CF."ClNo",0) &gt; 0
LEFT JOIN "LN$ASGP" ASG ON ASG."ADTYMT" = DLY."ADTYMT"
AND ASG."LMSACN" = DLY."LMSACN" AND ASG."LMSAPN" = DLY."LMSAPN"</t>
    <phoneticPr fontId="1" type="noConversion"/>
  </si>
  <si>
    <t>WHERE DLY."ADTYMT" &gt;= 201001</t>
    <phoneticPr fontId="1" type="noConversion"/>
  </si>
  <si>
    <t>ACTFSC為A時：代入201
否則代入空字串</t>
    <phoneticPr fontId="1" type="noConversion"/>
  </si>
  <si>
    <t xml:space="preserve">CASE
WHEN NVL("ACTFSC",' ') = 'A' THEN '201'
ELSE '' END </t>
    <phoneticPr fontId="1" type="noConversion"/>
  </si>
  <si>
    <t>FROM "LA$MSTP" S0
LEFT JOIN "LA$W30P" S2 ON S2."LMSACN" = S0."LMSACN"
AND S2."LMSAPN" = S0."LMSAPN" AND S2."LMSASQ" = S0."LMSASQ"
LEFT JOIN "LA$APLP" S3 ON S3."LMSACN" = S0."LMSACN" AND S3."LMSAPN" = S0."LMSAPN"
LEFT JOIN "CustMain" S4 ON S4."CustNo" = S0."LMSACN"
LEFT JOIN "FacMain" FAC ON FAC."CustNo" = S0."LMSACN" AND FAC."FacmNo" = S0."LMSAPN"
LEFT JOIN "ClFac" CF ON CF."CustNo" = FAC."CustNo"
AND CF."FacmNo" = FAC."FacmNo" AND CF."MainFlag" = 'Y'
LEFT JOIN "ClMain" CM ON CM."ClCode1" = CF."ClCode1"
AND CM."ClCode2" = CF."ClCode2" AND CM."ClNo" = CF."ClNo" AND NVL(CF."ClNo",0) &gt; 0
LEFT JOIN "LA$MSTP" S5 ON S5."LMSACN" = S0."LMSACN"
AND S5."LMSAPN" = S0."LMSAPN" AND S5."LMSASQ" = S0."LMSASQ"
AND TO_DATE(S5."ADTYMT" * 100 + 01,'YYYYMMDD') = ADD_MONTHS(TO_DATE(S0."ADTYMT" * 100 + 01,'YYYYMMDD'),-1)
LEFT JOIN "LN$LBLP" S6 ON S6."LMSACN" = S0."LMSACN"
AND S6."LMSAPN" = S0."LMSAPN" AND S6."LMSASQ" = S0."LMSASQ"
AND S6."ADTYMT" = S0."ADTYMT"</t>
    <phoneticPr fontId="1" type="noConversion"/>
  </si>
  <si>
    <t>WHERE S0.ADTYMT &gt;= 201001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</si>
</sst>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indexed="8"/>
      <name val="思源宋體"/>
      <family val="1"/>
      <charset val="136"/>
    </font>
    <font>
      <sz val="9"/>
      <name val="新細明體"/>
      <family val="1"/>
      <charset val="136"/>
    </font>
    <font>
      <b/>
      <sz val="10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b/>
      <sz val="10"/>
      <color indexed="8"/>
      <name val="思源宋體"/>
      <family val="1"/>
      <charset val="128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7" fillId="3" borderId="1" xfId="2" applyFill="1" applyBorder="1" applyAlignment="1" applyProtection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 wrapText="1"/>
    </xf>
    <xf numFmtId="49" fontId="10" fillId="5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49" fontId="7" fillId="0" borderId="0" xfId="2" applyNumberFormat="1" applyBorder="1" applyAlignment="1" applyProtection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49" fontId="10" fillId="4" borderId="5" xfId="0" applyNumberFormat="1" applyFont="1" applyFill="1" applyBorder="1" applyAlignment="1">
      <alignment horizontal="center" vertical="top"/>
    </xf>
    <xf numFmtId="49" fontId="10" fillId="4" borderId="4" xfId="0" applyNumberFormat="1" applyFont="1" applyFill="1" applyBorder="1" applyAlignment="1">
      <alignment horizontal="center" vertical="top"/>
    </xf>
    <xf numFmtId="49" fontId="10" fillId="4" borderId="3" xfId="0" applyNumberFormat="1" applyFont="1" applyFill="1" applyBorder="1" applyAlignment="1">
      <alignment horizontal="center" vertical="top"/>
    </xf>
  </cellXfs>
  <cellStyles count="5">
    <cellStyle name="一般" xfId="0" builtinId="0"/>
    <cellStyle name="一般 2" xfId="4" xr:uid="{00000000-0005-0000-0000-000001000000}"/>
    <cellStyle name="一般 3" xfId="1" xr:uid="{00000000-0005-0000-0000-000002000000}"/>
    <cellStyle name="超連結" xfId="2" builtinId="8"/>
    <cellStyle name="超連結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MonthlyFacB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RptRelationSel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RptRelationFami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RptRelationCompan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MonthlyLoanB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MonthlyLM014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MonthlyLM014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MonthlyLM014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YearlyHouseLoanI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MonthlyLM02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GuildBuilde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9-&#22577;&#34920;&#20316;&#26989;\RptJc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MonthlyFacBal</v>
          </cell>
          <cell r="D1" t="str">
            <v>額度月報工作檔</v>
          </cell>
        </row>
        <row r="9">
          <cell r="A9">
            <v>1</v>
          </cell>
          <cell r="B9" t="str">
            <v>YearMonth</v>
          </cell>
          <cell r="C9" t="str">
            <v xml:space="preserve">資料年月 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FacmNo</v>
          </cell>
          <cell r="C11" t="str">
            <v>額度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PrevIntDate</v>
          </cell>
          <cell r="C12" t="str">
            <v>繳息迄日</v>
          </cell>
          <cell r="D12" t="str">
            <v>DecimalD</v>
          </cell>
          <cell r="E12">
            <v>8</v>
          </cell>
          <cell r="F12"/>
          <cell r="G12"/>
        </row>
        <row r="13">
          <cell r="A13">
            <v>5</v>
          </cell>
          <cell r="B13" t="str">
            <v>NextIntDate</v>
          </cell>
          <cell r="C13" t="str">
            <v>應繳息日</v>
          </cell>
          <cell r="D13" t="str">
            <v>DecimalD</v>
          </cell>
          <cell r="E13">
            <v>8</v>
          </cell>
          <cell r="F13"/>
          <cell r="G13"/>
        </row>
        <row r="14">
          <cell r="A14">
            <v>6</v>
          </cell>
          <cell r="B14" t="str">
            <v>OvduTerm</v>
          </cell>
          <cell r="C14" t="str">
            <v>逾期期數</v>
          </cell>
          <cell r="D14" t="str">
            <v>DECIMAL</v>
          </cell>
          <cell r="E14">
            <v>3</v>
          </cell>
          <cell r="F14"/>
          <cell r="G14"/>
        </row>
        <row r="15">
          <cell r="A15">
            <v>7</v>
          </cell>
          <cell r="B15" t="str">
            <v>OvduDays</v>
          </cell>
          <cell r="C15" t="str">
            <v>逾期天數</v>
          </cell>
          <cell r="D15" t="str">
            <v>DECIMAL</v>
          </cell>
          <cell r="E15">
            <v>6</v>
          </cell>
          <cell r="F15"/>
          <cell r="G15"/>
        </row>
        <row r="16">
          <cell r="A16">
            <v>8</v>
          </cell>
          <cell r="B16" t="str">
            <v>CurrencyCode</v>
          </cell>
          <cell r="C16" t="str">
            <v>幣別</v>
          </cell>
          <cell r="D16" t="str">
            <v>VARCHAR2</v>
          </cell>
          <cell r="E16">
            <v>3</v>
          </cell>
          <cell r="F16"/>
          <cell r="G16"/>
        </row>
        <row r="17">
          <cell r="A17">
            <v>9</v>
          </cell>
          <cell r="B17" t="str">
            <v>PrinBalance</v>
          </cell>
          <cell r="C17" t="str">
            <v>本金餘額</v>
          </cell>
          <cell r="D17" t="str">
            <v>DECIMAL</v>
          </cell>
          <cell r="E17">
            <v>16</v>
          </cell>
          <cell r="F17">
            <v>2</v>
          </cell>
          <cell r="G17"/>
        </row>
        <row r="18">
          <cell r="A18">
            <v>10</v>
          </cell>
          <cell r="B18" t="str">
            <v>BadDebtBal</v>
          </cell>
          <cell r="C18" t="str">
            <v>呆帳餘額</v>
          </cell>
          <cell r="D18" t="str">
            <v>DECIMAL</v>
          </cell>
          <cell r="E18">
            <v>16</v>
          </cell>
          <cell r="F18">
            <v>2</v>
          </cell>
          <cell r="G18"/>
        </row>
        <row r="19">
          <cell r="A19">
            <v>11</v>
          </cell>
          <cell r="B19" t="str">
            <v>AccCollPsn</v>
          </cell>
          <cell r="C19" t="str">
            <v>催收人員</v>
          </cell>
          <cell r="D19" t="str">
            <v>VARCHAR2</v>
          </cell>
          <cell r="E19">
            <v>6</v>
          </cell>
          <cell r="F19"/>
          <cell r="G19"/>
        </row>
        <row r="20">
          <cell r="A20">
            <v>12</v>
          </cell>
          <cell r="B20" t="str">
            <v>LegalPsn</v>
          </cell>
          <cell r="C20" t="str">
            <v>法務人員</v>
          </cell>
          <cell r="D20" t="str">
            <v>VARCHAR2</v>
          </cell>
          <cell r="E20">
            <v>6</v>
          </cell>
          <cell r="F20"/>
          <cell r="G20"/>
        </row>
        <row r="21">
          <cell r="A21">
            <v>13</v>
          </cell>
          <cell r="B21" t="str">
            <v>Status</v>
          </cell>
          <cell r="C21" t="str">
            <v>戶況</v>
          </cell>
          <cell r="D21" t="str">
            <v>DECIMAL</v>
          </cell>
          <cell r="E21">
            <v>2</v>
          </cell>
          <cell r="F21"/>
          <cell r="G21" t="str">
            <v>00: 正常戶
02: 催收戶
03: 結案戶(結清日=本月)
04: 逾期戶(改為00:正常戶)
05: 催收結案戶(結清日=本月)
06: 呆帳戶
07: 部分轉呆戶
08: 債權轉讓戶(結清日=本月)
09: 呆帳結案戶(結清日=本月)
(不含債協)</v>
          </cell>
        </row>
        <row r="22">
          <cell r="A22">
            <v>14</v>
          </cell>
          <cell r="B22" t="str">
            <v>AcctCode</v>
          </cell>
          <cell r="C22" t="str">
            <v xml:space="preserve">業務科目代號  </v>
          </cell>
          <cell r="D22" t="str">
            <v>VARCHAR2</v>
          </cell>
          <cell r="E22">
            <v>3</v>
          </cell>
          <cell r="F22"/>
          <cell r="G22" t="str">
            <v>CdAcCode會計科子細目設定檔
310: 短期擔保放款 
320: 中期擔保放款
330: 長期擔保放款
340: 三十年房貸
990: 催收款項</v>
          </cell>
        </row>
        <row r="23">
          <cell r="A23">
            <v>15</v>
          </cell>
          <cell r="B23" t="str">
            <v>FacAcctCode</v>
          </cell>
          <cell r="C23" t="str">
            <v>額度業務科目</v>
          </cell>
          <cell r="D23" t="str">
            <v>VARCHAR2</v>
          </cell>
          <cell r="E23">
            <v>3</v>
          </cell>
          <cell r="F23"/>
          <cell r="G23" t="str">
            <v>CdAcCode會計科子細目設定檔
310: 短期擔保放款 
320: 中期擔保放款
330: 長期擔保放款
340: 三十年房貸</v>
          </cell>
        </row>
        <row r="24">
          <cell r="A24">
            <v>16</v>
          </cell>
          <cell r="B24" t="str">
            <v>ClCustNo</v>
          </cell>
          <cell r="C24" t="str">
            <v>同擔保品戶號</v>
          </cell>
          <cell r="D24" t="str">
            <v>DECIMAL</v>
          </cell>
          <cell r="E24">
            <v>7</v>
          </cell>
          <cell r="F24"/>
          <cell r="G24"/>
        </row>
        <row r="25">
          <cell r="A25">
            <v>17</v>
          </cell>
          <cell r="B25" t="str">
            <v>ClFacmNo</v>
          </cell>
          <cell r="C25" t="str">
            <v>同擔保品額度</v>
          </cell>
          <cell r="D25" t="str">
            <v>DECIMAL</v>
          </cell>
          <cell r="E25">
            <v>3</v>
          </cell>
          <cell r="F25"/>
          <cell r="G25"/>
        </row>
        <row r="26">
          <cell r="A26">
            <v>18</v>
          </cell>
          <cell r="B26" t="str">
            <v>ClRowNo</v>
          </cell>
          <cell r="C26" t="str">
            <v>同擔保品序列號</v>
          </cell>
          <cell r="D26" t="str">
            <v>DECIMAL</v>
          </cell>
          <cell r="E26">
            <v>3</v>
          </cell>
          <cell r="F26"/>
          <cell r="G26" t="str">
            <v>同擔保品逾期天數最久者為1,其餘依序排列</v>
          </cell>
        </row>
        <row r="27">
          <cell r="A27">
            <v>19</v>
          </cell>
          <cell r="B27" t="str">
            <v>RenewCode</v>
          </cell>
          <cell r="C27" t="str">
            <v>展期記號</v>
          </cell>
          <cell r="D27" t="str">
            <v>VARCHAR2</v>
          </cell>
          <cell r="E27">
            <v>1</v>
          </cell>
          <cell r="F27"/>
          <cell r="G27" t="str">
            <v xml:space="preserve">空白、1.展期一般 2.展期協議
</v>
          </cell>
        </row>
        <row r="28">
          <cell r="A28">
            <v>20</v>
          </cell>
          <cell r="B28" t="str">
            <v>ProdNo</v>
          </cell>
          <cell r="C28" t="str">
            <v>商品代碼</v>
          </cell>
          <cell r="D28" t="str">
            <v>VARCHAR2</v>
          </cell>
          <cell r="E28">
            <v>5</v>
          </cell>
          <cell r="F28"/>
          <cell r="G28"/>
        </row>
        <row r="29">
          <cell r="A29">
            <v>21</v>
          </cell>
          <cell r="B29" t="str">
            <v>AcBookCode</v>
          </cell>
          <cell r="C29" t="str">
            <v>帳冊別</v>
          </cell>
          <cell r="D29" t="str">
            <v>VARCHAR2</v>
          </cell>
          <cell r="E29">
            <v>3</v>
          </cell>
          <cell r="F29"/>
          <cell r="G29" t="str">
            <v>null 一般,</v>
          </cell>
        </row>
        <row r="30">
          <cell r="A30">
            <v>22</v>
          </cell>
          <cell r="B30" t="str">
            <v>EntCode</v>
          </cell>
          <cell r="C30" t="str">
            <v>企金別</v>
          </cell>
          <cell r="D30" t="str">
            <v>VARCHAR2</v>
          </cell>
          <cell r="E30">
            <v>1</v>
          </cell>
          <cell r="F30" t="str">
            <v xml:space="preserve"> </v>
          </cell>
          <cell r="G30" t="str">
            <v>共用代碼檔
0:個金
1:企金
2:企金自然人</v>
          </cell>
        </row>
        <row r="31">
          <cell r="A31">
            <v>23</v>
          </cell>
          <cell r="B31" t="str">
            <v>RelsCode</v>
          </cell>
          <cell r="C31" t="str">
            <v>(準)利害關係人職稱</v>
          </cell>
          <cell r="D31" t="str">
            <v>VARCHAR2</v>
          </cell>
          <cell r="E31">
            <v>2</v>
          </cell>
          <cell r="F31"/>
          <cell r="G31" t="str">
            <v>共用代碼檔
01: 董事長
02: 副董事長
03: 董事
04: 監察人
05: 總經理
06: 副總經理
07: 協理
08: 經理
09: 副理
10: 辦理授信職員
11: 十五日薪
98: 其他關係人
99: 非關係人</v>
          </cell>
        </row>
        <row r="32">
          <cell r="A32">
            <v>24</v>
          </cell>
          <cell r="B32" t="str">
            <v>DepartmentCode</v>
          </cell>
          <cell r="C32" t="str">
            <v>案件隸屬單位</v>
          </cell>
          <cell r="D32" t="str">
            <v>VARCHAR2</v>
          </cell>
          <cell r="E32">
            <v>1</v>
          </cell>
          <cell r="F32"/>
          <cell r="G32" t="str">
            <v>共用代碼檔
0:非企金單位  
1:企金推展課</v>
          </cell>
        </row>
        <row r="33">
          <cell r="A33">
            <v>25</v>
          </cell>
          <cell r="B33" t="str">
            <v>UnpaidPrincipal</v>
          </cell>
          <cell r="C33" t="str">
            <v>已到期本金/轉催收本金</v>
          </cell>
          <cell r="D33" t="str">
            <v>DECIMAL</v>
          </cell>
          <cell r="E33">
            <v>16</v>
          </cell>
          <cell r="F33">
            <v>2</v>
          </cell>
          <cell r="G33"/>
        </row>
        <row r="34">
          <cell r="A34">
            <v>26</v>
          </cell>
          <cell r="B34" t="str">
            <v>UnpaidInterest</v>
          </cell>
          <cell r="C34" t="str">
            <v>已到期利息/轉催收利息</v>
          </cell>
          <cell r="D34" t="str">
            <v>DECIMAL</v>
          </cell>
          <cell r="E34">
            <v>16</v>
          </cell>
          <cell r="F34">
            <v>2</v>
          </cell>
          <cell r="G34"/>
        </row>
        <row r="35">
          <cell r="A35">
            <v>27</v>
          </cell>
          <cell r="B35" t="str">
            <v>UnpaidBreachAmt</v>
          </cell>
          <cell r="C35" t="str">
            <v>已到期違約金/轉催收違約金</v>
          </cell>
          <cell r="D35" t="str">
            <v>DECIMAL</v>
          </cell>
          <cell r="E35">
            <v>16</v>
          </cell>
          <cell r="F35">
            <v>2</v>
          </cell>
          <cell r="G35"/>
        </row>
        <row r="36">
          <cell r="A36">
            <v>28</v>
          </cell>
          <cell r="B36" t="str">
            <v>UnpaidDelayInt</v>
          </cell>
          <cell r="C36" t="str">
            <v>已到期延滯息</v>
          </cell>
          <cell r="D36" t="str">
            <v>DECIMAL</v>
          </cell>
          <cell r="E36">
            <v>16</v>
          </cell>
          <cell r="F36">
            <v>2</v>
          </cell>
          <cell r="G36"/>
        </row>
        <row r="37">
          <cell r="A37">
            <v>29</v>
          </cell>
          <cell r="B37" t="str">
            <v>AcdrPrincipal</v>
          </cell>
          <cell r="C37" t="str">
            <v>未到期回收本金</v>
          </cell>
          <cell r="D37" t="str">
            <v>DECIMAL</v>
          </cell>
          <cell r="E37">
            <v>16</v>
          </cell>
          <cell r="F37">
            <v>2</v>
          </cell>
          <cell r="G37"/>
        </row>
        <row r="38">
          <cell r="A38">
            <v>30</v>
          </cell>
          <cell r="B38" t="str">
            <v>AcdrInterest</v>
          </cell>
          <cell r="C38" t="str">
            <v>未到期利息</v>
          </cell>
          <cell r="D38" t="str">
            <v>DECIMAL</v>
          </cell>
          <cell r="E38">
            <v>16</v>
          </cell>
          <cell r="F38">
            <v>2</v>
          </cell>
          <cell r="G38"/>
        </row>
        <row r="39">
          <cell r="A39">
            <v>31</v>
          </cell>
          <cell r="B39" t="str">
            <v>AcdrBreachAmt</v>
          </cell>
          <cell r="C39" t="str">
            <v>未到期違約金</v>
          </cell>
          <cell r="D39" t="str">
            <v>DECIMAL</v>
          </cell>
          <cell r="E39">
            <v>16</v>
          </cell>
          <cell r="F39">
            <v>2</v>
          </cell>
          <cell r="G39"/>
        </row>
        <row r="40">
          <cell r="A40">
            <v>32</v>
          </cell>
          <cell r="B40" t="str">
            <v>AcdrDelayInt</v>
          </cell>
          <cell r="C40" t="str">
            <v>未到期延滯息</v>
          </cell>
          <cell r="D40" t="str">
            <v>DECIMAL</v>
          </cell>
          <cell r="E40">
            <v>16</v>
          </cell>
          <cell r="F40">
            <v>2</v>
          </cell>
          <cell r="G40"/>
        </row>
        <row r="41">
          <cell r="A41">
            <v>33</v>
          </cell>
          <cell r="B41" t="str">
            <v xml:space="preserve">FireFee </v>
          </cell>
          <cell r="C41" t="str">
            <v>火險費用</v>
          </cell>
          <cell r="D41" t="str">
            <v>DECIMAL</v>
          </cell>
          <cell r="E41">
            <v>16</v>
          </cell>
          <cell r="F41">
            <v>2</v>
          </cell>
          <cell r="G41" t="str">
            <v>AcctCode:TMI(未收)+F09(墊付)+F25(催收)</v>
          </cell>
        </row>
        <row r="42">
          <cell r="A42">
            <v>34</v>
          </cell>
          <cell r="B42" t="str">
            <v>LawFee</v>
          </cell>
          <cell r="C42" t="str">
            <v>法務費用</v>
          </cell>
          <cell r="D42" t="str">
            <v>DECIMAL</v>
          </cell>
          <cell r="E42">
            <v>16</v>
          </cell>
          <cell r="F42">
            <v>2</v>
          </cell>
          <cell r="G42" t="str">
            <v>AcctCode:F07(墊付)+F24(催收)</v>
          </cell>
        </row>
        <row r="43">
          <cell r="A43">
            <v>35</v>
          </cell>
          <cell r="B43" t="str">
            <v>ModifyFee</v>
          </cell>
          <cell r="C43" t="str">
            <v>契變手續費</v>
          </cell>
          <cell r="D43" t="str">
            <v>DECIMAL</v>
          </cell>
          <cell r="E43">
            <v>16</v>
          </cell>
          <cell r="F43">
            <v>2</v>
          </cell>
          <cell r="G43" t="str">
            <v>AcctCode:F29(未收)</v>
          </cell>
        </row>
        <row r="44">
          <cell r="A44">
            <v>36</v>
          </cell>
          <cell r="B44" t="str">
            <v>AcctFee</v>
          </cell>
          <cell r="C44" t="str">
            <v>帳管費用</v>
          </cell>
          <cell r="D44" t="str">
            <v>DECIMAL</v>
          </cell>
          <cell r="E44">
            <v>16</v>
          </cell>
          <cell r="F44">
            <v>2</v>
          </cell>
          <cell r="G44" t="str">
            <v>AcctCode:F10(未收)</v>
          </cell>
        </row>
        <row r="45">
          <cell r="A45">
            <v>37</v>
          </cell>
          <cell r="B45" t="str">
            <v>ShortfallPrin</v>
          </cell>
          <cell r="C45" t="str">
            <v>短繳本金</v>
          </cell>
          <cell r="D45" t="str">
            <v>DECIMAL</v>
          </cell>
          <cell r="E45">
            <v>16</v>
          </cell>
          <cell r="F45">
            <v>2</v>
          </cell>
          <cell r="G45" t="str">
            <v>欠繳本金</v>
          </cell>
        </row>
        <row r="46">
          <cell r="A46">
            <v>38</v>
          </cell>
          <cell r="B46" t="str">
            <v>ShortfallInt</v>
          </cell>
          <cell r="C46" t="str">
            <v>短繳利息</v>
          </cell>
          <cell r="D46" t="str">
            <v>DECIMAL</v>
          </cell>
          <cell r="E46">
            <v>16</v>
          </cell>
          <cell r="F46">
            <v>2</v>
          </cell>
          <cell r="G46" t="str">
            <v>欠繳利息</v>
          </cell>
        </row>
        <row r="47">
          <cell r="A47">
            <v>39</v>
          </cell>
          <cell r="B47" t="str">
            <v>TempAmt</v>
          </cell>
          <cell r="C47" t="str">
            <v>暫收金額</v>
          </cell>
          <cell r="D47" t="str">
            <v>DECIMAL</v>
          </cell>
          <cell r="E47">
            <v>16</v>
          </cell>
          <cell r="F47">
            <v>2</v>
          </cell>
          <cell r="G47"/>
        </row>
        <row r="48">
          <cell r="A48">
            <v>40</v>
          </cell>
          <cell r="B48" t="str">
            <v>ClCode1</v>
          </cell>
          <cell r="C48" t="str">
            <v>主要擔保品代號1</v>
          </cell>
          <cell r="D48" t="str">
            <v>DECIMAL</v>
          </cell>
          <cell r="E48">
            <v>1</v>
          </cell>
          <cell r="F48" t="str">
            <v xml:space="preserve"> </v>
          </cell>
          <cell r="G48" t="str">
            <v>擔保品代號檔CdCl</v>
          </cell>
        </row>
        <row r="49">
          <cell r="A49">
            <v>41</v>
          </cell>
          <cell r="B49" t="str">
            <v>ClCode2</v>
          </cell>
          <cell r="C49" t="str">
            <v>主要擔保品代號2</v>
          </cell>
          <cell r="D49" t="str">
            <v>DECIMAL</v>
          </cell>
          <cell r="E49">
            <v>2</v>
          </cell>
          <cell r="F49" t="str">
            <v xml:space="preserve"> </v>
          </cell>
          <cell r="G49" t="str">
            <v>擔保品代號檔CdC2</v>
          </cell>
        </row>
        <row r="50">
          <cell r="A50">
            <v>42</v>
          </cell>
          <cell r="B50" t="str">
            <v>ClNo</v>
          </cell>
          <cell r="C50" t="str">
            <v>主要擔保品編號</v>
          </cell>
          <cell r="D50" t="str">
            <v>DECIMAL</v>
          </cell>
          <cell r="E50">
            <v>7</v>
          </cell>
          <cell r="F50"/>
          <cell r="G50"/>
        </row>
        <row r="51">
          <cell r="A51">
            <v>43</v>
          </cell>
          <cell r="B51" t="str">
            <v>CityCode</v>
          </cell>
          <cell r="C51" t="str">
            <v>主要擔保品地區別</v>
          </cell>
          <cell r="D51" t="str">
            <v>VARCHAR2</v>
          </cell>
          <cell r="E51">
            <v>2</v>
          </cell>
          <cell r="F51" t="str">
            <v xml:space="preserve"> </v>
          </cell>
          <cell r="G51" t="str">
            <v>地區別與鄉鎮區對照檔CdArea</v>
          </cell>
        </row>
        <row r="52">
          <cell r="A52">
            <v>44</v>
          </cell>
          <cell r="B52" t="str">
            <v>OvduDate</v>
          </cell>
          <cell r="C52" t="str">
            <v>轉催收日期</v>
          </cell>
          <cell r="D52" t="str">
            <v>DECIMALD</v>
          </cell>
          <cell r="E52">
            <v>8</v>
          </cell>
          <cell r="F52"/>
          <cell r="G52"/>
        </row>
        <row r="53">
          <cell r="A53">
            <v>45</v>
          </cell>
          <cell r="B53" t="str">
            <v>OvduPrinBal</v>
          </cell>
          <cell r="C53" t="str">
            <v>催收本金餘額</v>
          </cell>
          <cell r="D53" t="str">
            <v>DECIMAL</v>
          </cell>
          <cell r="E53">
            <v>16</v>
          </cell>
          <cell r="F53">
            <v>2</v>
          </cell>
          <cell r="G53"/>
        </row>
        <row r="54">
          <cell r="A54">
            <v>46</v>
          </cell>
          <cell r="B54" t="str">
            <v>OvduIntBal</v>
          </cell>
          <cell r="C54" t="str">
            <v>催收利息餘額</v>
          </cell>
          <cell r="D54" t="str">
            <v>DECIMAL</v>
          </cell>
          <cell r="E54">
            <v>16</v>
          </cell>
          <cell r="F54">
            <v>2</v>
          </cell>
          <cell r="G54"/>
        </row>
        <row r="55">
          <cell r="A55">
            <v>47</v>
          </cell>
          <cell r="B55" t="str">
            <v>OvduBreachBal</v>
          </cell>
          <cell r="C55" t="str">
            <v>催收違約金餘額</v>
          </cell>
          <cell r="D55" t="str">
            <v>DECIMAL</v>
          </cell>
          <cell r="E55">
            <v>16</v>
          </cell>
          <cell r="F55">
            <v>2</v>
          </cell>
          <cell r="G55"/>
        </row>
        <row r="56">
          <cell r="A56">
            <v>48</v>
          </cell>
          <cell r="B56" t="str">
            <v>OvduBal</v>
          </cell>
          <cell r="C56" t="str">
            <v>催收餘額</v>
          </cell>
          <cell r="D56" t="str">
            <v>DECIMAL</v>
          </cell>
          <cell r="E56">
            <v>16</v>
          </cell>
          <cell r="F56">
            <v>2</v>
          </cell>
          <cell r="G56"/>
        </row>
        <row r="57">
          <cell r="B57" t="str">
            <v>LawAmount</v>
          </cell>
          <cell r="C57" t="str">
            <v>法催擔保金額</v>
          </cell>
          <cell r="D57" t="str">
            <v>DECIMAL</v>
          </cell>
          <cell r="E57">
            <v>16</v>
          </cell>
          <cell r="F57">
            <v>2</v>
          </cell>
          <cell r="G57"/>
        </row>
        <row r="58">
          <cell r="B58" t="str">
            <v>AssetClass</v>
          </cell>
          <cell r="C58" t="str">
            <v>資產五分類代號</v>
          </cell>
          <cell r="D58" t="str">
            <v>VARCHAR2</v>
          </cell>
          <cell r="E58">
            <v>2</v>
          </cell>
          <cell r="F58"/>
          <cell r="G58" t="str">
            <v xml:space="preserve">11=一之1,   12=一之2,
21=二之1,   22=二之2,   23=二之3,
3=三  
4=四   
5=五  </v>
          </cell>
        </row>
        <row r="59">
          <cell r="B59" t="str">
            <v>StoreRate</v>
          </cell>
          <cell r="C59" t="str">
            <v>計息利率</v>
          </cell>
          <cell r="D59" t="str">
            <v>DECIMAL</v>
          </cell>
          <cell r="E59">
            <v>6</v>
          </cell>
          <cell r="F59">
            <v>4</v>
          </cell>
          <cell r="G59"/>
        </row>
        <row r="60">
          <cell r="B60" t="str">
            <v>CreateDate</v>
          </cell>
          <cell r="C60" t="str">
            <v>建檔日期時間</v>
          </cell>
          <cell r="D60" t="str">
            <v>DATE</v>
          </cell>
          <cell r="E60">
            <v>8</v>
          </cell>
          <cell r="F60"/>
          <cell r="G60"/>
        </row>
        <row r="61">
          <cell r="B61" t="str">
            <v>CreateEmpNo</v>
          </cell>
          <cell r="C61" t="str">
            <v>建檔人員</v>
          </cell>
          <cell r="D61" t="str">
            <v>VARCHAR2</v>
          </cell>
          <cell r="E61">
            <v>6</v>
          </cell>
          <cell r="F61"/>
          <cell r="G61"/>
        </row>
        <row r="62">
          <cell r="B62" t="str">
            <v>LastUpdate</v>
          </cell>
          <cell r="C62" t="str">
            <v>最後更新日期時間</v>
          </cell>
          <cell r="D62" t="str">
            <v>DATE</v>
          </cell>
          <cell r="E62">
            <v>8</v>
          </cell>
          <cell r="F62"/>
          <cell r="G62"/>
        </row>
        <row r="63">
          <cell r="B63" t="str">
            <v>LastUpdateEmpNo</v>
          </cell>
          <cell r="C63" t="str">
            <v>最後更新人員</v>
          </cell>
          <cell r="D63" t="str">
            <v>VARCHAR2</v>
          </cell>
          <cell r="E63">
            <v>6</v>
          </cell>
          <cell r="F63"/>
          <cell r="G63"/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RptRelationSelf</v>
          </cell>
          <cell r="D1" t="str">
            <v>報表用_金控利害關係人_關係人資料</v>
          </cell>
        </row>
        <row r="9">
          <cell r="A9">
            <v>1</v>
          </cell>
          <cell r="B9" t="str">
            <v>CusId</v>
          </cell>
          <cell r="C9" t="str">
            <v>CusId</v>
          </cell>
          <cell r="D9" t="str">
            <v>NVARCHAR2</v>
          </cell>
          <cell r="E9">
            <v>20</v>
          </cell>
          <cell r="F9"/>
          <cell r="G9"/>
        </row>
        <row r="10">
          <cell r="A10">
            <v>2</v>
          </cell>
          <cell r="B10" t="str">
            <v>CusName</v>
          </cell>
          <cell r="C10" t="str">
            <v>CusName</v>
          </cell>
          <cell r="D10" t="str">
            <v>NVARCHAR2</v>
          </cell>
          <cell r="E10">
            <v>30</v>
          </cell>
          <cell r="F10"/>
          <cell r="G10"/>
        </row>
        <row r="11">
          <cell r="A11">
            <v>3</v>
          </cell>
          <cell r="B11" t="str">
            <v>STSCD</v>
          </cell>
          <cell r="C11" t="str">
            <v>STSCD</v>
          </cell>
          <cell r="D11" t="str">
            <v>NVARCHAR2</v>
          </cell>
          <cell r="E11">
            <v>2</v>
          </cell>
          <cell r="F11"/>
          <cell r="G11"/>
        </row>
        <row r="12">
          <cell r="A12">
            <v>4</v>
          </cell>
          <cell r="B12" t="str">
            <v>CusCCD</v>
          </cell>
          <cell r="C12" t="str">
            <v>CusCCD</v>
          </cell>
          <cell r="D12" t="str">
            <v>NVARCHAR2</v>
          </cell>
          <cell r="E12">
            <v>1</v>
          </cell>
          <cell r="F12"/>
          <cell r="G12"/>
        </row>
        <row r="13">
          <cell r="A13">
            <v>5</v>
          </cell>
          <cell r="B13" t="str">
            <v>CusSCD</v>
          </cell>
          <cell r="C13" t="str">
            <v>CusSCD</v>
          </cell>
          <cell r="D13" t="str">
            <v>NVARCHAR2</v>
          </cell>
          <cell r="E13">
            <v>2</v>
          </cell>
          <cell r="F13"/>
          <cell r="G13"/>
        </row>
        <row r="14">
          <cell r="A14">
            <v>6</v>
          </cell>
          <cell r="B14" t="str">
            <v>LAW001</v>
          </cell>
          <cell r="C14" t="str">
            <v>LAW001</v>
          </cell>
          <cell r="D14" t="str">
            <v>NVARCHAR2</v>
          </cell>
          <cell r="E14">
            <v>1</v>
          </cell>
          <cell r="F14"/>
          <cell r="G14"/>
        </row>
        <row r="15">
          <cell r="A15">
            <v>7</v>
          </cell>
          <cell r="B15" t="str">
            <v>LAW002</v>
          </cell>
          <cell r="C15" t="str">
            <v>LAW002</v>
          </cell>
          <cell r="D15" t="str">
            <v>NVARCHAR2</v>
          </cell>
          <cell r="E15">
            <v>1</v>
          </cell>
          <cell r="F15"/>
          <cell r="G15"/>
        </row>
        <row r="16">
          <cell r="A16">
            <v>8</v>
          </cell>
          <cell r="B16" t="str">
            <v>LAW003</v>
          </cell>
          <cell r="C16" t="str">
            <v>LAW003</v>
          </cell>
          <cell r="D16" t="str">
            <v>NVARCHAR2</v>
          </cell>
          <cell r="E16">
            <v>1</v>
          </cell>
          <cell r="F16"/>
          <cell r="G16"/>
        </row>
        <row r="17">
          <cell r="A17">
            <v>9</v>
          </cell>
          <cell r="B17" t="str">
            <v>LAW004</v>
          </cell>
          <cell r="C17" t="str">
            <v>LAW004</v>
          </cell>
          <cell r="D17" t="str">
            <v>NVARCHAR2</v>
          </cell>
          <cell r="E17">
            <v>1</v>
          </cell>
          <cell r="F17"/>
          <cell r="G17"/>
        </row>
        <row r="18">
          <cell r="A18">
            <v>10</v>
          </cell>
          <cell r="B18" t="str">
            <v>LAW005</v>
          </cell>
          <cell r="C18" t="str">
            <v>LAW005</v>
          </cell>
          <cell r="D18" t="str">
            <v>NVARCHAR2</v>
          </cell>
          <cell r="E18">
            <v>1</v>
          </cell>
          <cell r="F18"/>
          <cell r="G18"/>
        </row>
        <row r="19">
          <cell r="A19">
            <v>11</v>
          </cell>
          <cell r="B19" t="str">
            <v>LAW006</v>
          </cell>
          <cell r="C19" t="str">
            <v>LAW006</v>
          </cell>
          <cell r="D19" t="str">
            <v>NVARCHAR2</v>
          </cell>
          <cell r="E19">
            <v>1</v>
          </cell>
          <cell r="F19"/>
          <cell r="G19"/>
        </row>
        <row r="20">
          <cell r="A20">
            <v>12</v>
          </cell>
          <cell r="B20" t="str">
            <v>LAW007</v>
          </cell>
          <cell r="C20" t="str">
            <v>LAW007</v>
          </cell>
          <cell r="D20" t="str">
            <v>NVARCHAR2</v>
          </cell>
          <cell r="E20">
            <v>1</v>
          </cell>
          <cell r="F20"/>
          <cell r="G20"/>
        </row>
        <row r="21">
          <cell r="A21">
            <v>13</v>
          </cell>
          <cell r="B21" t="str">
            <v>LAW008</v>
          </cell>
          <cell r="C21" t="str">
            <v>LAW008</v>
          </cell>
          <cell r="D21" t="str">
            <v>NVARCHAR2</v>
          </cell>
          <cell r="E21">
            <v>1</v>
          </cell>
          <cell r="F21"/>
          <cell r="G21"/>
        </row>
        <row r="22">
          <cell r="A22">
            <v>14</v>
          </cell>
          <cell r="B22" t="str">
            <v>LAW009</v>
          </cell>
          <cell r="C22" t="str">
            <v>LAW009</v>
          </cell>
          <cell r="D22" t="str">
            <v>NVARCHAR2</v>
          </cell>
          <cell r="E22">
            <v>1</v>
          </cell>
          <cell r="F22"/>
          <cell r="G22"/>
        </row>
        <row r="23">
          <cell r="A23">
            <v>15</v>
          </cell>
          <cell r="B23" t="str">
            <v>LAW0010</v>
          </cell>
          <cell r="C23" t="str">
            <v>LAW0010</v>
          </cell>
          <cell r="D23" t="str">
            <v>NVARCHAR2</v>
          </cell>
          <cell r="E23">
            <v>1</v>
          </cell>
          <cell r="F23"/>
          <cell r="G23"/>
        </row>
        <row r="24">
          <cell r="A24">
            <v>16</v>
          </cell>
          <cell r="B24" t="str">
            <v>Mark</v>
          </cell>
          <cell r="C24" t="str">
            <v>Mark</v>
          </cell>
          <cell r="D24" t="str">
            <v>NVARCHAR2</v>
          </cell>
          <cell r="E24">
            <v>10</v>
          </cell>
          <cell r="F24" t="str">
            <v xml:space="preserve"> </v>
          </cell>
          <cell r="G24" t="str">
            <v xml:space="preserve"> </v>
          </cell>
        </row>
        <row r="25">
          <cell r="A25">
            <v>17</v>
          </cell>
          <cell r="B25" t="str">
            <v>CreateDate</v>
          </cell>
          <cell r="C25" t="str">
            <v>建檔日期時間</v>
          </cell>
          <cell r="D25" t="str">
            <v>DATE</v>
          </cell>
          <cell r="E25"/>
          <cell r="F25" t="str">
            <v xml:space="preserve"> </v>
          </cell>
          <cell r="G25" t="str">
            <v xml:space="preserve"> </v>
          </cell>
        </row>
        <row r="26">
          <cell r="A26">
            <v>18</v>
          </cell>
          <cell r="B26" t="str">
            <v>CreateEmpNo</v>
          </cell>
          <cell r="C26" t="str">
            <v>建檔人員</v>
          </cell>
          <cell r="D26" t="str">
            <v>VARCHAR2</v>
          </cell>
          <cell r="E26">
            <v>6</v>
          </cell>
          <cell r="F26" t="str">
            <v xml:space="preserve"> </v>
          </cell>
          <cell r="G26" t="str">
            <v xml:space="preserve"> </v>
          </cell>
        </row>
        <row r="27">
          <cell r="A27">
            <v>19</v>
          </cell>
          <cell r="B27" t="str">
            <v>LastUpdate</v>
          </cell>
          <cell r="C27" t="str">
            <v>最後更新日期時間</v>
          </cell>
          <cell r="D27" t="str">
            <v>DATE</v>
          </cell>
          <cell r="E27"/>
          <cell r="F27"/>
          <cell r="G27"/>
        </row>
        <row r="28">
          <cell r="A28">
            <v>20</v>
          </cell>
          <cell r="B28" t="str">
            <v>LastUpdateEmpNo</v>
          </cell>
          <cell r="C28" t="str">
            <v>最後更新人員</v>
          </cell>
          <cell r="D28" t="str">
            <v>VARCHAR2</v>
          </cell>
          <cell r="E28">
            <v>6</v>
          </cell>
          <cell r="F28"/>
          <cell r="G28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RptRelationFamily</v>
          </cell>
          <cell r="D1" t="str">
            <v>報表用_金控利害關係人_關係人親屬資料</v>
          </cell>
        </row>
        <row r="9">
          <cell r="A9">
            <v>1</v>
          </cell>
          <cell r="B9" t="str">
            <v>CusId</v>
          </cell>
          <cell r="C9" t="str">
            <v>CusId</v>
          </cell>
          <cell r="D9" t="str">
            <v>NVARCHAR2</v>
          </cell>
          <cell r="E9">
            <v>20</v>
          </cell>
          <cell r="F9"/>
          <cell r="G9"/>
        </row>
        <row r="10">
          <cell r="A10">
            <v>2</v>
          </cell>
          <cell r="B10" t="str">
            <v>CusSCD</v>
          </cell>
          <cell r="C10" t="str">
            <v>CusSCD</v>
          </cell>
          <cell r="D10" t="str">
            <v>NVARCHAR2</v>
          </cell>
          <cell r="E10">
            <v>2</v>
          </cell>
          <cell r="F10"/>
          <cell r="G10"/>
        </row>
        <row r="11">
          <cell r="A11">
            <v>3</v>
          </cell>
          <cell r="B11" t="str">
            <v>RlbID</v>
          </cell>
          <cell r="C11" t="str">
            <v>RlbID</v>
          </cell>
          <cell r="D11" t="str">
            <v>NVARCHAR2</v>
          </cell>
          <cell r="E11">
            <v>20</v>
          </cell>
          <cell r="F11"/>
          <cell r="G11"/>
        </row>
        <row r="12">
          <cell r="A12">
            <v>4</v>
          </cell>
          <cell r="B12" t="str">
            <v>RlbName</v>
          </cell>
          <cell r="C12" t="str">
            <v>RlbName</v>
          </cell>
          <cell r="D12" t="str">
            <v>NVARCHAR2</v>
          </cell>
          <cell r="E12">
            <v>40</v>
          </cell>
          <cell r="F12"/>
          <cell r="G12"/>
        </row>
        <row r="13">
          <cell r="A13">
            <v>5</v>
          </cell>
          <cell r="B13" t="str">
            <v>FamilyCD</v>
          </cell>
          <cell r="C13" t="str">
            <v>FamilyCD</v>
          </cell>
          <cell r="D13" t="str">
            <v>NVARCHAR2</v>
          </cell>
          <cell r="E13">
            <v>3</v>
          </cell>
          <cell r="F13"/>
          <cell r="G13"/>
        </row>
        <row r="14">
          <cell r="A14">
            <v>6</v>
          </cell>
          <cell r="B14" t="str">
            <v>LAW001</v>
          </cell>
          <cell r="C14" t="str">
            <v>LAW001</v>
          </cell>
          <cell r="D14" t="str">
            <v>NVARCHAR2</v>
          </cell>
          <cell r="E14">
            <v>1</v>
          </cell>
          <cell r="F14"/>
          <cell r="G14"/>
        </row>
        <row r="15">
          <cell r="A15">
            <v>7</v>
          </cell>
          <cell r="B15" t="str">
            <v>LAW002</v>
          </cell>
          <cell r="C15" t="str">
            <v>LAW002</v>
          </cell>
          <cell r="D15" t="str">
            <v>NVARCHAR2</v>
          </cell>
          <cell r="E15">
            <v>1</v>
          </cell>
          <cell r="F15"/>
          <cell r="G15"/>
        </row>
        <row r="16">
          <cell r="A16">
            <v>8</v>
          </cell>
          <cell r="B16" t="str">
            <v>LAW003</v>
          </cell>
          <cell r="C16" t="str">
            <v>LAW003</v>
          </cell>
          <cell r="D16" t="str">
            <v>NVARCHAR2</v>
          </cell>
          <cell r="E16">
            <v>1</v>
          </cell>
          <cell r="F16"/>
          <cell r="G16"/>
        </row>
        <row r="17">
          <cell r="A17">
            <v>9</v>
          </cell>
          <cell r="B17" t="str">
            <v>LAW004</v>
          </cell>
          <cell r="C17" t="str">
            <v>LAW004</v>
          </cell>
          <cell r="D17" t="str">
            <v>NVARCHAR2</v>
          </cell>
          <cell r="E17">
            <v>1</v>
          </cell>
          <cell r="F17"/>
          <cell r="G17"/>
        </row>
        <row r="18">
          <cell r="A18">
            <v>10</v>
          </cell>
          <cell r="B18" t="str">
            <v>LAW005</v>
          </cell>
          <cell r="C18" t="str">
            <v>LAW005</v>
          </cell>
          <cell r="D18" t="str">
            <v>NVARCHAR2</v>
          </cell>
          <cell r="E18">
            <v>1</v>
          </cell>
          <cell r="F18"/>
          <cell r="G18"/>
        </row>
        <row r="19">
          <cell r="A19">
            <v>11</v>
          </cell>
          <cell r="B19" t="str">
            <v>LAW006</v>
          </cell>
          <cell r="C19" t="str">
            <v>LAW006</v>
          </cell>
          <cell r="D19" t="str">
            <v>NVARCHAR2</v>
          </cell>
          <cell r="E19">
            <v>1</v>
          </cell>
          <cell r="F19"/>
          <cell r="G19"/>
        </row>
        <row r="20">
          <cell r="A20">
            <v>12</v>
          </cell>
          <cell r="B20" t="str">
            <v>LAW007</v>
          </cell>
          <cell r="C20" t="str">
            <v>LAW007</v>
          </cell>
          <cell r="D20" t="str">
            <v>NVARCHAR2</v>
          </cell>
          <cell r="E20">
            <v>1</v>
          </cell>
          <cell r="F20"/>
          <cell r="G20"/>
        </row>
        <row r="21">
          <cell r="A21">
            <v>13</v>
          </cell>
          <cell r="B21" t="str">
            <v>LAW008</v>
          </cell>
          <cell r="C21" t="str">
            <v>LAW008</v>
          </cell>
          <cell r="D21" t="str">
            <v>NVARCHAR2</v>
          </cell>
          <cell r="E21">
            <v>1</v>
          </cell>
          <cell r="F21"/>
          <cell r="G21"/>
        </row>
        <row r="22">
          <cell r="A22">
            <v>14</v>
          </cell>
          <cell r="B22" t="str">
            <v>LAW009</v>
          </cell>
          <cell r="C22" t="str">
            <v>LAW009</v>
          </cell>
          <cell r="D22" t="str">
            <v>NVARCHAR2</v>
          </cell>
          <cell r="E22">
            <v>1</v>
          </cell>
          <cell r="F22"/>
          <cell r="G22"/>
        </row>
        <row r="23">
          <cell r="A23">
            <v>15</v>
          </cell>
          <cell r="B23" t="str">
            <v>LAW0010</v>
          </cell>
          <cell r="C23" t="str">
            <v>LAW0010</v>
          </cell>
          <cell r="D23" t="str">
            <v>NVARCHAR2</v>
          </cell>
          <cell r="E23">
            <v>1</v>
          </cell>
          <cell r="F23"/>
          <cell r="G23"/>
        </row>
        <row r="24">
          <cell r="A24">
            <v>16</v>
          </cell>
          <cell r="B24" t="str">
            <v>RlbCusCCD</v>
          </cell>
          <cell r="C24" t="str">
            <v>RlbCusCCD</v>
          </cell>
          <cell r="D24" t="str">
            <v>NVARCHAR2</v>
          </cell>
          <cell r="E24">
            <v>1</v>
          </cell>
          <cell r="F24"/>
          <cell r="G24"/>
        </row>
        <row r="25">
          <cell r="A25">
            <v>17</v>
          </cell>
          <cell r="B25" t="str">
            <v>CreateDate</v>
          </cell>
          <cell r="C25" t="str">
            <v>建檔日期時間</v>
          </cell>
          <cell r="D25" t="str">
            <v>DATE</v>
          </cell>
          <cell r="E25"/>
          <cell r="F25" t="str">
            <v xml:space="preserve"> </v>
          </cell>
          <cell r="G25" t="str">
            <v xml:space="preserve"> </v>
          </cell>
        </row>
        <row r="26">
          <cell r="A26">
            <v>18</v>
          </cell>
          <cell r="B26" t="str">
            <v>CreateEmpNo</v>
          </cell>
          <cell r="C26" t="str">
            <v>建檔人員</v>
          </cell>
          <cell r="D26" t="str">
            <v>VARCHAR2</v>
          </cell>
          <cell r="E26">
            <v>6</v>
          </cell>
          <cell r="F26" t="str">
            <v xml:space="preserve"> </v>
          </cell>
          <cell r="G26" t="str">
            <v xml:space="preserve"> </v>
          </cell>
        </row>
        <row r="27">
          <cell r="A27">
            <v>19</v>
          </cell>
          <cell r="B27" t="str">
            <v>LastUpdate</v>
          </cell>
          <cell r="C27" t="str">
            <v>最後更新日期時間</v>
          </cell>
          <cell r="D27" t="str">
            <v>DATE</v>
          </cell>
          <cell r="E27"/>
          <cell r="F27" t="str">
            <v xml:space="preserve"> </v>
          </cell>
          <cell r="G27" t="str">
            <v xml:space="preserve"> </v>
          </cell>
        </row>
        <row r="28">
          <cell r="A28">
            <v>20</v>
          </cell>
          <cell r="B28" t="str">
            <v>LastUpdateEmpNo</v>
          </cell>
          <cell r="C28" t="str">
            <v>最後更新人員</v>
          </cell>
          <cell r="D28" t="str">
            <v>VARCHAR2</v>
          </cell>
          <cell r="E28">
            <v>6</v>
          </cell>
          <cell r="F28"/>
          <cell r="G28"/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RptRelationCompany</v>
          </cell>
          <cell r="D1" t="str">
            <v>報表用_金控利害關係人_關係人公司資料</v>
          </cell>
        </row>
        <row r="9">
          <cell r="A9">
            <v>1</v>
          </cell>
          <cell r="B9" t="str">
            <v>CusId</v>
          </cell>
          <cell r="C9" t="str">
            <v>CusId</v>
          </cell>
          <cell r="D9" t="str">
            <v>NVARCHAR2</v>
          </cell>
          <cell r="E9">
            <v>20</v>
          </cell>
          <cell r="F9"/>
          <cell r="G9"/>
        </row>
        <row r="10">
          <cell r="A10">
            <v>2</v>
          </cell>
          <cell r="B10" t="str">
            <v>CusSCD</v>
          </cell>
          <cell r="C10" t="str">
            <v>CusSCD</v>
          </cell>
          <cell r="D10" t="str">
            <v>NVARCHAR2</v>
          </cell>
          <cell r="E10">
            <v>2</v>
          </cell>
          <cell r="F10"/>
          <cell r="G10"/>
        </row>
        <row r="11">
          <cell r="A11">
            <v>3</v>
          </cell>
          <cell r="B11" t="str">
            <v>ComNo</v>
          </cell>
          <cell r="C11" t="str">
            <v>ComNo</v>
          </cell>
          <cell r="D11" t="str">
            <v>NVARCHAR2</v>
          </cell>
          <cell r="E11">
            <v>10</v>
          </cell>
          <cell r="F11"/>
          <cell r="G11"/>
        </row>
        <row r="12">
          <cell r="A12">
            <v>4</v>
          </cell>
          <cell r="B12" t="str">
            <v>ComName</v>
          </cell>
          <cell r="C12" t="str">
            <v>ComName</v>
          </cell>
          <cell r="D12" t="str">
            <v>NVARCHAR2</v>
          </cell>
          <cell r="E12">
            <v>50</v>
          </cell>
          <cell r="F12"/>
          <cell r="G12"/>
        </row>
        <row r="13">
          <cell r="A13">
            <v>5</v>
          </cell>
          <cell r="B13" t="str">
            <v>ComCRA</v>
          </cell>
          <cell r="C13" t="str">
            <v>ComCRA</v>
          </cell>
          <cell r="D13" t="str">
            <v>NVARCHAR2</v>
          </cell>
          <cell r="E13">
            <v>18</v>
          </cell>
          <cell r="F13"/>
          <cell r="G13"/>
        </row>
        <row r="14">
          <cell r="A14">
            <v>6</v>
          </cell>
          <cell r="B14" t="str">
            <v>STSCD</v>
          </cell>
          <cell r="C14" t="str">
            <v>STSCD</v>
          </cell>
          <cell r="D14" t="str">
            <v>NVARCHAR2</v>
          </cell>
          <cell r="E14">
            <v>2</v>
          </cell>
          <cell r="F14"/>
          <cell r="G14"/>
        </row>
        <row r="15">
          <cell r="A15">
            <v>7</v>
          </cell>
          <cell r="B15" t="str">
            <v>LAW001</v>
          </cell>
          <cell r="C15" t="str">
            <v>LAW001</v>
          </cell>
          <cell r="D15" t="str">
            <v>NVARCHAR2</v>
          </cell>
          <cell r="E15">
            <v>1</v>
          </cell>
          <cell r="F15"/>
          <cell r="G15"/>
        </row>
        <row r="16">
          <cell r="A16">
            <v>8</v>
          </cell>
          <cell r="B16" t="str">
            <v>LAW002</v>
          </cell>
          <cell r="C16" t="str">
            <v>LAW002</v>
          </cell>
          <cell r="D16" t="str">
            <v>NVARCHAR2</v>
          </cell>
          <cell r="E16">
            <v>1</v>
          </cell>
          <cell r="F16"/>
          <cell r="G16"/>
        </row>
        <row r="17">
          <cell r="A17">
            <v>9</v>
          </cell>
          <cell r="B17" t="str">
            <v>LAW003</v>
          </cell>
          <cell r="C17" t="str">
            <v>LAW003</v>
          </cell>
          <cell r="D17" t="str">
            <v>NVARCHAR2</v>
          </cell>
          <cell r="E17">
            <v>1</v>
          </cell>
          <cell r="F17"/>
          <cell r="G17"/>
        </row>
        <row r="18">
          <cell r="A18">
            <v>10</v>
          </cell>
          <cell r="B18" t="str">
            <v>LAW004</v>
          </cell>
          <cell r="C18" t="str">
            <v>LAW004</v>
          </cell>
          <cell r="D18" t="str">
            <v>NVARCHAR2</v>
          </cell>
          <cell r="E18">
            <v>1</v>
          </cell>
          <cell r="F18"/>
          <cell r="G18"/>
        </row>
        <row r="19">
          <cell r="A19">
            <v>11</v>
          </cell>
          <cell r="B19" t="str">
            <v>LAW005</v>
          </cell>
          <cell r="C19" t="str">
            <v>LAW005</v>
          </cell>
          <cell r="D19" t="str">
            <v>NVARCHAR2</v>
          </cell>
          <cell r="E19">
            <v>1</v>
          </cell>
          <cell r="F19"/>
          <cell r="G19"/>
        </row>
        <row r="20">
          <cell r="A20">
            <v>12</v>
          </cell>
          <cell r="B20" t="str">
            <v>LAW006</v>
          </cell>
          <cell r="C20" t="str">
            <v>LAW006</v>
          </cell>
          <cell r="D20" t="str">
            <v>NVARCHAR2</v>
          </cell>
          <cell r="E20">
            <v>1</v>
          </cell>
          <cell r="F20"/>
          <cell r="G20"/>
        </row>
        <row r="21">
          <cell r="A21">
            <v>13</v>
          </cell>
          <cell r="B21" t="str">
            <v>LAW007</v>
          </cell>
          <cell r="C21" t="str">
            <v>LAW007</v>
          </cell>
          <cell r="D21" t="str">
            <v>NVARCHAR2</v>
          </cell>
          <cell r="E21">
            <v>1</v>
          </cell>
          <cell r="F21"/>
          <cell r="G21"/>
        </row>
        <row r="22">
          <cell r="A22">
            <v>14</v>
          </cell>
          <cell r="B22" t="str">
            <v>LAW008</v>
          </cell>
          <cell r="C22" t="str">
            <v>LAW008</v>
          </cell>
          <cell r="D22" t="str">
            <v>NVARCHAR2</v>
          </cell>
          <cell r="E22">
            <v>1</v>
          </cell>
          <cell r="F22"/>
          <cell r="G22"/>
        </row>
        <row r="23">
          <cell r="A23">
            <v>15</v>
          </cell>
          <cell r="B23" t="str">
            <v>LAW009</v>
          </cell>
          <cell r="C23" t="str">
            <v>LAW009</v>
          </cell>
          <cell r="D23" t="str">
            <v>NVARCHAR2</v>
          </cell>
          <cell r="E23">
            <v>1</v>
          </cell>
          <cell r="F23"/>
          <cell r="G23"/>
        </row>
        <row r="24">
          <cell r="A24">
            <v>16</v>
          </cell>
          <cell r="B24" t="str">
            <v>LAW0010</v>
          </cell>
          <cell r="C24" t="str">
            <v>LAW0010</v>
          </cell>
          <cell r="D24" t="str">
            <v>NVARCHAR2</v>
          </cell>
          <cell r="E24">
            <v>1</v>
          </cell>
          <cell r="F24"/>
          <cell r="G24"/>
        </row>
        <row r="25">
          <cell r="A25">
            <v>17</v>
          </cell>
          <cell r="B25" t="str">
            <v>CreateDate</v>
          </cell>
          <cell r="C25" t="str">
            <v>建檔日期時間</v>
          </cell>
          <cell r="D25" t="str">
            <v>DATE</v>
          </cell>
          <cell r="E25"/>
          <cell r="F25" t="str">
            <v xml:space="preserve"> </v>
          </cell>
          <cell r="G25" t="str">
            <v xml:space="preserve"> </v>
          </cell>
        </row>
        <row r="26">
          <cell r="A26">
            <v>18</v>
          </cell>
          <cell r="B26" t="str">
            <v>CreateEmpNo</v>
          </cell>
          <cell r="C26" t="str">
            <v>建檔人員</v>
          </cell>
          <cell r="D26" t="str">
            <v>VARCHAR2</v>
          </cell>
          <cell r="E26">
            <v>6</v>
          </cell>
          <cell r="F26" t="str">
            <v xml:space="preserve"> </v>
          </cell>
          <cell r="G26" t="str">
            <v xml:space="preserve"> </v>
          </cell>
        </row>
        <row r="27">
          <cell r="A27">
            <v>19</v>
          </cell>
          <cell r="B27" t="str">
            <v>LastUpdate</v>
          </cell>
          <cell r="C27" t="str">
            <v>最後更新日期時間</v>
          </cell>
          <cell r="D27" t="str">
            <v>DATE</v>
          </cell>
          <cell r="E27"/>
          <cell r="F27" t="str">
            <v xml:space="preserve"> </v>
          </cell>
          <cell r="G27" t="str">
            <v xml:space="preserve"> </v>
          </cell>
        </row>
        <row r="28">
          <cell r="A28">
            <v>20</v>
          </cell>
          <cell r="B28" t="str">
            <v>LastUpdateEmpNo</v>
          </cell>
          <cell r="C28" t="str">
            <v>最後更新人員</v>
          </cell>
          <cell r="D28" t="str">
            <v>VARCHAR2</v>
          </cell>
          <cell r="E28">
            <v>6</v>
          </cell>
          <cell r="F28"/>
          <cell r="G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MonthlyLoanBal</v>
          </cell>
          <cell r="D1" t="str">
            <v>每月放款餘額檔</v>
          </cell>
        </row>
        <row r="9">
          <cell r="A9">
            <v>1</v>
          </cell>
          <cell r="B9" t="str">
            <v>YearMonth</v>
          </cell>
          <cell r="C9" t="str">
            <v xml:space="preserve">資料年月 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BormNo</v>
          </cell>
          <cell r="C12" t="str">
            <v xml:space="preserve">撥款序號 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AcctCode</v>
          </cell>
          <cell r="C13" t="str">
            <v xml:space="preserve">業務科目代號  </v>
          </cell>
          <cell r="D13" t="str">
            <v>VARCHAR2</v>
          </cell>
          <cell r="E13">
            <v>3</v>
          </cell>
          <cell r="F13"/>
          <cell r="G13" t="str">
            <v>CdAcCode會計科子細目設定檔
310: 短期擔保放款 
320: 中期擔保放款
330: 長期擔保放款
340: 三十年房貸
990: 催收款項</v>
          </cell>
        </row>
        <row r="14">
          <cell r="A14">
            <v>6</v>
          </cell>
          <cell r="B14" t="str">
            <v>FacAcctCode</v>
          </cell>
          <cell r="C14" t="str">
            <v>額度業務科目</v>
          </cell>
          <cell r="D14" t="str">
            <v>VARCHAR2</v>
          </cell>
          <cell r="E14">
            <v>3</v>
          </cell>
          <cell r="F14"/>
          <cell r="G14" t="str">
            <v>CdAcCode會計科子細目設定檔
310: 短期擔保放款 
320: 中期擔保放款
330: 長期擔保放款
340: 三十年房貸</v>
          </cell>
        </row>
        <row r="15">
          <cell r="A15">
            <v>7</v>
          </cell>
          <cell r="B15" t="str">
            <v>CurrencyCode</v>
          </cell>
          <cell r="C15" t="str">
            <v>幣別</v>
          </cell>
          <cell r="D15" t="str">
            <v>VARCHAR2</v>
          </cell>
          <cell r="E15">
            <v>3</v>
          </cell>
          <cell r="F15"/>
          <cell r="G15"/>
        </row>
        <row r="16">
          <cell r="A16">
            <v>8</v>
          </cell>
          <cell r="B16" t="str">
            <v>LoanBalance</v>
          </cell>
          <cell r="C16" t="str">
            <v>放款餘額</v>
          </cell>
          <cell r="D16" t="str">
            <v>DECIMAL</v>
          </cell>
          <cell r="E16">
            <v>16</v>
          </cell>
          <cell r="F16">
            <v>2</v>
          </cell>
          <cell r="G16"/>
        </row>
        <row r="17">
          <cell r="A17">
            <v>9</v>
          </cell>
          <cell r="B17" t="str">
            <v>MaxLoanBal</v>
          </cell>
          <cell r="C17" t="str">
            <v>當月最高放款餘額</v>
          </cell>
          <cell r="D17" t="str">
            <v>DECIMAL</v>
          </cell>
          <cell r="E17">
            <v>16</v>
          </cell>
          <cell r="F17">
            <v>2</v>
          </cell>
          <cell r="G17" t="str">
            <v>資料轉換來源LN$LBLP</v>
          </cell>
        </row>
        <row r="18">
          <cell r="A18">
            <v>10</v>
          </cell>
          <cell r="B18" t="str">
            <v>StoreRate</v>
          </cell>
          <cell r="C18" t="str">
            <v>計息利率</v>
          </cell>
          <cell r="D18" t="str">
            <v>DECIMAL</v>
          </cell>
          <cell r="E18">
            <v>6</v>
          </cell>
          <cell r="F18">
            <v>4</v>
          </cell>
          <cell r="G18"/>
        </row>
        <row r="19">
          <cell r="A19">
            <v>11</v>
          </cell>
          <cell r="B19" t="str">
            <v>IntAmtRcv</v>
          </cell>
          <cell r="C19" t="str">
            <v>實收利息</v>
          </cell>
          <cell r="D19" t="str">
            <v>DECIMAL</v>
          </cell>
          <cell r="E19">
            <v>16</v>
          </cell>
          <cell r="F19">
            <v>2</v>
          </cell>
          <cell r="G19" t="str">
            <v>不含逾期息、違約金</v>
          </cell>
        </row>
        <row r="20">
          <cell r="A20">
            <v>12</v>
          </cell>
          <cell r="B20" t="str">
            <v>IntAmtAcc</v>
          </cell>
          <cell r="C20" t="str">
            <v>提存利息</v>
          </cell>
          <cell r="D20" t="str">
            <v>DECIMAL</v>
          </cell>
          <cell r="E20">
            <v>16</v>
          </cell>
          <cell r="F20">
            <v>2</v>
          </cell>
          <cell r="G20" t="str">
            <v>月底日</v>
          </cell>
        </row>
        <row r="21">
          <cell r="A21">
            <v>13</v>
          </cell>
          <cell r="B21" t="str">
            <v>UnpaidInt</v>
          </cell>
          <cell r="C21" t="str">
            <v>已到期未繳息</v>
          </cell>
          <cell r="D21" t="str">
            <v>DECIMAL</v>
          </cell>
          <cell r="E21">
            <v>16</v>
          </cell>
          <cell r="F21">
            <v>2</v>
          </cell>
          <cell r="G21" t="str">
            <v>資料轉換來源LA$MSTP</v>
          </cell>
        </row>
        <row r="22">
          <cell r="A22">
            <v>14</v>
          </cell>
          <cell r="B22" t="str">
            <v>UnexpiredInt</v>
          </cell>
          <cell r="C22" t="str">
            <v>未到期應收息</v>
          </cell>
          <cell r="D22" t="str">
            <v>DECIMAL</v>
          </cell>
          <cell r="E22">
            <v>16</v>
          </cell>
          <cell r="F22">
            <v>2</v>
          </cell>
          <cell r="G22" t="str">
            <v>資料轉換來源LA$MSTP</v>
          </cell>
        </row>
        <row r="23">
          <cell r="A23">
            <v>15</v>
          </cell>
          <cell r="B23" t="str">
            <v>SumRcvInt</v>
          </cell>
          <cell r="C23" t="str">
            <v>累計回收利息</v>
          </cell>
          <cell r="D23" t="str">
            <v>DECIMAL</v>
          </cell>
          <cell r="E23">
            <v>16</v>
          </cell>
          <cell r="F23">
            <v>2</v>
          </cell>
          <cell r="G23" t="str">
            <v>資料轉換來源LA$MSTP</v>
          </cell>
        </row>
        <row r="24">
          <cell r="A24">
            <v>16</v>
          </cell>
          <cell r="B24" t="str">
            <v>IntAmt</v>
          </cell>
          <cell r="C24" t="str">
            <v>本月利息</v>
          </cell>
          <cell r="D24" t="str">
            <v>DECIMAL</v>
          </cell>
          <cell r="E24">
            <v>16</v>
          </cell>
          <cell r="F24">
            <v>2</v>
          </cell>
          <cell r="G24" t="str">
            <v>本月實收利息+本月提存利息-上月提存利息</v>
          </cell>
        </row>
        <row r="25">
          <cell r="A25">
            <v>17</v>
          </cell>
          <cell r="B25" t="str">
            <v>ProdNo</v>
          </cell>
          <cell r="C25" t="str">
            <v>商品代碼</v>
          </cell>
          <cell r="D25" t="str">
            <v>VARCHAR2</v>
          </cell>
          <cell r="E25">
            <v>5</v>
          </cell>
          <cell r="F25"/>
          <cell r="G25"/>
        </row>
        <row r="26">
          <cell r="A26">
            <v>18</v>
          </cell>
          <cell r="B26" t="str">
            <v>AcBookCode</v>
          </cell>
          <cell r="C26" t="str">
            <v>帳冊別</v>
          </cell>
          <cell r="D26" t="str">
            <v>VARCHAR2</v>
          </cell>
          <cell r="E26">
            <v>3</v>
          </cell>
          <cell r="F26"/>
          <cell r="G26" t="str">
            <v>共用代碼檔</v>
          </cell>
        </row>
        <row r="27">
          <cell r="A27">
            <v>19</v>
          </cell>
          <cell r="B27" t="str">
            <v>EntCode</v>
          </cell>
          <cell r="C27" t="str">
            <v>企金別</v>
          </cell>
          <cell r="D27" t="str">
            <v>VARCHAR2</v>
          </cell>
          <cell r="E27">
            <v>1</v>
          </cell>
          <cell r="F27" t="str">
            <v xml:space="preserve"> </v>
          </cell>
          <cell r="G27" t="str">
            <v>共用代碼檔
0:個金
1:企金
2:企金自然人</v>
          </cell>
        </row>
        <row r="28">
          <cell r="A28">
            <v>20</v>
          </cell>
          <cell r="B28" t="str">
            <v>RelsCode</v>
          </cell>
          <cell r="C28" t="str">
            <v>(準)利害關係人職稱</v>
          </cell>
          <cell r="D28" t="str">
            <v>VARCHAR2</v>
          </cell>
          <cell r="E28">
            <v>2</v>
          </cell>
          <cell r="F28"/>
          <cell r="G28" t="str">
            <v>共用代碼檔
01: 董事長
02: 副董事長
03: 董事
04: 監察人
05: 總經理
06: 副總經理
07: 協理
08: 經理
09: 副理
10: 辦理授信職員
11: 十五日薪
98: 其他關係人
99: 非關係人</v>
          </cell>
        </row>
        <row r="29">
          <cell r="A29">
            <v>21</v>
          </cell>
          <cell r="B29" t="str">
            <v>DepartmentCode</v>
          </cell>
          <cell r="C29" t="str">
            <v>案件隸屬單位</v>
          </cell>
          <cell r="D29" t="str">
            <v>VARCHAR2</v>
          </cell>
          <cell r="E29">
            <v>1</v>
          </cell>
          <cell r="F29"/>
          <cell r="G29" t="str">
            <v>共用代碼檔
0:非企金單位  
1:企金推展課</v>
          </cell>
        </row>
        <row r="30">
          <cell r="A30">
            <v>22</v>
          </cell>
          <cell r="B30" t="str">
            <v>ClCode1</v>
          </cell>
          <cell r="C30" t="str">
            <v>主要擔保品代號1</v>
          </cell>
          <cell r="D30" t="str">
            <v>DECIMAL</v>
          </cell>
          <cell r="E30">
            <v>1</v>
          </cell>
          <cell r="F30" t="str">
            <v xml:space="preserve"> </v>
          </cell>
          <cell r="G30" t="str">
            <v>擔保品代號檔CdCl</v>
          </cell>
        </row>
        <row r="31">
          <cell r="A31">
            <v>23</v>
          </cell>
          <cell r="B31" t="str">
            <v>ClCode2</v>
          </cell>
          <cell r="C31" t="str">
            <v>主要擔保品代號2</v>
          </cell>
          <cell r="D31" t="str">
            <v>DECIMAL</v>
          </cell>
          <cell r="E31">
            <v>2</v>
          </cell>
          <cell r="F31" t="str">
            <v xml:space="preserve"> </v>
          </cell>
          <cell r="G31" t="str">
            <v>擔保品代號檔CdC2</v>
          </cell>
        </row>
        <row r="32">
          <cell r="A32">
            <v>24</v>
          </cell>
          <cell r="B32" t="str">
            <v>ClNo</v>
          </cell>
          <cell r="C32" t="str">
            <v>主要擔保品編號</v>
          </cell>
          <cell r="D32" t="str">
            <v>DECIMAL</v>
          </cell>
          <cell r="E32">
            <v>7</v>
          </cell>
          <cell r="F32"/>
          <cell r="G32"/>
        </row>
        <row r="33">
          <cell r="A33">
            <v>25</v>
          </cell>
          <cell r="B33" t="str">
            <v>CityCode</v>
          </cell>
          <cell r="C33" t="str">
            <v>主要擔保品地區別</v>
          </cell>
          <cell r="D33" t="str">
            <v>VARCHAR2</v>
          </cell>
          <cell r="E33">
            <v>2</v>
          </cell>
          <cell r="F33" t="str">
            <v xml:space="preserve"> </v>
          </cell>
          <cell r="G33" t="str">
            <v>地區別與鄉鎮區對照檔CdArea</v>
          </cell>
        </row>
        <row r="34">
          <cell r="A34">
            <v>26</v>
          </cell>
          <cell r="B34" t="str">
            <v>OvduPrinAmt</v>
          </cell>
          <cell r="C34" t="str">
            <v>轉催收本金</v>
          </cell>
          <cell r="D34" t="str">
            <v>DECIMAL</v>
          </cell>
          <cell r="E34">
            <v>16</v>
          </cell>
          <cell r="F34">
            <v>2</v>
          </cell>
          <cell r="G34"/>
        </row>
        <row r="35">
          <cell r="A35">
            <v>27</v>
          </cell>
          <cell r="B35" t="str">
            <v>OvduIntAmt</v>
          </cell>
          <cell r="C35" t="str">
            <v>轉催收利息</v>
          </cell>
          <cell r="D35" t="str">
            <v>DECIMAL</v>
          </cell>
          <cell r="E35">
            <v>16</v>
          </cell>
          <cell r="F35">
            <v>2</v>
          </cell>
          <cell r="G35"/>
        </row>
        <row r="36">
          <cell r="A36">
            <v>28</v>
          </cell>
          <cell r="B36" t="str">
            <v>CreateDate</v>
          </cell>
          <cell r="C36" t="str">
            <v>建檔日期時間</v>
          </cell>
          <cell r="D36" t="str">
            <v>DATE</v>
          </cell>
          <cell r="E36"/>
          <cell r="F36" t="str">
            <v xml:space="preserve"> </v>
          </cell>
          <cell r="G36" t="str">
            <v xml:space="preserve"> </v>
          </cell>
        </row>
        <row r="37">
          <cell r="A37">
            <v>29</v>
          </cell>
          <cell r="B37" t="str">
            <v>CreateEmpNo</v>
          </cell>
          <cell r="C37" t="str">
            <v>建檔人員</v>
          </cell>
          <cell r="D37" t="str">
            <v>VARCHAR2</v>
          </cell>
          <cell r="E37">
            <v>6</v>
          </cell>
          <cell r="F37" t="str">
            <v xml:space="preserve"> </v>
          </cell>
          <cell r="G37" t="str">
            <v xml:space="preserve"> </v>
          </cell>
        </row>
        <row r="38">
          <cell r="A38">
            <v>30</v>
          </cell>
          <cell r="B38" t="str">
            <v>LastUpdate</v>
          </cell>
          <cell r="C38" t="str">
            <v>最後更新日期時間</v>
          </cell>
          <cell r="D38" t="str">
            <v>DATE</v>
          </cell>
          <cell r="E38"/>
          <cell r="F38" t="str">
            <v xml:space="preserve"> </v>
          </cell>
          <cell r="G38"/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MonthlyLM014A</v>
          </cell>
          <cell r="D1" t="str">
            <v>月報LM014工作檔A</v>
          </cell>
        </row>
        <row r="9">
          <cell r="A9">
            <v>1</v>
          </cell>
          <cell r="B9" t="str">
            <v>DataYM</v>
          </cell>
          <cell r="C9" t="str">
            <v>資料年月</v>
          </cell>
          <cell r="D9" t="str">
            <v>DECIMAL</v>
          </cell>
          <cell r="E9">
            <v>6</v>
          </cell>
          <cell r="F9"/>
          <cell r="G9" t="str">
            <v>西元年月YYYYMM</v>
          </cell>
        </row>
        <row r="10">
          <cell r="A10">
            <v>2</v>
          </cell>
          <cell r="B10" t="str">
            <v>AcctCode</v>
          </cell>
          <cell r="C10" t="str">
            <v>業務科目代號</v>
          </cell>
          <cell r="D10" t="str">
            <v>VARCHAR2</v>
          </cell>
          <cell r="E10">
            <v>3</v>
          </cell>
          <cell r="F10"/>
          <cell r="G10" t="str">
            <v>CdAcCode會計科子細目設定檔</v>
          </cell>
        </row>
        <row r="11">
          <cell r="A11">
            <v>3</v>
          </cell>
          <cell r="B11" t="str">
            <v>AccountType</v>
          </cell>
          <cell r="C11" t="str">
            <v xml:space="preserve">帳戶類別  </v>
          </cell>
          <cell r="D11" t="str">
            <v>DECIMAL</v>
          </cell>
          <cell r="E11">
            <v>1</v>
          </cell>
          <cell r="F11"/>
          <cell r="G11" t="str">
            <v>1:個人 2:公司 3:合計
*早期資料才有3:合計,近年資料無3:合計</v>
          </cell>
        </row>
        <row r="12">
          <cell r="A12">
            <v>4</v>
          </cell>
          <cell r="B12" t="str">
            <v>AcBookCode</v>
          </cell>
          <cell r="C12" t="str">
            <v>帳冊別</v>
          </cell>
          <cell r="D12" t="str">
            <v>VARCHAR2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MonthLoanIns</v>
          </cell>
          <cell r="C13" t="str">
            <v>本月利息收入</v>
          </cell>
          <cell r="D13" t="str">
            <v>DECIMAL</v>
          </cell>
          <cell r="E13">
            <v>16</v>
          </cell>
          <cell r="F13">
            <v>2</v>
          </cell>
          <cell r="G13" t="str">
            <v>當月利息</v>
          </cell>
        </row>
        <row r="14">
          <cell r="A14">
            <v>6</v>
          </cell>
          <cell r="B14" t="str">
            <v>MonthLoanBal</v>
          </cell>
          <cell r="C14" t="str">
            <v>本月月底餘額</v>
          </cell>
          <cell r="D14" t="str">
            <v>DECIMAL</v>
          </cell>
          <cell r="E14">
            <v>16</v>
          </cell>
          <cell r="F14">
            <v>2</v>
          </cell>
          <cell r="G14" t="str">
            <v>當月餘額
*早期資料才有值,近年資料擺0</v>
          </cell>
        </row>
        <row r="15">
          <cell r="A15">
            <v>7</v>
          </cell>
          <cell r="B15" t="str">
            <v>YearLoanIns</v>
          </cell>
          <cell r="C15" t="str">
            <v>累計利息收入</v>
          </cell>
          <cell r="D15" t="str">
            <v>DECIMAL</v>
          </cell>
          <cell r="E15">
            <v>16</v>
          </cell>
          <cell r="F15">
            <v>2</v>
          </cell>
          <cell r="G15" t="str">
            <v>年初到本月份之累計利息收入</v>
          </cell>
        </row>
        <row r="16">
          <cell r="A16">
            <v>8</v>
          </cell>
          <cell r="B16" t="str">
            <v>YearLoanBal</v>
          </cell>
          <cell r="C16" t="str">
            <v>每月平均放款餘額</v>
          </cell>
          <cell r="D16" t="str">
            <v>DECIMAL</v>
          </cell>
          <cell r="E16">
            <v>16</v>
          </cell>
          <cell r="F16">
            <v>2</v>
          </cell>
          <cell r="G16" t="str">
            <v>年初到本月份之每月平均放款餘額
*早期資料才有值,近年資料擺0</v>
          </cell>
        </row>
        <row r="17">
          <cell r="A17">
            <v>9</v>
          </cell>
          <cell r="B17" t="str">
            <v>CreateDate</v>
          </cell>
          <cell r="C17" t="str">
            <v>建檔日期時間</v>
          </cell>
          <cell r="D17" t="str">
            <v>DATE</v>
          </cell>
          <cell r="E17"/>
          <cell r="F17" t="str">
            <v xml:space="preserve"> </v>
          </cell>
          <cell r="G17"/>
        </row>
        <row r="18">
          <cell r="A18">
            <v>10</v>
          </cell>
          <cell r="B18" t="str">
            <v>CreateEmpNo</v>
          </cell>
          <cell r="C18" t="str">
            <v>建檔人員</v>
          </cell>
          <cell r="D18" t="str">
            <v>VARCHAR2</v>
          </cell>
          <cell r="E18">
            <v>6</v>
          </cell>
          <cell r="F18" t="str">
            <v xml:space="preserve"> </v>
          </cell>
          <cell r="G18"/>
        </row>
        <row r="19">
          <cell r="A19">
            <v>11</v>
          </cell>
          <cell r="B19" t="str">
            <v>LastUpdate</v>
          </cell>
          <cell r="C19" t="str">
            <v>最後更新日期時間</v>
          </cell>
          <cell r="D19" t="str">
            <v>DATE</v>
          </cell>
          <cell r="E19"/>
          <cell r="F19" t="str">
            <v xml:space="preserve"> </v>
          </cell>
          <cell r="G19"/>
        </row>
        <row r="20">
          <cell r="A20">
            <v>12</v>
          </cell>
          <cell r="B20" t="str">
            <v>LastUpdateEmpNo</v>
          </cell>
          <cell r="C20" t="str">
            <v>最後更新人員</v>
          </cell>
          <cell r="D20" t="str">
            <v>VARCHAR2</v>
          </cell>
          <cell r="E20">
            <v>6</v>
          </cell>
          <cell r="F20"/>
          <cell r="G20" t="str">
            <v xml:space="preserve"> 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MonthlyLM014B</v>
          </cell>
          <cell r="D1" t="str">
            <v>月報LM014工作檔B</v>
          </cell>
        </row>
        <row r="9">
          <cell r="A9">
            <v>1</v>
          </cell>
          <cell r="B9" t="str">
            <v>DataYM</v>
          </cell>
          <cell r="C9" t="str">
            <v>資料年月</v>
          </cell>
          <cell r="D9" t="str">
            <v>DECIMAL</v>
          </cell>
          <cell r="E9">
            <v>6</v>
          </cell>
          <cell r="F9"/>
          <cell r="G9" t="str">
            <v>西元年月YYYYMM</v>
          </cell>
        </row>
        <row r="10">
          <cell r="A10">
            <v>2</v>
          </cell>
          <cell r="B10" t="str">
            <v>AcctCode</v>
          </cell>
          <cell r="C10" t="str">
            <v>業務科目代號</v>
          </cell>
          <cell r="D10" t="str">
            <v>VARCHAR2</v>
          </cell>
          <cell r="E10">
            <v>3</v>
          </cell>
          <cell r="F10"/>
          <cell r="G10" t="str">
            <v>CdAcCode會計科子細目設定檔</v>
          </cell>
        </row>
        <row r="11">
          <cell r="A11">
            <v>3</v>
          </cell>
          <cell r="B11" t="str">
            <v>AccountType</v>
          </cell>
          <cell r="C11" t="str">
            <v xml:space="preserve">帳戶類別  </v>
          </cell>
          <cell r="D11" t="str">
            <v>DECIMAL</v>
          </cell>
          <cell r="E11">
            <v>1</v>
          </cell>
          <cell r="F11"/>
          <cell r="G11" t="str">
            <v>1:個人 2:公司 3:合計
*早期資料才有3:合計,近年資料無3:合計</v>
          </cell>
        </row>
        <row r="12">
          <cell r="A12">
            <v>4</v>
          </cell>
          <cell r="B12" t="str">
            <v>AcBookCode</v>
          </cell>
          <cell r="C12" t="str">
            <v>帳冊別</v>
          </cell>
          <cell r="D12" t="str">
            <v>VARCHAR2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EntCode</v>
          </cell>
          <cell r="C13" t="str">
            <v>企金別</v>
          </cell>
          <cell r="D13" t="str">
            <v>VARCHAR2</v>
          </cell>
          <cell r="E13">
            <v>1</v>
          </cell>
          <cell r="F13"/>
          <cell r="G13" t="str">
            <v>共用代碼檔
0:個金
1:企金
2:企金自然人</v>
          </cell>
        </row>
        <row r="14">
          <cell r="A14">
            <v>6</v>
          </cell>
          <cell r="B14" t="str">
            <v>RelsFlag</v>
          </cell>
          <cell r="C14" t="str">
            <v xml:space="preserve">關係人別    </v>
          </cell>
          <cell r="D14" t="str">
            <v>VARCHAR2</v>
          </cell>
          <cell r="E14">
            <v>1</v>
          </cell>
          <cell r="F14"/>
          <cell r="G14" t="str">
            <v>0: 非關係人 1:關係人</v>
          </cell>
        </row>
        <row r="15">
          <cell r="A15">
            <v>7</v>
          </cell>
          <cell r="B15" t="str">
            <v>ClFlag</v>
          </cell>
          <cell r="C15" t="str">
            <v xml:space="preserve">抵押品別    </v>
          </cell>
          <cell r="D15" t="str">
            <v>VARCHAR2</v>
          </cell>
          <cell r="E15">
            <v>1</v>
          </cell>
          <cell r="F15"/>
          <cell r="G15" t="str">
            <v xml:space="preserve">1:銀行保證 2:有價證券 3:不動產 4:員工貸款 5:動產
</v>
          </cell>
        </row>
        <row r="16">
          <cell r="A16">
            <v>8</v>
          </cell>
          <cell r="B16" t="str">
            <v>MonthLoanIns</v>
          </cell>
          <cell r="C16" t="str">
            <v>本月利息收入</v>
          </cell>
          <cell r="D16" t="str">
            <v>DECIMAL</v>
          </cell>
          <cell r="E16">
            <v>16</v>
          </cell>
          <cell r="F16">
            <v>2</v>
          </cell>
          <cell r="G16" t="str">
            <v>當月利息</v>
          </cell>
        </row>
        <row r="17">
          <cell r="A17">
            <v>9</v>
          </cell>
          <cell r="B17" t="str">
            <v>MonthLoanBal</v>
          </cell>
          <cell r="C17" t="str">
            <v>本月月底餘額</v>
          </cell>
          <cell r="D17" t="str">
            <v>DECIMAL</v>
          </cell>
          <cell r="E17">
            <v>16</v>
          </cell>
          <cell r="F17">
            <v>2</v>
          </cell>
          <cell r="G17" t="str">
            <v>當月餘額
*早期資料才有值,近年資料擺0</v>
          </cell>
        </row>
        <row r="18">
          <cell r="A18">
            <v>10</v>
          </cell>
          <cell r="B18" t="str">
            <v>YearLoanIns</v>
          </cell>
          <cell r="C18" t="str">
            <v>累計利息收入</v>
          </cell>
          <cell r="D18" t="str">
            <v>DECIMAL</v>
          </cell>
          <cell r="E18">
            <v>16</v>
          </cell>
          <cell r="F18">
            <v>2</v>
          </cell>
          <cell r="G18" t="str">
            <v>年初到本月份之累計利息收入</v>
          </cell>
        </row>
        <row r="19">
          <cell r="A19">
            <v>11</v>
          </cell>
          <cell r="B19" t="str">
            <v>YearLoanBal</v>
          </cell>
          <cell r="C19" t="str">
            <v>每月平均放款餘額</v>
          </cell>
          <cell r="D19" t="str">
            <v>DECIMAL</v>
          </cell>
          <cell r="E19">
            <v>16</v>
          </cell>
          <cell r="F19">
            <v>2</v>
          </cell>
          <cell r="G19" t="str">
            <v>年初到本月份之每月平均放款餘額
*早期資料才有值,近年資料擺0</v>
          </cell>
        </row>
        <row r="20">
          <cell r="A20">
            <v>12</v>
          </cell>
          <cell r="B20" t="str">
            <v>CreateDate</v>
          </cell>
          <cell r="C20" t="str">
            <v>建檔日期時間</v>
          </cell>
          <cell r="D20" t="str">
            <v>DATE</v>
          </cell>
        </row>
        <row r="21">
          <cell r="A21">
            <v>13</v>
          </cell>
          <cell r="B21" t="str">
            <v>CreateEmpNo</v>
          </cell>
          <cell r="C21" t="str">
            <v>建檔人員</v>
          </cell>
          <cell r="D21" t="str">
            <v>VARCHAR2</v>
          </cell>
          <cell r="E21">
            <v>6</v>
          </cell>
        </row>
        <row r="22">
          <cell r="A22">
            <v>14</v>
          </cell>
          <cell r="B22" t="str">
            <v>LastUpdate</v>
          </cell>
          <cell r="C22" t="str">
            <v>最後更新日期時間</v>
          </cell>
          <cell r="D22" t="str">
            <v>DATE</v>
          </cell>
        </row>
        <row r="23">
          <cell r="A23">
            <v>15</v>
          </cell>
          <cell r="B23" t="str">
            <v>LastUpdateEmpNo</v>
          </cell>
          <cell r="C23" t="str">
            <v>最後更新人員</v>
          </cell>
          <cell r="D23" t="str">
            <v>VARCHAR2</v>
          </cell>
          <cell r="E23">
            <v>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MonthlyLM014C</v>
          </cell>
          <cell r="D1" t="str">
            <v>月報LM014工作檔C</v>
          </cell>
        </row>
        <row r="9">
          <cell r="A9">
            <v>1</v>
          </cell>
          <cell r="B9" t="str">
            <v>DataYM</v>
          </cell>
          <cell r="C9" t="str">
            <v>資料年月</v>
          </cell>
          <cell r="D9" t="str">
            <v>DECIMAL</v>
          </cell>
          <cell r="E9">
            <v>6</v>
          </cell>
          <cell r="F9"/>
          <cell r="G9" t="str">
            <v>西元年月YYYYMM</v>
          </cell>
        </row>
        <row r="10">
          <cell r="A10">
            <v>2</v>
          </cell>
          <cell r="B10" t="str">
            <v>AcctCode</v>
          </cell>
          <cell r="C10" t="str">
            <v>業務科目代號</v>
          </cell>
          <cell r="D10" t="str">
            <v>VARCHAR2</v>
          </cell>
          <cell r="E10">
            <v>3</v>
          </cell>
          <cell r="F10"/>
          <cell r="G10" t="str">
            <v>CdAcCode會計科子細目設定檔</v>
          </cell>
        </row>
        <row r="11">
          <cell r="A11">
            <v>3</v>
          </cell>
          <cell r="B11" t="str">
            <v>AccountType</v>
          </cell>
          <cell r="C11" t="str">
            <v xml:space="preserve">帳戶類別  </v>
          </cell>
          <cell r="D11" t="str">
            <v>DECIMAL</v>
          </cell>
          <cell r="E11">
            <v>1</v>
          </cell>
          <cell r="F11"/>
          <cell r="G11" t="str">
            <v>1:個人 2:公司 3:合計
*早期資料才有3:合計,近年資料無3:合計</v>
          </cell>
        </row>
        <row r="12">
          <cell r="A12">
            <v>4</v>
          </cell>
          <cell r="B12" t="str">
            <v>AcBookCode</v>
          </cell>
          <cell r="C12" t="str">
            <v>帳冊別</v>
          </cell>
          <cell r="D12" t="str">
            <v>VARCHAR2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RelsFlag</v>
          </cell>
          <cell r="C13" t="str">
            <v xml:space="preserve">關係人別    </v>
          </cell>
          <cell r="D13" t="str">
            <v>VARCHAR2</v>
          </cell>
          <cell r="E13">
            <v>1</v>
          </cell>
          <cell r="F13"/>
          <cell r="G13" t="str">
            <v>0: 非關係人 1:關係人</v>
          </cell>
        </row>
        <row r="14">
          <cell r="A14">
            <v>6</v>
          </cell>
          <cell r="B14" t="str">
            <v>ClFlag</v>
          </cell>
          <cell r="C14" t="str">
            <v xml:space="preserve">抵押品別    </v>
          </cell>
          <cell r="D14" t="str">
            <v>VARCHAR2</v>
          </cell>
          <cell r="E14">
            <v>1</v>
          </cell>
          <cell r="F14"/>
          <cell r="G14" t="str">
            <v xml:space="preserve">1:銀行保證 2:有價證券 3:不動產 4:員工貸款 5:動產
</v>
          </cell>
        </row>
        <row r="15">
          <cell r="A15">
            <v>7</v>
          </cell>
          <cell r="B15" t="str">
            <v>DepartmentCode</v>
          </cell>
          <cell r="C15" t="str">
            <v>案件隸屬單位</v>
          </cell>
          <cell r="D15" t="str">
            <v>VARCHAR2</v>
          </cell>
          <cell r="E15">
            <v>1</v>
          </cell>
          <cell r="F15"/>
          <cell r="G15" t="str">
            <v>共用代碼檔
0:非企金單位  
1:企金推展課</v>
          </cell>
        </row>
        <row r="16">
          <cell r="A16">
            <v>8</v>
          </cell>
          <cell r="B16" t="str">
            <v>MonthLoanIns</v>
          </cell>
          <cell r="C16" t="str">
            <v>本月利息收入</v>
          </cell>
          <cell r="D16" t="str">
            <v>DECIMAL</v>
          </cell>
          <cell r="E16">
            <v>16</v>
          </cell>
          <cell r="F16">
            <v>2</v>
          </cell>
          <cell r="G16" t="str">
            <v>當月利息</v>
          </cell>
        </row>
        <row r="17">
          <cell r="A17">
            <v>9</v>
          </cell>
          <cell r="B17" t="str">
            <v>MonthLoanBal</v>
          </cell>
          <cell r="C17" t="str">
            <v>本月月底餘額</v>
          </cell>
          <cell r="D17" t="str">
            <v>DECIMAL</v>
          </cell>
          <cell r="E17">
            <v>16</v>
          </cell>
          <cell r="F17">
            <v>2</v>
          </cell>
          <cell r="G17" t="str">
            <v>當月餘額
*早期資料才有值,近年資料擺0</v>
          </cell>
        </row>
        <row r="18">
          <cell r="A18">
            <v>10</v>
          </cell>
          <cell r="B18" t="str">
            <v>YearLoanIns</v>
          </cell>
          <cell r="C18" t="str">
            <v>累計利息收入</v>
          </cell>
          <cell r="D18" t="str">
            <v>DECIMAL</v>
          </cell>
          <cell r="E18">
            <v>16</v>
          </cell>
          <cell r="F18">
            <v>2</v>
          </cell>
          <cell r="G18" t="str">
            <v>年初到本月份之累計利息收入</v>
          </cell>
        </row>
        <row r="19">
          <cell r="A19">
            <v>11</v>
          </cell>
          <cell r="B19" t="str">
            <v>YearLoanBal</v>
          </cell>
          <cell r="C19" t="str">
            <v>每月平均放款餘額</v>
          </cell>
          <cell r="D19" t="str">
            <v>DECIMAL</v>
          </cell>
          <cell r="E19">
            <v>16</v>
          </cell>
          <cell r="F19">
            <v>2</v>
          </cell>
          <cell r="G19" t="str">
            <v>年初到本月份之每月平均放款餘額
*早期資料才有值,近年資料擺0</v>
          </cell>
        </row>
        <row r="20">
          <cell r="A20">
            <v>12</v>
          </cell>
          <cell r="B20" t="str">
            <v>CreateDate</v>
          </cell>
          <cell r="C20" t="str">
            <v>建檔日期時間</v>
          </cell>
          <cell r="D20" t="str">
            <v>DATE</v>
          </cell>
          <cell r="E20"/>
          <cell r="F20" t="str">
            <v xml:space="preserve"> </v>
          </cell>
        </row>
        <row r="21">
          <cell r="A21">
            <v>13</v>
          </cell>
          <cell r="B21" t="str">
            <v>CreateEmpNo</v>
          </cell>
          <cell r="C21" t="str">
            <v>建檔人員</v>
          </cell>
          <cell r="D21" t="str">
            <v>VARCHAR2</v>
          </cell>
          <cell r="E21">
            <v>6</v>
          </cell>
          <cell r="F21" t="str">
            <v xml:space="preserve"> </v>
          </cell>
        </row>
        <row r="22">
          <cell r="A22">
            <v>14</v>
          </cell>
          <cell r="B22" t="str">
            <v>LastUpdate</v>
          </cell>
          <cell r="C22" t="str">
            <v>最後更新日期時間</v>
          </cell>
          <cell r="D22" t="str">
            <v>DATE</v>
          </cell>
          <cell r="E22"/>
          <cell r="F22" t="str">
            <v xml:space="preserve"> </v>
          </cell>
        </row>
        <row r="23">
          <cell r="A23">
            <v>15</v>
          </cell>
          <cell r="B23" t="str">
            <v>LastUpdateEmpNo</v>
          </cell>
          <cell r="C23" t="str">
            <v>最後更新人員</v>
          </cell>
          <cell r="D23" t="str">
            <v>VARCHAR2</v>
          </cell>
          <cell r="E23">
            <v>6</v>
          </cell>
          <cell r="F23"/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YearlyHouseLoanInt</v>
          </cell>
          <cell r="D1" t="str">
            <v>每年房屋擔保借款繳息工作檔</v>
          </cell>
        </row>
        <row r="9">
          <cell r="A9">
            <v>1</v>
          </cell>
          <cell r="B9" t="str">
            <v>YearMonth</v>
          </cell>
          <cell r="C9" t="str">
            <v xml:space="preserve">資料年月 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UsageCode</v>
          </cell>
          <cell r="C12" t="str">
            <v>資金用途別</v>
          </cell>
          <cell r="D12" t="str">
            <v>VARCHAR2</v>
          </cell>
          <cell r="E12">
            <v>2</v>
          </cell>
          <cell r="F12"/>
          <cell r="G12" t="str">
            <v>02:購置不動產
00:全部</v>
          </cell>
        </row>
        <row r="13">
          <cell r="A13">
            <v>5</v>
          </cell>
          <cell r="B13" t="str">
            <v>AcctCode</v>
          </cell>
          <cell r="C13" t="str">
            <v xml:space="preserve">業務科目代號  </v>
          </cell>
          <cell r="D13" t="str">
            <v>VARCHAR2</v>
          </cell>
          <cell r="E13">
            <v>3</v>
          </cell>
          <cell r="F13"/>
          <cell r="G13" t="str">
            <v>CdAcCode會計科子細目設定檔
310: 短期擔保放款 
320: 中期擔保放款
330: 長期擔保放款
340: 三十年房貸
990: 催收款項</v>
          </cell>
        </row>
        <row r="14">
          <cell r="A14">
            <v>6</v>
          </cell>
          <cell r="B14" t="str">
            <v>RepayCode</v>
          </cell>
          <cell r="C14" t="str">
            <v>繳款方式</v>
          </cell>
          <cell r="D14" t="str">
            <v>VARCHAR2</v>
          </cell>
          <cell r="E14">
            <v>3</v>
          </cell>
          <cell r="F14"/>
          <cell r="G14" t="str">
            <v>1: 匯款轉帳
2: 銀行扣款
3: 員工扣薪
4: 支票
5: 特約金
6: 人事特約金
7: 定存特約
8: 劃撥存款</v>
          </cell>
        </row>
        <row r="15">
          <cell r="A15">
            <v>7</v>
          </cell>
          <cell r="B15" t="str">
            <v>LoanAmt</v>
          </cell>
          <cell r="C15" t="str">
            <v>撥款金額</v>
          </cell>
          <cell r="D15" t="str">
            <v>VARCHAR2</v>
          </cell>
          <cell r="E15">
            <v>16</v>
          </cell>
          <cell r="F15">
            <v>2</v>
          </cell>
          <cell r="G15"/>
        </row>
        <row r="16">
          <cell r="A16">
            <v>8</v>
          </cell>
          <cell r="B16" t="str">
            <v>LoanBal</v>
          </cell>
          <cell r="C16" t="str">
            <v>放款餘額</v>
          </cell>
          <cell r="D16" t="str">
            <v>DECIMAL</v>
          </cell>
          <cell r="E16">
            <v>16</v>
          </cell>
          <cell r="F16">
            <v>2</v>
          </cell>
          <cell r="G16"/>
        </row>
        <row r="17">
          <cell r="A17">
            <v>9</v>
          </cell>
          <cell r="B17" t="str">
            <v>FirstDrawdownDate</v>
          </cell>
          <cell r="C17" t="str">
            <v>初貸日</v>
          </cell>
          <cell r="D17" t="str">
            <v>DECIMALD</v>
          </cell>
          <cell r="E17">
            <v>8</v>
          </cell>
          <cell r="F17"/>
          <cell r="G17"/>
        </row>
        <row r="18">
          <cell r="A18">
            <v>10</v>
          </cell>
          <cell r="B18" t="str">
            <v>MaturityDate</v>
          </cell>
          <cell r="C18" t="str">
            <v>到期日</v>
          </cell>
          <cell r="D18" t="str">
            <v>DECIMALD</v>
          </cell>
          <cell r="E18">
            <v>8</v>
          </cell>
          <cell r="F18"/>
          <cell r="G18"/>
        </row>
        <row r="19">
          <cell r="A19">
            <v>11</v>
          </cell>
          <cell r="B19" t="str">
            <v>YearlyInt</v>
          </cell>
          <cell r="C19" t="str">
            <v>年度繳息金額</v>
          </cell>
          <cell r="D19" t="str">
            <v>DECIMAL</v>
          </cell>
          <cell r="E19">
            <v>16</v>
          </cell>
          <cell r="F19">
            <v>2</v>
          </cell>
          <cell r="G19"/>
        </row>
        <row r="20">
          <cell r="A20">
            <v>12</v>
          </cell>
          <cell r="B20" t="str">
            <v>HouseBuyDate</v>
          </cell>
          <cell r="C20" t="str">
            <v>房屋取得日期</v>
          </cell>
          <cell r="D20" t="str">
            <v>decimald</v>
          </cell>
          <cell r="E20">
            <v>8</v>
          </cell>
          <cell r="F20"/>
        </row>
        <row r="21">
          <cell r="A21">
            <v>13</v>
          </cell>
          <cell r="B21" t="str">
            <v>CreateDate</v>
          </cell>
          <cell r="C21" t="str">
            <v>建檔日期時間</v>
          </cell>
          <cell r="D21" t="str">
            <v>DATE</v>
          </cell>
          <cell r="E21"/>
        </row>
        <row r="22">
          <cell r="A22">
            <v>14</v>
          </cell>
          <cell r="B22" t="str">
            <v>CreateEmpNo</v>
          </cell>
          <cell r="C22" t="str">
            <v>建檔人員</v>
          </cell>
          <cell r="D22" t="str">
            <v>VARCHAR2</v>
          </cell>
        </row>
        <row r="23">
          <cell r="A23">
            <v>15</v>
          </cell>
          <cell r="B23" t="str">
            <v>LastUpdate</v>
          </cell>
          <cell r="C23" t="str">
            <v>最後更新日期時間</v>
          </cell>
          <cell r="D23" t="str">
            <v>DATE</v>
          </cell>
          <cell r="E23"/>
        </row>
        <row r="24">
          <cell r="A24">
            <v>16</v>
          </cell>
          <cell r="B24" t="str">
            <v>LastUpdateEmpNo</v>
          </cell>
          <cell r="C24" t="str">
            <v>最後更新人員</v>
          </cell>
          <cell r="D24" t="str">
            <v>VARCHAR2</v>
          </cell>
          <cell r="E24">
            <v>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MonthlyLM028</v>
          </cell>
          <cell r="D1" t="str">
            <v>月報LM028工作檔</v>
          </cell>
        </row>
        <row r="9">
          <cell r="A9">
            <v>1</v>
          </cell>
          <cell r="C9" t="str">
            <v xml:space="preserve">戶況         </v>
          </cell>
          <cell r="D9" t="str">
            <v>DECIMAL</v>
          </cell>
          <cell r="E9">
            <v>2</v>
          </cell>
          <cell r="F9"/>
          <cell r="G9"/>
        </row>
        <row r="10">
          <cell r="A10">
            <v>2</v>
          </cell>
          <cell r="C10" t="str">
            <v xml:space="preserve">企金別       </v>
          </cell>
          <cell r="D10" t="str">
            <v>DECIMAL</v>
          </cell>
          <cell r="E10">
            <v>1</v>
          </cell>
          <cell r="F10"/>
          <cell r="G10"/>
        </row>
        <row r="11">
          <cell r="A11">
            <v>3</v>
          </cell>
          <cell r="C11" t="str">
            <v xml:space="preserve">營業單位別   </v>
          </cell>
          <cell r="D11" t="str">
            <v>VARCHAR2</v>
          </cell>
          <cell r="E11">
            <v>4</v>
          </cell>
          <cell r="F11"/>
          <cell r="G11"/>
        </row>
        <row r="12">
          <cell r="A12">
            <v>4</v>
          </cell>
          <cell r="C12" t="str">
            <v xml:space="preserve">借款人戶號   </v>
          </cell>
          <cell r="D12" t="str">
            <v>DECIMAL</v>
          </cell>
          <cell r="E12">
            <v>7</v>
          </cell>
          <cell r="F12"/>
          <cell r="G12"/>
        </row>
        <row r="13">
          <cell r="A13">
            <v>5</v>
          </cell>
          <cell r="C13" t="str">
            <v xml:space="preserve">額度編號     </v>
          </cell>
          <cell r="D13" t="str">
            <v>DECIMAL</v>
          </cell>
          <cell r="E13">
            <v>3</v>
          </cell>
          <cell r="F13"/>
          <cell r="G13"/>
        </row>
        <row r="14">
          <cell r="A14">
            <v>6</v>
          </cell>
          <cell r="C14" t="str">
            <v xml:space="preserve">撥款序號     </v>
          </cell>
          <cell r="D14" t="str">
            <v>DECIMAL</v>
          </cell>
          <cell r="E14">
            <v>3</v>
          </cell>
          <cell r="F14"/>
          <cell r="G14"/>
        </row>
        <row r="15">
          <cell r="A15">
            <v>7</v>
          </cell>
          <cell r="C15" t="str">
            <v xml:space="preserve">利率         </v>
          </cell>
          <cell r="D15" t="str">
            <v>DECIMAL</v>
          </cell>
          <cell r="E15">
            <v>6</v>
          </cell>
          <cell r="F15">
            <v>4</v>
          </cell>
          <cell r="G15"/>
        </row>
        <row r="16">
          <cell r="A16">
            <v>8</v>
          </cell>
          <cell r="C16" t="str">
            <v xml:space="preserve">繳息週期     </v>
          </cell>
          <cell r="D16" t="str">
            <v>DECIMAL</v>
          </cell>
          <cell r="E16">
            <v>2</v>
          </cell>
          <cell r="F16"/>
          <cell r="G16"/>
        </row>
        <row r="17">
          <cell r="A17">
            <v>9</v>
          </cell>
          <cell r="C17" t="str">
            <v xml:space="preserve">扣款銀行     </v>
          </cell>
          <cell r="D17" t="str">
            <v>VARCHAR2</v>
          </cell>
          <cell r="E17">
            <v>3</v>
          </cell>
          <cell r="F17"/>
          <cell r="G17"/>
        </row>
        <row r="18">
          <cell r="A18">
            <v>10</v>
          </cell>
          <cell r="C18" t="str">
            <v xml:space="preserve">貸款期間－月 </v>
          </cell>
          <cell r="D18" t="str">
            <v>DECIMAL</v>
          </cell>
          <cell r="E18">
            <v>2</v>
          </cell>
          <cell r="F18"/>
          <cell r="G18"/>
        </row>
        <row r="19">
          <cell r="A19">
            <v>11</v>
          </cell>
          <cell r="C19" t="str">
            <v xml:space="preserve">貸款期間－日 </v>
          </cell>
          <cell r="D19" t="str">
            <v>DECIMAL</v>
          </cell>
          <cell r="E19">
            <v>3</v>
          </cell>
          <cell r="F19"/>
          <cell r="G19"/>
        </row>
        <row r="20">
          <cell r="A20">
            <v>12</v>
          </cell>
          <cell r="C20" t="str">
            <v xml:space="preserve">放款餘額     </v>
          </cell>
          <cell r="D20" t="str">
            <v>DECIMAL</v>
          </cell>
        </row>
        <row r="21">
          <cell r="A21">
            <v>13</v>
          </cell>
          <cell r="C21" t="str">
            <v xml:space="preserve">利率區分     </v>
          </cell>
          <cell r="D21" t="str">
            <v>VARCHAR2</v>
          </cell>
          <cell r="E21">
            <v>1</v>
          </cell>
        </row>
        <row r="22">
          <cell r="A22">
            <v>14</v>
          </cell>
          <cell r="C22" t="str">
            <v xml:space="preserve">郵局存款別   </v>
          </cell>
          <cell r="D22" t="str">
            <v>VARCHAR2</v>
          </cell>
        </row>
        <row r="23">
          <cell r="A23">
            <v>15</v>
          </cell>
          <cell r="C23" t="str">
            <v xml:space="preserve">應繳日       </v>
          </cell>
          <cell r="D23" t="str">
            <v>DECIMAL</v>
          </cell>
          <cell r="E23">
            <v>2</v>
          </cell>
        </row>
        <row r="24">
          <cell r="A24">
            <v>16</v>
          </cell>
          <cell r="C24" t="str">
            <v xml:space="preserve">首次調整週期 </v>
          </cell>
          <cell r="D24" t="str">
            <v>DECIMAL</v>
          </cell>
          <cell r="E24">
            <v>2</v>
          </cell>
        </row>
        <row r="25">
          <cell r="A25">
            <v>17</v>
          </cell>
          <cell r="C25" t="str">
            <v xml:space="preserve">基本利率代碼 </v>
          </cell>
          <cell r="D25" t="str">
            <v>VARCHAR2</v>
          </cell>
          <cell r="E25">
            <v>2</v>
          </cell>
        </row>
        <row r="26">
          <cell r="A26">
            <v>18</v>
          </cell>
          <cell r="C26" t="str">
            <v xml:space="preserve">利率1        </v>
          </cell>
          <cell r="D26" t="str">
            <v>DECIMAL</v>
          </cell>
          <cell r="E26">
            <v>6</v>
          </cell>
        </row>
        <row r="27">
          <cell r="A27">
            <v>19</v>
          </cell>
          <cell r="C27" t="str">
            <v xml:space="preserve">利率2        </v>
          </cell>
          <cell r="D27" t="str">
            <v>DECIMAL</v>
          </cell>
          <cell r="E27">
            <v>6</v>
          </cell>
        </row>
        <row r="28">
          <cell r="A28">
            <v>20</v>
          </cell>
          <cell r="C28" t="str">
            <v xml:space="preserve">利率3        </v>
          </cell>
          <cell r="D28" t="str">
            <v>DECIMAL</v>
          </cell>
          <cell r="E28">
            <v>6</v>
          </cell>
        </row>
        <row r="29">
          <cell r="A29">
            <v>21</v>
          </cell>
          <cell r="C29" t="str">
            <v xml:space="preserve">利率4        </v>
          </cell>
          <cell r="D29" t="str">
            <v>DECIMAL</v>
          </cell>
          <cell r="E29">
            <v>6</v>
          </cell>
        </row>
        <row r="30">
          <cell r="A30">
            <v>22</v>
          </cell>
          <cell r="C30" t="str">
            <v xml:space="preserve">利率5        </v>
          </cell>
          <cell r="D30" t="str">
            <v>DECIMAL</v>
          </cell>
          <cell r="E30">
            <v>6</v>
          </cell>
        </row>
        <row r="31">
          <cell r="A31">
            <v>23</v>
          </cell>
          <cell r="C31" t="str">
            <v xml:space="preserve">押品別１     </v>
          </cell>
          <cell r="D31" t="str">
            <v>DECIMAL</v>
          </cell>
          <cell r="E31">
            <v>1</v>
          </cell>
        </row>
        <row r="32">
          <cell r="A32">
            <v>24</v>
          </cell>
          <cell r="C32" t="str">
            <v xml:space="preserve">押品別２     </v>
          </cell>
          <cell r="D32" t="str">
            <v>DECIMAL</v>
          </cell>
          <cell r="E32">
            <v>2</v>
          </cell>
        </row>
        <row r="33">
          <cell r="A33">
            <v>25</v>
          </cell>
          <cell r="C33" t="str">
            <v xml:space="preserve">撥款日-年    </v>
          </cell>
          <cell r="D33" t="str">
            <v>DECIMAL</v>
          </cell>
          <cell r="E33">
            <v>4</v>
          </cell>
        </row>
        <row r="34">
          <cell r="A34">
            <v>26</v>
          </cell>
          <cell r="C34" t="str">
            <v xml:space="preserve">撥款日-月    </v>
          </cell>
          <cell r="D34" t="str">
            <v>DECIMAL</v>
          </cell>
          <cell r="E34">
            <v>2</v>
          </cell>
        </row>
        <row r="35">
          <cell r="A35">
            <v>27</v>
          </cell>
          <cell r="C35" t="str">
            <v xml:space="preserve">撥款日-日    </v>
          </cell>
          <cell r="D35" t="str">
            <v>DECIMAL</v>
          </cell>
          <cell r="E35">
            <v>2</v>
          </cell>
        </row>
        <row r="36">
          <cell r="A36">
            <v>28</v>
          </cell>
          <cell r="C36" t="str">
            <v xml:space="preserve">到期日碼     </v>
          </cell>
          <cell r="D36" t="str">
            <v>DECIMAL</v>
          </cell>
          <cell r="E36">
            <v>1</v>
          </cell>
        </row>
        <row r="37">
          <cell r="A37">
            <v>29</v>
          </cell>
          <cell r="B37" t="str">
            <v xml:space="preserve">RELATION </v>
          </cell>
          <cell r="C37" t="str">
            <v xml:space="preserve">是否為關係人 </v>
          </cell>
          <cell r="D37" t="str">
            <v>VARCHAR2</v>
          </cell>
          <cell r="E37">
            <v>1</v>
          </cell>
        </row>
        <row r="38">
          <cell r="A38">
            <v>30</v>
          </cell>
          <cell r="B38" t="str">
            <v xml:space="preserve">DPTLVL   </v>
          </cell>
          <cell r="C38" t="str">
            <v xml:space="preserve">制度別       </v>
          </cell>
          <cell r="D38" t="str">
            <v>VARCHAR2</v>
          </cell>
          <cell r="E38">
            <v>1</v>
          </cell>
        </row>
        <row r="39">
          <cell r="A39">
            <v>31</v>
          </cell>
          <cell r="B39" t="str">
            <v xml:space="preserve">ACTFSC   </v>
          </cell>
          <cell r="C39" t="str">
            <v xml:space="preserve">資金來源     </v>
          </cell>
          <cell r="D39" t="str">
            <v>VARCHAR2</v>
          </cell>
          <cell r="E39">
            <v>1</v>
          </cell>
        </row>
        <row r="40">
          <cell r="A40">
            <v>32</v>
          </cell>
          <cell r="B40" t="str">
            <v>LIRTRATYR</v>
          </cell>
          <cell r="C40" t="str">
            <v xml:space="preserve">最新利率       </v>
          </cell>
          <cell r="D40" t="str">
            <v>DECIMAL</v>
          </cell>
          <cell r="E40">
            <v>6</v>
          </cell>
        </row>
        <row r="41">
          <cell r="A41">
            <v>33</v>
          </cell>
          <cell r="B41" t="str">
            <v>LIRTDAY</v>
          </cell>
          <cell r="C41" t="str">
            <v xml:space="preserve">最新利率生效起日        </v>
          </cell>
          <cell r="D41" t="str">
            <v>DECIMAL</v>
          </cell>
          <cell r="E41">
            <v>8</v>
          </cell>
        </row>
        <row r="42">
          <cell r="A42">
            <v>34</v>
          </cell>
          <cell r="B42" t="str">
            <v>CreateDate</v>
          </cell>
          <cell r="C42" t="str">
            <v>建檔日期時間</v>
          </cell>
          <cell r="D42" t="str">
            <v>DATE</v>
          </cell>
          <cell r="E42"/>
        </row>
        <row r="43">
          <cell r="A43">
            <v>35</v>
          </cell>
          <cell r="B43" t="str">
            <v>CreateEmpNo</v>
          </cell>
          <cell r="C43" t="str">
            <v>建檔人員</v>
          </cell>
          <cell r="D43" t="str">
            <v>VARCHAR2</v>
          </cell>
          <cell r="E43">
            <v>6</v>
          </cell>
        </row>
        <row r="44">
          <cell r="A44">
            <v>36</v>
          </cell>
          <cell r="B44" t="str">
            <v>LastUpdate</v>
          </cell>
          <cell r="C44" t="str">
            <v>最後更新日期時間</v>
          </cell>
          <cell r="D44" t="str">
            <v>DATE</v>
          </cell>
          <cell r="E44"/>
        </row>
        <row r="45">
          <cell r="A45">
            <v>37</v>
          </cell>
          <cell r="B45" t="str">
            <v>LastUpdateEmpNo</v>
          </cell>
          <cell r="C45" t="str">
            <v>最後更新人員</v>
          </cell>
          <cell r="D45" t="str">
            <v>VARCHAR2</v>
          </cell>
          <cell r="E45">
            <v>6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GuildBuilders</v>
          </cell>
          <cell r="D1" t="str">
            <v>公會餘額統計建商名單檔</v>
          </cell>
        </row>
        <row r="9">
          <cell r="A9">
            <v>1</v>
          </cell>
          <cell r="B9" t="str">
            <v>CustNo</v>
          </cell>
          <cell r="C9" t="str">
            <v>戶號</v>
          </cell>
          <cell r="D9" t="str">
            <v>DECIMAL</v>
          </cell>
          <cell r="E9">
            <v>7</v>
          </cell>
          <cell r="F9"/>
          <cell r="G9"/>
        </row>
        <row r="10">
          <cell r="A10">
            <v>2</v>
          </cell>
          <cell r="B10" t="str">
            <v>BuilderStatus</v>
          </cell>
          <cell r="C10" t="str">
            <v>建商狀況</v>
          </cell>
          <cell r="D10" t="str">
            <v>VARCHAR2</v>
          </cell>
          <cell r="E10">
            <v>20</v>
          </cell>
          <cell r="F10"/>
          <cell r="G10" t="str">
            <v>舊資料*或NULL</v>
          </cell>
        </row>
        <row r="11">
          <cell r="A11">
            <v>3</v>
          </cell>
          <cell r="B11" t="str">
            <v>CreateDate</v>
          </cell>
          <cell r="C11" t="str">
            <v>建檔日期時間</v>
          </cell>
          <cell r="D11" t="str">
            <v>DATE</v>
          </cell>
          <cell r="E11"/>
          <cell r="F11" t="str">
            <v xml:space="preserve"> </v>
          </cell>
          <cell r="G11" t="str">
            <v xml:space="preserve"> </v>
          </cell>
        </row>
        <row r="12">
          <cell r="A12">
            <v>4</v>
          </cell>
          <cell r="B12" t="str">
            <v>CreateEmpNo</v>
          </cell>
          <cell r="C12" t="str">
            <v>建檔人員</v>
          </cell>
          <cell r="D12" t="str">
            <v>VARCHAR2</v>
          </cell>
          <cell r="E12">
            <v>6</v>
          </cell>
          <cell r="F12" t="str">
            <v xml:space="preserve"> </v>
          </cell>
          <cell r="G12" t="str">
            <v xml:space="preserve"> </v>
          </cell>
        </row>
        <row r="13">
          <cell r="A13">
            <v>5</v>
          </cell>
          <cell r="B13" t="str">
            <v>LastUpdate</v>
          </cell>
          <cell r="C13" t="str">
            <v>最後更新日期時間</v>
          </cell>
          <cell r="D13" t="str">
            <v>DATE</v>
          </cell>
          <cell r="E13"/>
          <cell r="F13" t="str">
            <v xml:space="preserve"> </v>
          </cell>
          <cell r="G13"/>
        </row>
        <row r="14">
          <cell r="A14">
            <v>6</v>
          </cell>
          <cell r="B14" t="str">
            <v>LastUpdateEmpNo</v>
          </cell>
          <cell r="C14" t="str">
            <v>最後更新人員</v>
          </cell>
          <cell r="D14" t="str">
            <v>VARCHAR2</v>
          </cell>
          <cell r="E14">
            <v>6</v>
          </cell>
          <cell r="F14"/>
          <cell r="G14"/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RptJcic</v>
          </cell>
          <cell r="D1" t="str">
            <v>報表Jcic</v>
          </cell>
        </row>
        <row r="9">
          <cell r="A9">
            <v>1</v>
          </cell>
          <cell r="B9" t="str">
            <v>BranchNo</v>
          </cell>
          <cell r="C9" t="str">
            <v>單位別</v>
          </cell>
          <cell r="D9" t="str">
            <v>VARCHAR2</v>
          </cell>
          <cell r="E9">
            <v>4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FacmNo</v>
          </cell>
          <cell r="C11" t="str">
            <v>額度號碼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JcicName</v>
          </cell>
          <cell r="C12" t="str">
            <v>Jcic名稱</v>
          </cell>
          <cell r="D12" t="str">
            <v>NVARCHAR2</v>
          </cell>
          <cell r="E12">
            <v>100</v>
          </cell>
          <cell r="F12"/>
          <cell r="G12"/>
        </row>
        <row r="13">
          <cell r="A13">
            <v>5</v>
          </cell>
          <cell r="B13" t="str">
            <v>JcicStatus</v>
          </cell>
          <cell r="C13" t="str">
            <v>Jcic戶況</v>
          </cell>
          <cell r="D13" t="str">
            <v>DECIMAL</v>
          </cell>
          <cell r="E13">
            <v>1</v>
          </cell>
          <cell r="F13"/>
          <cell r="G13"/>
        </row>
        <row r="14">
          <cell r="A14">
            <v>6</v>
          </cell>
          <cell r="B14" t="str">
            <v>CreateDate</v>
          </cell>
          <cell r="C14" t="str">
            <v>建檔日期時間</v>
          </cell>
          <cell r="D14" t="str">
            <v>DATE</v>
          </cell>
          <cell r="E14"/>
          <cell r="F14" t="str">
            <v xml:space="preserve"> </v>
          </cell>
          <cell r="G14"/>
        </row>
        <row r="15">
          <cell r="A15">
            <v>7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  <cell r="F15" t="str">
            <v xml:space="preserve"> </v>
          </cell>
          <cell r="G15"/>
        </row>
        <row r="16">
          <cell r="A16">
            <v>8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  <cell r="E16"/>
          <cell r="F16" t="str">
            <v xml:space="preserve"> </v>
          </cell>
          <cell r="G16"/>
        </row>
        <row r="17">
          <cell r="A17">
            <v>9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  <cell r="F17"/>
          <cell r="G17" t="str">
            <v xml:space="preserve"> 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workbookViewId="0">
      <selection activeCell="B11" sqref="B11"/>
    </sheetView>
  </sheetViews>
  <sheetFormatPr defaultColWidth="22.109375" defaultRowHeight="16.2"/>
  <cols>
    <col min="1" max="1" width="6" bestFit="1" customWidth="1"/>
    <col min="2" max="2" width="19.44140625" bestFit="1" customWidth="1"/>
    <col min="3" max="3" width="47" bestFit="1" customWidth="1"/>
    <col min="4" max="4" width="20.44140625" bestFit="1" customWidth="1"/>
    <col min="5" max="5" width="20.109375" bestFit="1" customWidth="1"/>
    <col min="6" max="6" width="32.6640625" customWidth="1"/>
  </cols>
  <sheetData>
    <row r="1" spans="1:6" ht="82.8">
      <c r="A1" s="1"/>
      <c r="B1" s="1"/>
      <c r="C1" s="1"/>
      <c r="D1" s="7" t="s">
        <v>4</v>
      </c>
      <c r="E1" s="8" t="s">
        <v>5</v>
      </c>
      <c r="F1" s="1"/>
    </row>
    <row r="2" spans="1:6" s="6" customFormat="1">
      <c r="A2" s="17" t="s">
        <v>0</v>
      </c>
      <c r="B2" s="17" t="s">
        <v>1</v>
      </c>
      <c r="C2" s="17" t="s">
        <v>2</v>
      </c>
      <c r="D2" s="18" t="s">
        <v>22</v>
      </c>
      <c r="E2" s="18" t="s">
        <v>6</v>
      </c>
      <c r="F2" s="19" t="s">
        <v>3</v>
      </c>
    </row>
    <row r="3" spans="1:6">
      <c r="A3" s="2">
        <f t="shared" ref="A3:A14" si="0">IF(ISNUMBER(A2),A2+1,1)</f>
        <v>1</v>
      </c>
      <c r="B3" s="3" t="str">
        <f>MonthlyFacBal!$C$1</f>
        <v>MonthlyFacBal</v>
      </c>
      <c r="C3" s="4" t="str">
        <f>MonthlyFacBal!$D$1</f>
        <v>額度月報工作檔</v>
      </c>
      <c r="D3" s="5">
        <v>3</v>
      </c>
      <c r="E3" s="5">
        <v>2</v>
      </c>
      <c r="F3" s="2"/>
    </row>
    <row r="4" spans="1:6">
      <c r="A4" s="2">
        <f t="shared" si="0"/>
        <v>2</v>
      </c>
      <c r="B4" s="3" t="str">
        <f>MonthlyLoanBal!C1</f>
        <v>MonthlyLoanBal</v>
      </c>
      <c r="C4" s="4" t="str">
        <f>MonthlyLoanBal!D1</f>
        <v>每月放款餘額檔</v>
      </c>
      <c r="D4" s="5">
        <v>3</v>
      </c>
      <c r="E4" s="5">
        <v>2</v>
      </c>
      <c r="F4" s="2"/>
    </row>
    <row r="5" spans="1:6">
      <c r="A5" s="2">
        <f t="shared" si="0"/>
        <v>3</v>
      </c>
      <c r="B5" s="3" t="str">
        <f>MonthlyLM014A!C1</f>
        <v>MonthlyLM014A</v>
      </c>
      <c r="C5" s="4" t="str">
        <f>MonthlyLM014A!D1</f>
        <v>月報LM014工作檔A</v>
      </c>
      <c r="D5" s="5">
        <v>3</v>
      </c>
      <c r="E5" s="5">
        <v>2</v>
      </c>
      <c r="F5" s="2"/>
    </row>
    <row r="6" spans="1:6">
      <c r="A6" s="2">
        <f t="shared" si="0"/>
        <v>4</v>
      </c>
      <c r="B6" s="3" t="str">
        <f>MonthlyLM014B!C1</f>
        <v>MonthlyLM014B</v>
      </c>
      <c r="C6" s="4" t="str">
        <f>MonthlyLM014B!D1</f>
        <v>月報LM014工作檔B</v>
      </c>
      <c r="D6" s="5">
        <v>3</v>
      </c>
      <c r="E6" s="5">
        <v>2</v>
      </c>
      <c r="F6" s="2"/>
    </row>
    <row r="7" spans="1:6">
      <c r="A7" s="2">
        <f t="shared" si="0"/>
        <v>5</v>
      </c>
      <c r="B7" s="3" t="str">
        <f>MonthlyLM014C!C1</f>
        <v>MonthlyLM014C</v>
      </c>
      <c r="C7" s="4" t="str">
        <f>MonthlyLM014C!D1</f>
        <v>月報LM014工作檔C</v>
      </c>
      <c r="D7" s="5">
        <v>3</v>
      </c>
      <c r="E7" s="5">
        <v>2</v>
      </c>
      <c r="F7" s="2"/>
    </row>
    <row r="8" spans="1:6">
      <c r="A8" s="2">
        <f t="shared" si="0"/>
        <v>6</v>
      </c>
      <c r="B8" s="3" t="str">
        <f>YearlyHouseLoanInt!C1</f>
        <v>YearlyHouseLoanInt</v>
      </c>
      <c r="C8" s="4" t="str">
        <f>YearlyHouseLoanInt!D1</f>
        <v>每年房屋擔保借款繳息工作檔</v>
      </c>
      <c r="D8" s="5">
        <v>3</v>
      </c>
      <c r="E8" s="5">
        <v>2</v>
      </c>
      <c r="F8" s="2"/>
    </row>
    <row r="9" spans="1:6">
      <c r="A9" s="2">
        <f t="shared" si="0"/>
        <v>7</v>
      </c>
      <c r="B9" s="3" t="str">
        <f>MonthlyLM028!C1</f>
        <v>MonthlyLM028</v>
      </c>
      <c r="C9" s="4" t="str">
        <f>MonthlyLM028!D1</f>
        <v>月報LM028工作檔</v>
      </c>
      <c r="D9" s="5">
        <v>3</v>
      </c>
      <c r="E9" s="5">
        <v>2</v>
      </c>
      <c r="F9" s="2"/>
    </row>
    <row r="10" spans="1:6">
      <c r="A10" s="2">
        <f t="shared" si="0"/>
        <v>8</v>
      </c>
      <c r="B10" s="3" t="str">
        <f>GuildBuilders!C1</f>
        <v>GuildBuilders</v>
      </c>
      <c r="C10" s="4" t="str">
        <f>GuildBuilders!D1</f>
        <v>公會餘額統計建商名單檔</v>
      </c>
      <c r="D10" s="5">
        <v>3</v>
      </c>
      <c r="E10" s="5">
        <v>2</v>
      </c>
      <c r="F10" s="2"/>
    </row>
    <row r="11" spans="1:6">
      <c r="A11" s="2">
        <f t="shared" si="0"/>
        <v>9</v>
      </c>
      <c r="B11" s="3" t="str">
        <f>RptJcic!C1</f>
        <v>RptJcic</v>
      </c>
      <c r="C11" s="4" t="str">
        <f>RptJcic!D1</f>
        <v>報表Jcic</v>
      </c>
      <c r="D11" s="5">
        <v>3</v>
      </c>
      <c r="E11" s="5">
        <v>2</v>
      </c>
      <c r="F11" s="2"/>
    </row>
    <row r="12" spans="1:6">
      <c r="A12" s="2">
        <f t="shared" si="0"/>
        <v>10</v>
      </c>
      <c r="B12" s="3" t="str">
        <f>RptRelationSelf!C1</f>
        <v>RptRelationSelf</v>
      </c>
      <c r="C12" s="4" t="str">
        <f>RptRelationSelf!D1</f>
        <v>報表用_金控利害關係人_關係人資料</v>
      </c>
      <c r="D12" s="5">
        <v>3</v>
      </c>
      <c r="E12" s="5">
        <v>2</v>
      </c>
      <c r="F12" s="2"/>
    </row>
    <row r="13" spans="1:6">
      <c r="A13" s="2">
        <f t="shared" si="0"/>
        <v>11</v>
      </c>
      <c r="B13" s="3" t="str">
        <f>RptRelationFamily!C1</f>
        <v>RptRelationFamily</v>
      </c>
      <c r="C13" s="4" t="str">
        <f>RptRelationFamily!D1</f>
        <v>報表用_金控利害關係人_關係人親屬資料</v>
      </c>
      <c r="D13" s="5">
        <v>3</v>
      </c>
      <c r="E13" s="5">
        <v>2</v>
      </c>
      <c r="F13" s="2"/>
    </row>
    <row r="14" spans="1:6">
      <c r="A14" s="2">
        <f t="shared" si="0"/>
        <v>12</v>
      </c>
      <c r="B14" s="3" t="str">
        <f>RptRelationCompany!C1</f>
        <v>RptRelationCompany</v>
      </c>
      <c r="C14" s="4" t="str">
        <f>RptRelationCompany!D1</f>
        <v>報表用_金控利害關係人_關係人公司資料</v>
      </c>
      <c r="D14" s="5">
        <v>3</v>
      </c>
      <c r="E14" s="5">
        <v>2</v>
      </c>
      <c r="F14" s="2"/>
    </row>
  </sheetData>
  <phoneticPr fontId="4" type="noConversion"/>
  <hyperlinks>
    <hyperlink ref="B3" location="MonthlyFacBal!A1" display="MonthlyFacBal!A1" xr:uid="{00000000-0004-0000-0000-000000000000}"/>
    <hyperlink ref="B4" location="MonthlyLoanBal!A1" display="MonthlyLoanBal!A1" xr:uid="{00000000-0004-0000-0000-000001000000}"/>
    <hyperlink ref="B5" location="MonthlyLM014A!A1" display="MonthlyLM014A!A1" xr:uid="{00000000-0004-0000-0000-000002000000}"/>
    <hyperlink ref="B6" location="MonthlyLM014B!A1" display="MonthlyLM014B!A1" xr:uid="{00000000-0004-0000-0000-000003000000}"/>
    <hyperlink ref="B7" location="MonthlyLM014C!A1" display="MonthlyLM014C!A1" xr:uid="{00000000-0004-0000-0000-000004000000}"/>
    <hyperlink ref="B8" location="YearlyHouseLoanInt!A1" display="YearlyHouseLoanInt!A1" xr:uid="{00000000-0004-0000-0000-000005000000}"/>
    <hyperlink ref="B9" location="MonthlyLM028!A1" display="MonthlyLM028!A1" xr:uid="{00000000-0004-0000-0000-000006000000}"/>
    <hyperlink ref="B10" location="GuildBuilders!A1" display="GuildBuilders!A1" xr:uid="{00000000-0004-0000-0000-000007000000}"/>
    <hyperlink ref="B11" location="RptJcic!A1" display="RptJcic!A1" xr:uid="{00000000-0004-0000-0000-000008000000}"/>
    <hyperlink ref="B12" location="RptRelationSelf!A1" display="RptRelationSelf!A1" xr:uid="{D5181E2C-D906-4CCA-83A1-FEAEB2EE63E0}"/>
    <hyperlink ref="B13" location="RptRelationFamily!A1" display="RptRelationFamily!A1" xr:uid="{072F720C-9E64-416A-87EE-F8119AFCC41A}"/>
    <hyperlink ref="B14" location="RptRelationCompany!A1" display="RptRelationCompany!A1" xr:uid="{77275E62-FB8E-43C5-AE0F-091870A92E86}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zoomScaleNormal="100" workbookViewId="0">
      <selection activeCell="C1" sqref="C1:D1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9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22.66406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4">
      <c r="A1" s="26" t="s">
        <v>7</v>
      </c>
      <c r="B1" s="27"/>
      <c r="C1" s="9" t="str">
        <f>[9]DBD!C1</f>
        <v>RptJcic</v>
      </c>
      <c r="D1" s="9" t="str">
        <f>[9]DBD!D1</f>
        <v>報表Jcic</v>
      </c>
      <c r="E1" s="16" t="s">
        <v>23</v>
      </c>
      <c r="F1" s="10"/>
      <c r="G1" s="10"/>
    </row>
    <row r="2" spans="1:14">
      <c r="A2" s="28" t="s">
        <v>135</v>
      </c>
      <c r="B2" s="29"/>
      <c r="C2" s="9" t="s">
        <v>261</v>
      </c>
      <c r="D2" s="9"/>
      <c r="E2" s="16"/>
      <c r="F2" s="10"/>
      <c r="G2" s="10"/>
    </row>
    <row r="3" spans="1:14">
      <c r="A3" s="30" t="s">
        <v>136</v>
      </c>
      <c r="B3" s="29"/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[9]DBD!A9</f>
        <v>1</v>
      </c>
      <c r="B5" s="9" t="str">
        <f>[9]DBD!B9</f>
        <v>BranchNo</v>
      </c>
      <c r="C5" s="9" t="str">
        <f>[9]DBD!C9</f>
        <v>單位別</v>
      </c>
      <c r="D5" s="9" t="str">
        <f>[9]DBD!D9</f>
        <v>VARCHAR2</v>
      </c>
      <c r="E5" s="9">
        <f>[9]DBD!E9</f>
        <v>4</v>
      </c>
      <c r="F5" s="9">
        <f>[9]DBD!F9</f>
        <v>0</v>
      </c>
      <c r="G5" s="9">
        <f>[9]DBD!G9</f>
        <v>0</v>
      </c>
      <c r="H5" s="15" t="s">
        <v>260</v>
      </c>
      <c r="I5" s="15" t="s">
        <v>252</v>
      </c>
      <c r="J5" s="15" t="s">
        <v>253</v>
      </c>
      <c r="K5" s="15" t="s">
        <v>24</v>
      </c>
      <c r="L5" s="15">
        <v>4</v>
      </c>
      <c r="M5" s="15"/>
      <c r="N5" s="15"/>
    </row>
    <row r="6" spans="1:14">
      <c r="A6" s="9">
        <f>[9]DBD!A10</f>
        <v>2</v>
      </c>
      <c r="B6" s="9" t="str">
        <f>[9]DBD!B10</f>
        <v>CustNo</v>
      </c>
      <c r="C6" s="9" t="str">
        <f>[9]DBD!C10</f>
        <v>戶號</v>
      </c>
      <c r="D6" s="9" t="str">
        <f>[9]DBD!D10</f>
        <v>DECIMAL</v>
      </c>
      <c r="E6" s="9">
        <f>[9]DBD!E10</f>
        <v>7</v>
      </c>
      <c r="F6" s="9">
        <f>[9]DBD!F10</f>
        <v>0</v>
      </c>
      <c r="G6" s="9">
        <f>[9]DBD!G10</f>
        <v>0</v>
      </c>
      <c r="H6" s="15" t="s">
        <v>260</v>
      </c>
      <c r="I6" s="15" t="s">
        <v>134</v>
      </c>
      <c r="J6" s="15" t="s">
        <v>254</v>
      </c>
      <c r="K6" s="15" t="s">
        <v>24</v>
      </c>
      <c r="L6" s="15">
        <v>7</v>
      </c>
      <c r="M6" s="15"/>
      <c r="N6" s="15"/>
    </row>
    <row r="7" spans="1:14">
      <c r="A7" s="9">
        <f>[9]DBD!A11</f>
        <v>3</v>
      </c>
      <c r="B7" s="9" t="str">
        <f>[9]DBD!B11</f>
        <v>FacmNo</v>
      </c>
      <c r="C7" s="9" t="str">
        <f>[9]DBD!C11</f>
        <v>額度號碼</v>
      </c>
      <c r="D7" s="9" t="str">
        <f>[9]DBD!D11</f>
        <v>DECIMAL</v>
      </c>
      <c r="E7" s="9">
        <f>[9]DBD!E11</f>
        <v>3</v>
      </c>
      <c r="F7" s="9">
        <f>[9]DBD!F11</f>
        <v>0</v>
      </c>
      <c r="G7" s="9">
        <f>[9]DBD!G11</f>
        <v>0</v>
      </c>
      <c r="H7" s="15" t="s">
        <v>260</v>
      </c>
      <c r="I7" s="15" t="s">
        <v>93</v>
      </c>
      <c r="J7" s="15" t="s">
        <v>255</v>
      </c>
      <c r="K7" s="15" t="s">
        <v>24</v>
      </c>
      <c r="L7" s="15">
        <v>3</v>
      </c>
      <c r="M7" s="15"/>
      <c r="N7" s="15"/>
    </row>
    <row r="8" spans="1:14">
      <c r="A8" s="9">
        <f>[9]DBD!A12</f>
        <v>4</v>
      </c>
      <c r="B8" s="9" t="str">
        <f>[9]DBD!B12</f>
        <v>JcicName</v>
      </c>
      <c r="C8" s="9" t="str">
        <f>[9]DBD!C12</f>
        <v>Jcic名稱</v>
      </c>
      <c r="D8" s="9" t="str">
        <f>[9]DBD!D12</f>
        <v>NVARCHAR2</v>
      </c>
      <c r="E8" s="9">
        <f>[9]DBD!E12</f>
        <v>100</v>
      </c>
      <c r="F8" s="9">
        <f>[9]DBD!F12</f>
        <v>0</v>
      </c>
      <c r="G8" s="9">
        <f>[9]DBD!G12</f>
        <v>0</v>
      </c>
      <c r="H8" s="15" t="s">
        <v>260</v>
      </c>
      <c r="I8" s="15" t="s">
        <v>256</v>
      </c>
      <c r="J8" s="15" t="s">
        <v>257</v>
      </c>
      <c r="K8" s="15" t="s">
        <v>26</v>
      </c>
      <c r="L8" s="15">
        <v>42</v>
      </c>
      <c r="M8" s="15"/>
      <c r="N8" s="15"/>
    </row>
    <row r="9" spans="1:14">
      <c r="A9" s="9">
        <f>[9]DBD!A13</f>
        <v>5</v>
      </c>
      <c r="B9" s="9" t="str">
        <f>[9]DBD!B13</f>
        <v>JcicStatus</v>
      </c>
      <c r="C9" s="9" t="str">
        <f>[9]DBD!C13</f>
        <v>Jcic戶況</v>
      </c>
      <c r="D9" s="9" t="str">
        <f>[9]DBD!D13</f>
        <v>DECIMAL</v>
      </c>
      <c r="E9" s="9">
        <f>[9]DBD!E13</f>
        <v>1</v>
      </c>
      <c r="F9" s="9">
        <f>[9]DBD!F13</f>
        <v>0</v>
      </c>
      <c r="G9" s="9">
        <f>[9]DBD!G13</f>
        <v>0</v>
      </c>
      <c r="H9" s="15" t="s">
        <v>260</v>
      </c>
      <c r="I9" s="15" t="s">
        <v>258</v>
      </c>
      <c r="J9" s="15" t="s">
        <v>259</v>
      </c>
      <c r="K9" s="15" t="s">
        <v>24</v>
      </c>
      <c r="L9" s="15">
        <v>1</v>
      </c>
      <c r="M9" s="15"/>
      <c r="N9" s="15"/>
    </row>
    <row r="10" spans="1:14">
      <c r="A10" s="9">
        <f>[9]DBD!A14</f>
        <v>6</v>
      </c>
      <c r="B10" s="9" t="str">
        <f>[9]DBD!B14</f>
        <v>CreateDate</v>
      </c>
      <c r="C10" s="9" t="str">
        <f>[9]DBD!C14</f>
        <v>建檔日期時間</v>
      </c>
      <c r="D10" s="9" t="str">
        <f>[9]DBD!D14</f>
        <v>DATE</v>
      </c>
      <c r="E10" s="9">
        <f>[9]DBD!E14</f>
        <v>0</v>
      </c>
      <c r="F10" s="9" t="str">
        <f>[9]DBD!F14</f>
        <v xml:space="preserve"> </v>
      </c>
      <c r="G10" s="9">
        <f>[9]DBD!G14</f>
        <v>0</v>
      </c>
      <c r="H10" s="15"/>
      <c r="I10" s="15"/>
      <c r="J10" s="15"/>
      <c r="K10" s="15"/>
      <c r="L10" s="15"/>
      <c r="M10" s="15"/>
      <c r="N10" s="15"/>
    </row>
    <row r="11" spans="1:14">
      <c r="A11" s="9">
        <f>[9]DBD!A15</f>
        <v>7</v>
      </c>
      <c r="B11" s="9" t="str">
        <f>[9]DBD!B15</f>
        <v>CreateEmpNo</v>
      </c>
      <c r="C11" s="9" t="str">
        <f>[9]DBD!C15</f>
        <v>建檔人員</v>
      </c>
      <c r="D11" s="9" t="str">
        <f>[9]DBD!D15</f>
        <v>VARCHAR2</v>
      </c>
      <c r="E11" s="9">
        <f>[9]DBD!E15</f>
        <v>6</v>
      </c>
      <c r="F11" s="9" t="str">
        <f>[9]DBD!F15</f>
        <v xml:space="preserve"> </v>
      </c>
      <c r="G11" s="9">
        <f>[9]DBD!G15</f>
        <v>0</v>
      </c>
      <c r="H11" s="15"/>
      <c r="I11" s="15"/>
      <c r="J11" s="15"/>
      <c r="K11" s="15"/>
      <c r="L11" s="15"/>
      <c r="M11" s="15"/>
      <c r="N11" s="15"/>
    </row>
    <row r="12" spans="1:14">
      <c r="A12" s="9">
        <f>[9]DBD!A16</f>
        <v>8</v>
      </c>
      <c r="B12" s="9" t="str">
        <f>[9]DBD!B16</f>
        <v>LastUpdate</v>
      </c>
      <c r="C12" s="9" t="str">
        <f>[9]DBD!C16</f>
        <v>最後更新日期時間</v>
      </c>
      <c r="D12" s="9" t="str">
        <f>[9]DBD!D16</f>
        <v>DATE</v>
      </c>
      <c r="E12" s="9">
        <f>[9]DBD!E16</f>
        <v>0</v>
      </c>
      <c r="F12" s="9" t="str">
        <f>[9]DBD!F16</f>
        <v xml:space="preserve"> </v>
      </c>
      <c r="G12" s="9">
        <f>[9]DBD!G16</f>
        <v>0</v>
      </c>
      <c r="H12" s="15"/>
      <c r="I12" s="15"/>
      <c r="J12" s="15"/>
      <c r="K12" s="15"/>
      <c r="L12" s="15"/>
      <c r="M12" s="15"/>
      <c r="N12" s="15"/>
    </row>
    <row r="13" spans="1:14">
      <c r="A13" s="9">
        <f>[9]DBD!A17</f>
        <v>9</v>
      </c>
      <c r="B13" s="9" t="str">
        <f>[9]DBD!B17</f>
        <v>LastUpdateEmpNo</v>
      </c>
      <c r="C13" s="9" t="str">
        <f>[9]DBD!C17</f>
        <v>最後更新人員</v>
      </c>
      <c r="D13" s="9" t="str">
        <f>[9]DBD!D17</f>
        <v>VARCHAR2</v>
      </c>
      <c r="E13" s="9">
        <f>[9]DBD!E17</f>
        <v>6</v>
      </c>
      <c r="F13" s="9">
        <f>[9]DBD!F17</f>
        <v>0</v>
      </c>
      <c r="G13" s="9" t="str">
        <f>[9]DBD!G17</f>
        <v xml:space="preserve"> </v>
      </c>
      <c r="H13" s="15"/>
      <c r="I13" s="15"/>
      <c r="J13" s="15"/>
      <c r="K13" s="15"/>
      <c r="L13" s="15"/>
      <c r="M13" s="15"/>
      <c r="N13" s="15"/>
    </row>
  </sheetData>
  <mergeCells count="3">
    <mergeCell ref="A1:B1"/>
    <mergeCell ref="A2:B2"/>
    <mergeCell ref="A3:B3"/>
  </mergeCells>
  <phoneticPr fontId="1" type="noConversion"/>
  <hyperlinks>
    <hyperlink ref="E1" location="'L9'!A1" display="回首頁" xr:uid="{00000000-0004-0000-09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83FD-052B-4C22-A24F-96C75B1CC8B4}">
  <dimension ref="A1:N24"/>
  <sheetViews>
    <sheetView zoomScaleNormal="100" workbookViewId="0">
      <selection activeCell="A3" sqref="A3:B3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1.4414062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22.66406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4" ht="32.4">
      <c r="A1" s="26" t="s">
        <v>7</v>
      </c>
      <c r="B1" s="27"/>
      <c r="C1" s="9" t="str">
        <f>[10]DBD!C1</f>
        <v>RptRelationSelf</v>
      </c>
      <c r="D1" s="9" t="str">
        <f>[10]DBD!D1</f>
        <v>報表用_金控利害關係人_關係人資料</v>
      </c>
      <c r="E1" s="16" t="s">
        <v>23</v>
      </c>
      <c r="F1" s="10"/>
      <c r="G1" s="10"/>
    </row>
    <row r="2" spans="1:14">
      <c r="A2" s="28" t="s">
        <v>135</v>
      </c>
      <c r="B2" s="29"/>
      <c r="C2" s="9" t="s">
        <v>279</v>
      </c>
      <c r="D2" s="9"/>
      <c r="E2" s="16"/>
      <c r="F2" s="10"/>
      <c r="G2" s="10"/>
    </row>
    <row r="3" spans="1:14">
      <c r="A3" s="30" t="s">
        <v>136</v>
      </c>
      <c r="B3" s="29"/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[10]DBD!A9</f>
        <v>1</v>
      </c>
      <c r="B5" s="9" t="str">
        <f>[10]DBD!B9</f>
        <v>CusId</v>
      </c>
      <c r="C5" s="9" t="str">
        <f>[10]DBD!C9</f>
        <v>CusId</v>
      </c>
      <c r="D5" s="9" t="str">
        <f>[10]DBD!D9</f>
        <v>NVARCHAR2</v>
      </c>
      <c r="E5" s="9">
        <f>[10]DBD!E9</f>
        <v>20</v>
      </c>
      <c r="F5" s="9">
        <f>[10]DBD!F9</f>
        <v>0</v>
      </c>
      <c r="G5" s="9">
        <f>[10]DBD!G9</f>
        <v>0</v>
      </c>
      <c r="H5" s="15" t="s">
        <v>279</v>
      </c>
      <c r="I5" s="15" t="s">
        <v>263</v>
      </c>
      <c r="J5" s="15" t="s">
        <v>263</v>
      </c>
      <c r="K5" s="15" t="s">
        <v>24</v>
      </c>
      <c r="L5" s="9">
        <v>20</v>
      </c>
      <c r="M5" s="15"/>
      <c r="N5" s="15"/>
    </row>
    <row r="6" spans="1:14">
      <c r="A6" s="9">
        <f>[10]DBD!A10</f>
        <v>2</v>
      </c>
      <c r="B6" s="9" t="str">
        <f>[10]DBD!B10</f>
        <v>CusName</v>
      </c>
      <c r="C6" s="9" t="str">
        <f>[10]DBD!C10</f>
        <v>CusName</v>
      </c>
      <c r="D6" s="9" t="str">
        <f>[10]DBD!D10</f>
        <v>NVARCHAR2</v>
      </c>
      <c r="E6" s="9">
        <f>[10]DBD!E10</f>
        <v>30</v>
      </c>
      <c r="F6" s="9">
        <f>[10]DBD!F10</f>
        <v>0</v>
      </c>
      <c r="G6" s="9">
        <f>[10]DBD!G10</f>
        <v>0</v>
      </c>
      <c r="H6" s="15" t="s">
        <v>262</v>
      </c>
      <c r="I6" s="15" t="s">
        <v>264</v>
      </c>
      <c r="J6" s="15" t="s">
        <v>264</v>
      </c>
      <c r="K6" s="15" t="s">
        <v>24</v>
      </c>
      <c r="L6" s="9">
        <v>30</v>
      </c>
      <c r="M6" s="15"/>
      <c r="N6" s="15"/>
    </row>
    <row r="7" spans="1:14">
      <c r="A7" s="9">
        <f>[10]DBD!A11</f>
        <v>3</v>
      </c>
      <c r="B7" s="9" t="str">
        <f>[10]DBD!B11</f>
        <v>STSCD</v>
      </c>
      <c r="C7" s="9" t="str">
        <f>[10]DBD!C11</f>
        <v>STSCD</v>
      </c>
      <c r="D7" s="9" t="str">
        <f>[10]DBD!D11</f>
        <v>NVARCHAR2</v>
      </c>
      <c r="E7" s="9">
        <f>[10]DBD!E11</f>
        <v>2</v>
      </c>
      <c r="F7" s="9">
        <f>[10]DBD!F11</f>
        <v>0</v>
      </c>
      <c r="G7" s="9">
        <f>[10]DBD!G11</f>
        <v>0</v>
      </c>
      <c r="H7" s="15" t="s">
        <v>262</v>
      </c>
      <c r="I7" s="15" t="s">
        <v>265</v>
      </c>
      <c r="J7" s="15" t="s">
        <v>265</v>
      </c>
      <c r="K7" s="15" t="s">
        <v>24</v>
      </c>
      <c r="L7" s="9">
        <v>2</v>
      </c>
      <c r="M7" s="15"/>
      <c r="N7" s="15"/>
    </row>
    <row r="8" spans="1:14">
      <c r="A8" s="9">
        <f>[10]DBD!A12</f>
        <v>4</v>
      </c>
      <c r="B8" s="9" t="str">
        <f>[10]DBD!B12</f>
        <v>CusCCD</v>
      </c>
      <c r="C8" s="9" t="str">
        <f>[10]DBD!C12</f>
        <v>CusCCD</v>
      </c>
      <c r="D8" s="9" t="str">
        <f>[10]DBD!D12</f>
        <v>NVARCHAR2</v>
      </c>
      <c r="E8" s="9">
        <f>[10]DBD!E12</f>
        <v>1</v>
      </c>
      <c r="F8" s="9">
        <f>[10]DBD!F12</f>
        <v>0</v>
      </c>
      <c r="G8" s="9">
        <f>[10]DBD!G12</f>
        <v>0</v>
      </c>
      <c r="H8" s="15" t="s">
        <v>262</v>
      </c>
      <c r="I8" s="15" t="s">
        <v>266</v>
      </c>
      <c r="J8" s="15" t="s">
        <v>266</v>
      </c>
      <c r="K8" s="15" t="s">
        <v>24</v>
      </c>
      <c r="L8" s="9">
        <v>1</v>
      </c>
      <c r="M8" s="15"/>
      <c r="N8" s="15"/>
    </row>
    <row r="9" spans="1:14">
      <c r="A9" s="9">
        <f>[10]DBD!A13</f>
        <v>5</v>
      </c>
      <c r="B9" s="9" t="str">
        <f>[10]DBD!B13</f>
        <v>CusSCD</v>
      </c>
      <c r="C9" s="9" t="str">
        <f>[10]DBD!C13</f>
        <v>CusSCD</v>
      </c>
      <c r="D9" s="9" t="str">
        <f>[10]DBD!D13</f>
        <v>NVARCHAR2</v>
      </c>
      <c r="E9" s="9">
        <f>[10]DBD!E13</f>
        <v>2</v>
      </c>
      <c r="F9" s="9">
        <f>[10]DBD!F13</f>
        <v>0</v>
      </c>
      <c r="G9" s="9">
        <f>[10]DBD!G13</f>
        <v>0</v>
      </c>
      <c r="H9" s="15" t="s">
        <v>262</v>
      </c>
      <c r="I9" s="15" t="s">
        <v>267</v>
      </c>
      <c r="J9" s="15" t="s">
        <v>267</v>
      </c>
      <c r="K9" s="15" t="s">
        <v>24</v>
      </c>
      <c r="L9" s="9">
        <v>2</v>
      </c>
      <c r="M9" s="15"/>
      <c r="N9" s="15"/>
    </row>
    <row r="10" spans="1:14">
      <c r="A10" s="9">
        <f>[10]DBD!A14</f>
        <v>6</v>
      </c>
      <c r="B10" s="9" t="str">
        <f>[10]DBD!B14</f>
        <v>LAW001</v>
      </c>
      <c r="C10" s="9" t="str">
        <f>[10]DBD!C14</f>
        <v>LAW001</v>
      </c>
      <c r="D10" s="9" t="str">
        <f>[10]DBD!D14</f>
        <v>NVARCHAR2</v>
      </c>
      <c r="E10" s="9">
        <f>[10]DBD!E14</f>
        <v>1</v>
      </c>
      <c r="F10" s="9">
        <f>[10]DBD!F14</f>
        <v>0</v>
      </c>
      <c r="G10" s="9">
        <f>[10]DBD!G14</f>
        <v>0</v>
      </c>
      <c r="H10" s="15" t="s">
        <v>262</v>
      </c>
      <c r="I10" s="15" t="s">
        <v>268</v>
      </c>
      <c r="J10" s="15" t="s">
        <v>268</v>
      </c>
      <c r="K10" s="15" t="s">
        <v>24</v>
      </c>
      <c r="L10" s="9">
        <v>1</v>
      </c>
      <c r="M10" s="15"/>
      <c r="N10" s="15"/>
    </row>
    <row r="11" spans="1:14">
      <c r="A11" s="9">
        <f>[10]DBD!A15</f>
        <v>7</v>
      </c>
      <c r="B11" s="9" t="str">
        <f>[10]DBD!B15</f>
        <v>LAW002</v>
      </c>
      <c r="C11" s="9" t="str">
        <f>[10]DBD!C15</f>
        <v>LAW002</v>
      </c>
      <c r="D11" s="9" t="str">
        <f>[10]DBD!D15</f>
        <v>NVARCHAR2</v>
      </c>
      <c r="E11" s="9">
        <f>[10]DBD!E15</f>
        <v>1</v>
      </c>
      <c r="F11" s="9">
        <f>[10]DBD!F15</f>
        <v>0</v>
      </c>
      <c r="G11" s="9">
        <f>[10]DBD!G15</f>
        <v>0</v>
      </c>
      <c r="H11" s="15" t="s">
        <v>262</v>
      </c>
      <c r="I11" s="15" t="s">
        <v>269</v>
      </c>
      <c r="J11" s="15" t="s">
        <v>269</v>
      </c>
      <c r="K11" s="15" t="s">
        <v>24</v>
      </c>
      <c r="L11" s="9">
        <v>1</v>
      </c>
      <c r="M11" s="15"/>
      <c r="N11" s="15"/>
    </row>
    <row r="12" spans="1:14">
      <c r="A12" s="9">
        <f>[10]DBD!A16</f>
        <v>8</v>
      </c>
      <c r="B12" s="9" t="str">
        <f>[10]DBD!B16</f>
        <v>LAW003</v>
      </c>
      <c r="C12" s="9" t="str">
        <f>[10]DBD!C16</f>
        <v>LAW003</v>
      </c>
      <c r="D12" s="9" t="str">
        <f>[10]DBD!D16</f>
        <v>NVARCHAR2</v>
      </c>
      <c r="E12" s="9">
        <f>[10]DBD!E16</f>
        <v>1</v>
      </c>
      <c r="F12" s="9">
        <f>[10]DBD!F16</f>
        <v>0</v>
      </c>
      <c r="G12" s="9">
        <f>[10]DBD!G16</f>
        <v>0</v>
      </c>
      <c r="H12" s="15" t="s">
        <v>262</v>
      </c>
      <c r="I12" s="15" t="s">
        <v>270</v>
      </c>
      <c r="J12" s="15" t="s">
        <v>270</v>
      </c>
      <c r="K12" s="15" t="s">
        <v>24</v>
      </c>
      <c r="L12" s="9">
        <v>1</v>
      </c>
      <c r="M12" s="15"/>
      <c r="N12" s="15"/>
    </row>
    <row r="13" spans="1:14">
      <c r="A13" s="9">
        <f>[10]DBD!A17</f>
        <v>9</v>
      </c>
      <c r="B13" s="9" t="str">
        <f>[10]DBD!B17</f>
        <v>LAW004</v>
      </c>
      <c r="C13" s="9" t="str">
        <f>[10]DBD!C17</f>
        <v>LAW004</v>
      </c>
      <c r="D13" s="9" t="str">
        <f>[10]DBD!D17</f>
        <v>NVARCHAR2</v>
      </c>
      <c r="E13" s="9">
        <f>[10]DBD!E17</f>
        <v>1</v>
      </c>
      <c r="F13" s="9">
        <f>[10]DBD!F17</f>
        <v>0</v>
      </c>
      <c r="G13" s="9">
        <f>[10]DBD!G17</f>
        <v>0</v>
      </c>
      <c r="H13" s="15" t="s">
        <v>262</v>
      </c>
      <c r="I13" s="15" t="s">
        <v>271</v>
      </c>
      <c r="J13" s="15" t="s">
        <v>271</v>
      </c>
      <c r="K13" s="15" t="s">
        <v>24</v>
      </c>
      <c r="L13" s="9">
        <v>1</v>
      </c>
      <c r="M13" s="15"/>
      <c r="N13" s="15"/>
    </row>
    <row r="14" spans="1:14">
      <c r="A14" s="9">
        <f>[10]DBD!A18</f>
        <v>10</v>
      </c>
      <c r="B14" s="9" t="str">
        <f>[10]DBD!B18</f>
        <v>LAW005</v>
      </c>
      <c r="C14" s="9" t="str">
        <f>[10]DBD!C18</f>
        <v>LAW005</v>
      </c>
      <c r="D14" s="9" t="str">
        <f>[10]DBD!D18</f>
        <v>NVARCHAR2</v>
      </c>
      <c r="E14" s="9">
        <f>[10]DBD!E18</f>
        <v>1</v>
      </c>
      <c r="F14" s="9">
        <f>[10]DBD!F18</f>
        <v>0</v>
      </c>
      <c r="G14" s="9">
        <f>[10]DBD!G18</f>
        <v>0</v>
      </c>
      <c r="H14" s="15" t="s">
        <v>262</v>
      </c>
      <c r="I14" s="15" t="s">
        <v>272</v>
      </c>
      <c r="J14" s="15" t="s">
        <v>272</v>
      </c>
      <c r="K14" s="15" t="s">
        <v>24</v>
      </c>
      <c r="L14" s="9">
        <v>1</v>
      </c>
      <c r="M14" s="15"/>
      <c r="N14" s="15"/>
    </row>
    <row r="15" spans="1:14">
      <c r="A15" s="9">
        <f>[10]DBD!A19</f>
        <v>11</v>
      </c>
      <c r="B15" s="9" t="str">
        <f>[10]DBD!B19</f>
        <v>LAW006</v>
      </c>
      <c r="C15" s="9" t="str">
        <f>[10]DBD!C19</f>
        <v>LAW006</v>
      </c>
      <c r="D15" s="9" t="str">
        <f>[10]DBD!D19</f>
        <v>NVARCHAR2</v>
      </c>
      <c r="E15" s="9">
        <f>[10]DBD!E19</f>
        <v>1</v>
      </c>
      <c r="F15" s="9">
        <f>[10]DBD!F19</f>
        <v>0</v>
      </c>
      <c r="G15" s="9">
        <f>[10]DBD!G19</f>
        <v>0</v>
      </c>
      <c r="H15" s="15" t="s">
        <v>262</v>
      </c>
      <c r="I15" s="15" t="s">
        <v>273</v>
      </c>
      <c r="J15" s="15" t="s">
        <v>273</v>
      </c>
      <c r="K15" s="15" t="s">
        <v>24</v>
      </c>
      <c r="L15" s="9">
        <v>1</v>
      </c>
      <c r="M15" s="15"/>
      <c r="N15" s="15"/>
    </row>
    <row r="16" spans="1:14">
      <c r="A16" s="9">
        <f>[10]DBD!A20</f>
        <v>12</v>
      </c>
      <c r="B16" s="9" t="str">
        <f>[10]DBD!B20</f>
        <v>LAW007</v>
      </c>
      <c r="C16" s="9" t="str">
        <f>[10]DBD!C20</f>
        <v>LAW007</v>
      </c>
      <c r="D16" s="9" t="str">
        <f>[10]DBD!D20</f>
        <v>NVARCHAR2</v>
      </c>
      <c r="E16" s="9">
        <f>[10]DBD!E20</f>
        <v>1</v>
      </c>
      <c r="F16" s="9">
        <f>[10]DBD!F20</f>
        <v>0</v>
      </c>
      <c r="G16" s="9">
        <f>[10]DBD!G20</f>
        <v>0</v>
      </c>
      <c r="H16" s="15" t="s">
        <v>262</v>
      </c>
      <c r="I16" s="15" t="s">
        <v>274</v>
      </c>
      <c r="J16" s="15" t="s">
        <v>274</v>
      </c>
      <c r="K16" s="15" t="s">
        <v>24</v>
      </c>
      <c r="L16" s="9">
        <v>1</v>
      </c>
      <c r="M16" s="15"/>
      <c r="N16" s="15"/>
    </row>
    <row r="17" spans="1:14">
      <c r="A17" s="9">
        <f>[10]DBD!A21</f>
        <v>13</v>
      </c>
      <c r="B17" s="9" t="str">
        <f>[10]DBD!B21</f>
        <v>LAW008</v>
      </c>
      <c r="C17" s="9" t="str">
        <f>[10]DBD!C21</f>
        <v>LAW008</v>
      </c>
      <c r="D17" s="9" t="str">
        <f>[10]DBD!D21</f>
        <v>NVARCHAR2</v>
      </c>
      <c r="E17" s="9">
        <f>[10]DBD!E21</f>
        <v>1</v>
      </c>
      <c r="F17" s="9">
        <f>[10]DBD!F21</f>
        <v>0</v>
      </c>
      <c r="G17" s="9">
        <f>[10]DBD!G21</f>
        <v>0</v>
      </c>
      <c r="H17" s="15" t="s">
        <v>262</v>
      </c>
      <c r="I17" s="15" t="s">
        <v>275</v>
      </c>
      <c r="J17" s="15" t="s">
        <v>275</v>
      </c>
      <c r="K17" s="15" t="s">
        <v>24</v>
      </c>
      <c r="L17" s="9">
        <v>1</v>
      </c>
      <c r="M17" s="15"/>
      <c r="N17" s="15"/>
    </row>
    <row r="18" spans="1:14">
      <c r="A18" s="9">
        <f>[10]DBD!A22</f>
        <v>14</v>
      </c>
      <c r="B18" s="9" t="str">
        <f>[10]DBD!B22</f>
        <v>LAW009</v>
      </c>
      <c r="C18" s="9" t="str">
        <f>[10]DBD!C22</f>
        <v>LAW009</v>
      </c>
      <c r="D18" s="9" t="str">
        <f>[10]DBD!D22</f>
        <v>NVARCHAR2</v>
      </c>
      <c r="E18" s="9">
        <f>[10]DBD!E22</f>
        <v>1</v>
      </c>
      <c r="F18" s="9">
        <f>[10]DBD!F22</f>
        <v>0</v>
      </c>
      <c r="G18" s="9">
        <f>[10]DBD!G22</f>
        <v>0</v>
      </c>
      <c r="H18" s="15" t="s">
        <v>262</v>
      </c>
      <c r="I18" s="15" t="s">
        <v>276</v>
      </c>
      <c r="J18" s="15" t="s">
        <v>276</v>
      </c>
      <c r="K18" s="15" t="s">
        <v>24</v>
      </c>
      <c r="L18" s="9">
        <v>1</v>
      </c>
      <c r="M18" s="15"/>
      <c r="N18" s="15"/>
    </row>
    <row r="19" spans="1:14">
      <c r="A19" s="9">
        <f>[10]DBD!A23</f>
        <v>15</v>
      </c>
      <c r="B19" s="9" t="str">
        <f>[10]DBD!B23</f>
        <v>LAW0010</v>
      </c>
      <c r="C19" s="9" t="str">
        <f>[10]DBD!C23</f>
        <v>LAW0010</v>
      </c>
      <c r="D19" s="9" t="str">
        <f>[10]DBD!D23</f>
        <v>NVARCHAR2</v>
      </c>
      <c r="E19" s="9">
        <f>[10]DBD!E23</f>
        <v>1</v>
      </c>
      <c r="F19" s="9">
        <f>[10]DBD!F23</f>
        <v>0</v>
      </c>
      <c r="G19" s="9">
        <f>[10]DBD!G23</f>
        <v>0</v>
      </c>
      <c r="H19" s="15" t="s">
        <v>262</v>
      </c>
      <c r="I19" s="15" t="s">
        <v>277</v>
      </c>
      <c r="J19" s="15" t="s">
        <v>277</v>
      </c>
      <c r="K19" s="15" t="s">
        <v>24</v>
      </c>
      <c r="L19" s="9">
        <v>1</v>
      </c>
      <c r="M19" s="15"/>
      <c r="N19" s="15"/>
    </row>
    <row r="20" spans="1:14">
      <c r="A20" s="9">
        <f>[10]DBD!A24</f>
        <v>16</v>
      </c>
      <c r="B20" s="9" t="str">
        <f>[10]DBD!B24</f>
        <v>Mark</v>
      </c>
      <c r="C20" s="9" t="str">
        <f>[10]DBD!C24</f>
        <v>Mark</v>
      </c>
      <c r="D20" s="9" t="str">
        <f>[10]DBD!D24</f>
        <v>NVARCHAR2</v>
      </c>
      <c r="E20" s="9">
        <f>[10]DBD!E24</f>
        <v>10</v>
      </c>
      <c r="F20" s="9" t="str">
        <f>[10]DBD!F24</f>
        <v xml:space="preserve"> </v>
      </c>
      <c r="G20" s="9" t="str">
        <f>[10]DBD!G24</f>
        <v xml:space="preserve"> </v>
      </c>
      <c r="H20" s="15" t="s">
        <v>262</v>
      </c>
      <c r="I20" s="15" t="s">
        <v>278</v>
      </c>
      <c r="J20" s="15" t="s">
        <v>278</v>
      </c>
      <c r="K20" s="15" t="s">
        <v>24</v>
      </c>
      <c r="L20" s="9">
        <v>10</v>
      </c>
      <c r="M20" s="15"/>
      <c r="N20" s="15"/>
    </row>
    <row r="21" spans="1:14">
      <c r="A21" s="9">
        <f>[10]DBD!A25</f>
        <v>17</v>
      </c>
      <c r="B21" s="9" t="str">
        <f>[10]DBD!B25</f>
        <v>CreateDate</v>
      </c>
      <c r="C21" s="9" t="str">
        <f>[10]DBD!C25</f>
        <v>建檔日期時間</v>
      </c>
      <c r="D21" s="9" t="str">
        <f>[10]DBD!D25</f>
        <v>DATE</v>
      </c>
      <c r="E21" s="9">
        <f>[10]DBD!E25</f>
        <v>0</v>
      </c>
      <c r="F21" s="9" t="str">
        <f>[10]DBD!F25</f>
        <v xml:space="preserve"> </v>
      </c>
      <c r="G21" s="9" t="str">
        <f>[10]DBD!G25</f>
        <v xml:space="preserve"> </v>
      </c>
      <c r="H21" s="15"/>
      <c r="I21" s="15"/>
      <c r="J21" s="15"/>
      <c r="K21" s="15"/>
      <c r="L21" s="15"/>
      <c r="M21" s="15"/>
      <c r="N21" s="15"/>
    </row>
    <row r="22" spans="1:14">
      <c r="A22" s="9">
        <f>[10]DBD!A26</f>
        <v>18</v>
      </c>
      <c r="B22" s="9" t="str">
        <f>[10]DBD!B26</f>
        <v>CreateEmpNo</v>
      </c>
      <c r="C22" s="9" t="str">
        <f>[10]DBD!C26</f>
        <v>建檔人員</v>
      </c>
      <c r="D22" s="9" t="str">
        <f>[10]DBD!D26</f>
        <v>VARCHAR2</v>
      </c>
      <c r="E22" s="9">
        <f>[10]DBD!E26</f>
        <v>6</v>
      </c>
      <c r="F22" s="9" t="str">
        <f>[10]DBD!F26</f>
        <v xml:space="preserve"> </v>
      </c>
      <c r="G22" s="9" t="str">
        <f>[10]DBD!G26</f>
        <v xml:space="preserve"> </v>
      </c>
      <c r="H22" s="15"/>
      <c r="I22" s="15"/>
      <c r="J22" s="15"/>
      <c r="K22" s="15"/>
      <c r="L22" s="15"/>
      <c r="M22" s="15"/>
      <c r="N22" s="15"/>
    </row>
    <row r="23" spans="1:14">
      <c r="A23" s="9">
        <f>[10]DBD!A27</f>
        <v>19</v>
      </c>
      <c r="B23" s="9" t="str">
        <f>[10]DBD!B27</f>
        <v>LastUpdate</v>
      </c>
      <c r="C23" s="9" t="str">
        <f>[10]DBD!C27</f>
        <v>最後更新日期時間</v>
      </c>
      <c r="D23" s="9" t="str">
        <f>[10]DBD!D27</f>
        <v>DATE</v>
      </c>
      <c r="E23" s="9">
        <f>[10]DBD!E27</f>
        <v>0</v>
      </c>
      <c r="F23" s="9">
        <f>[10]DBD!F27</f>
        <v>0</v>
      </c>
      <c r="G23" s="9">
        <f>[10]DBD!G27</f>
        <v>0</v>
      </c>
      <c r="H23" s="15"/>
      <c r="I23" s="15"/>
      <c r="J23" s="15"/>
      <c r="K23" s="15"/>
      <c r="L23" s="15"/>
      <c r="M23" s="15"/>
      <c r="N23" s="15"/>
    </row>
    <row r="24" spans="1:14">
      <c r="A24" s="9">
        <f>[10]DBD!A28</f>
        <v>20</v>
      </c>
      <c r="B24" s="9" t="str">
        <f>[10]DBD!B28</f>
        <v>LastUpdateEmpNo</v>
      </c>
      <c r="C24" s="9" t="str">
        <f>[10]DBD!C28</f>
        <v>最後更新人員</v>
      </c>
      <c r="D24" s="9" t="str">
        <f>[10]DBD!D28</f>
        <v>VARCHAR2</v>
      </c>
      <c r="E24" s="9">
        <f>[10]DBD!E28</f>
        <v>6</v>
      </c>
      <c r="F24" s="9">
        <f>[10]DBD!F28</f>
        <v>0</v>
      </c>
      <c r="G24" s="9">
        <f>[10]DBD!G28</f>
        <v>0</v>
      </c>
      <c r="H24" s="15"/>
      <c r="I24" s="15"/>
      <c r="J24" s="15"/>
      <c r="K24" s="15"/>
      <c r="L24" s="15"/>
      <c r="M24" s="15"/>
      <c r="N24" s="15"/>
    </row>
  </sheetData>
  <mergeCells count="3">
    <mergeCell ref="A1:B1"/>
    <mergeCell ref="A2:B2"/>
    <mergeCell ref="A3:B3"/>
  </mergeCells>
  <phoneticPr fontId="1" type="noConversion"/>
  <hyperlinks>
    <hyperlink ref="E1" location="'L9'!A1" display="回首頁" xr:uid="{A031C97E-BCE6-4917-A182-8F631FEEE41D}"/>
  </hyperlinks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F37D-B81C-4474-A10B-CEC4FCBD0FE6}">
  <dimension ref="A1:N24"/>
  <sheetViews>
    <sheetView zoomScaleNormal="100" workbookViewId="0">
      <selection activeCell="E1" sqref="E1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21.4414062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22.66406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4" ht="48.6">
      <c r="A1" s="26" t="s">
        <v>7</v>
      </c>
      <c r="B1" s="27"/>
      <c r="C1" s="9" t="str">
        <f>[11]DBD!C1</f>
        <v>RptRelationFamily</v>
      </c>
      <c r="D1" s="9" t="str">
        <f>[11]DBD!D1</f>
        <v>報表用_金控利害關係人_關係人親屬資料</v>
      </c>
      <c r="E1" s="16" t="s">
        <v>23</v>
      </c>
      <c r="F1" s="10"/>
      <c r="G1" s="10"/>
    </row>
    <row r="2" spans="1:14">
      <c r="A2" s="28" t="s">
        <v>135</v>
      </c>
      <c r="B2" s="29"/>
      <c r="C2" s="9" t="s">
        <v>280</v>
      </c>
      <c r="D2" s="9"/>
      <c r="E2" s="16"/>
      <c r="F2" s="10"/>
      <c r="G2" s="10"/>
    </row>
    <row r="3" spans="1:14">
      <c r="A3" s="30" t="s">
        <v>136</v>
      </c>
      <c r="B3" s="29"/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[11]DBD!A9</f>
        <v>1</v>
      </c>
      <c r="B5" s="9" t="str">
        <f>[11]DBD!B9</f>
        <v>CusId</v>
      </c>
      <c r="C5" s="9" t="str">
        <f>[11]DBD!C9</f>
        <v>CusId</v>
      </c>
      <c r="D5" s="9" t="str">
        <f>[11]DBD!D9</f>
        <v>NVARCHAR2</v>
      </c>
      <c r="E5" s="9">
        <f>[11]DBD!E9</f>
        <v>20</v>
      </c>
      <c r="F5" s="9">
        <f>[11]DBD!F9</f>
        <v>0</v>
      </c>
      <c r="G5" s="9">
        <f>[11]DBD!G9</f>
        <v>0</v>
      </c>
      <c r="H5" s="15" t="s">
        <v>280</v>
      </c>
      <c r="I5" s="15" t="s">
        <v>263</v>
      </c>
      <c r="J5" s="15" t="s">
        <v>263</v>
      </c>
      <c r="K5" s="15" t="s">
        <v>24</v>
      </c>
      <c r="L5" s="9">
        <v>20</v>
      </c>
      <c r="M5" s="15"/>
      <c r="N5" s="15"/>
    </row>
    <row r="6" spans="1:14">
      <c r="A6" s="9">
        <f>[11]DBD!A10</f>
        <v>2</v>
      </c>
      <c r="B6" s="9" t="str">
        <f>[11]DBD!B10</f>
        <v>CusSCD</v>
      </c>
      <c r="C6" s="9" t="str">
        <f>[11]DBD!C10</f>
        <v>CusSCD</v>
      </c>
      <c r="D6" s="9" t="str">
        <f>[11]DBD!D10</f>
        <v>NVARCHAR2</v>
      </c>
      <c r="E6" s="9">
        <f>[11]DBD!E10</f>
        <v>2</v>
      </c>
      <c r="F6" s="9">
        <f>[11]DBD!F10</f>
        <v>0</v>
      </c>
      <c r="G6" s="9">
        <f>[11]DBD!G10</f>
        <v>0</v>
      </c>
      <c r="H6" s="15" t="s">
        <v>280</v>
      </c>
      <c r="I6" s="15" t="s">
        <v>267</v>
      </c>
      <c r="J6" s="15" t="s">
        <v>267</v>
      </c>
      <c r="K6" s="15" t="s">
        <v>24</v>
      </c>
      <c r="L6" s="9">
        <v>2</v>
      </c>
      <c r="M6" s="15"/>
      <c r="N6" s="15"/>
    </row>
    <row r="7" spans="1:14">
      <c r="A7" s="9">
        <f>[11]DBD!A11</f>
        <v>3</v>
      </c>
      <c r="B7" s="9" t="str">
        <f>[11]DBD!B11</f>
        <v>RlbID</v>
      </c>
      <c r="C7" s="9" t="str">
        <f>[11]DBD!C11</f>
        <v>RlbID</v>
      </c>
      <c r="D7" s="9" t="str">
        <f>[11]DBD!D11</f>
        <v>NVARCHAR2</v>
      </c>
      <c r="E7" s="9">
        <f>[11]DBD!E11</f>
        <v>20</v>
      </c>
      <c r="F7" s="9">
        <f>[11]DBD!F11</f>
        <v>0</v>
      </c>
      <c r="G7" s="9">
        <f>[11]DBD!G11</f>
        <v>0</v>
      </c>
      <c r="H7" s="15" t="s">
        <v>280</v>
      </c>
      <c r="I7" s="15" t="s">
        <v>281</v>
      </c>
      <c r="J7" s="15" t="s">
        <v>281</v>
      </c>
      <c r="K7" s="15" t="s">
        <v>24</v>
      </c>
      <c r="L7" s="9">
        <v>20</v>
      </c>
      <c r="M7" s="15"/>
      <c r="N7" s="15"/>
    </row>
    <row r="8" spans="1:14">
      <c r="A8" s="9">
        <f>[11]DBD!A12</f>
        <v>4</v>
      </c>
      <c r="B8" s="9" t="str">
        <f>[11]DBD!B12</f>
        <v>RlbName</v>
      </c>
      <c r="C8" s="9" t="str">
        <f>[11]DBD!C12</f>
        <v>RlbName</v>
      </c>
      <c r="D8" s="9" t="str">
        <f>[11]DBD!D12</f>
        <v>NVARCHAR2</v>
      </c>
      <c r="E8" s="9">
        <f>[11]DBD!E12</f>
        <v>40</v>
      </c>
      <c r="F8" s="9">
        <f>[11]DBD!F12</f>
        <v>0</v>
      </c>
      <c r="G8" s="9">
        <f>[11]DBD!G12</f>
        <v>0</v>
      </c>
      <c r="H8" s="15" t="s">
        <v>280</v>
      </c>
      <c r="I8" s="15" t="s">
        <v>282</v>
      </c>
      <c r="J8" s="15" t="s">
        <v>282</v>
      </c>
      <c r="K8" s="15" t="s">
        <v>24</v>
      </c>
      <c r="L8" s="9">
        <v>40</v>
      </c>
      <c r="M8" s="15"/>
      <c r="N8" s="15"/>
    </row>
    <row r="9" spans="1:14">
      <c r="A9" s="9">
        <f>[11]DBD!A13</f>
        <v>5</v>
      </c>
      <c r="B9" s="9" t="str">
        <f>[11]DBD!B13</f>
        <v>FamilyCD</v>
      </c>
      <c r="C9" s="9" t="str">
        <f>[11]DBD!C13</f>
        <v>FamilyCD</v>
      </c>
      <c r="D9" s="9" t="str">
        <f>[11]DBD!D13</f>
        <v>NVARCHAR2</v>
      </c>
      <c r="E9" s="9">
        <f>[11]DBD!E13</f>
        <v>3</v>
      </c>
      <c r="F9" s="9">
        <f>[11]DBD!F13</f>
        <v>0</v>
      </c>
      <c r="G9" s="9">
        <f>[11]DBD!G13</f>
        <v>0</v>
      </c>
      <c r="H9" s="15" t="s">
        <v>280</v>
      </c>
      <c r="I9" s="15" t="s">
        <v>283</v>
      </c>
      <c r="J9" s="15" t="s">
        <v>283</v>
      </c>
      <c r="K9" s="15" t="s">
        <v>24</v>
      </c>
      <c r="L9" s="9">
        <v>3</v>
      </c>
      <c r="M9" s="15"/>
      <c r="N9" s="15"/>
    </row>
    <row r="10" spans="1:14">
      <c r="A10" s="9">
        <f>[11]DBD!A14</f>
        <v>6</v>
      </c>
      <c r="B10" s="9" t="str">
        <f>[11]DBD!B14</f>
        <v>LAW001</v>
      </c>
      <c r="C10" s="9" t="str">
        <f>[11]DBD!C14</f>
        <v>LAW001</v>
      </c>
      <c r="D10" s="9" t="str">
        <f>[11]DBD!D14</f>
        <v>NVARCHAR2</v>
      </c>
      <c r="E10" s="9">
        <f>[11]DBD!E14</f>
        <v>1</v>
      </c>
      <c r="F10" s="9">
        <f>[11]DBD!F14</f>
        <v>0</v>
      </c>
      <c r="G10" s="9">
        <f>[11]DBD!G14</f>
        <v>0</v>
      </c>
      <c r="H10" s="15" t="s">
        <v>280</v>
      </c>
      <c r="I10" s="15" t="s">
        <v>268</v>
      </c>
      <c r="J10" s="15" t="s">
        <v>268</v>
      </c>
      <c r="K10" s="15" t="s">
        <v>24</v>
      </c>
      <c r="L10" s="9">
        <v>1</v>
      </c>
      <c r="M10" s="15"/>
      <c r="N10" s="15"/>
    </row>
    <row r="11" spans="1:14">
      <c r="A11" s="9">
        <f>[11]DBD!A15</f>
        <v>7</v>
      </c>
      <c r="B11" s="9" t="str">
        <f>[11]DBD!B15</f>
        <v>LAW002</v>
      </c>
      <c r="C11" s="9" t="str">
        <f>[11]DBD!C15</f>
        <v>LAW002</v>
      </c>
      <c r="D11" s="9" t="str">
        <f>[11]DBD!D15</f>
        <v>NVARCHAR2</v>
      </c>
      <c r="E11" s="9">
        <f>[11]DBD!E15</f>
        <v>1</v>
      </c>
      <c r="F11" s="9">
        <f>[11]DBD!F15</f>
        <v>0</v>
      </c>
      <c r="G11" s="9">
        <f>[11]DBD!G15</f>
        <v>0</v>
      </c>
      <c r="H11" s="15" t="s">
        <v>280</v>
      </c>
      <c r="I11" s="15" t="s">
        <v>269</v>
      </c>
      <c r="J11" s="15" t="s">
        <v>269</v>
      </c>
      <c r="K11" s="15" t="s">
        <v>24</v>
      </c>
      <c r="L11" s="9">
        <v>1</v>
      </c>
      <c r="M11" s="15"/>
      <c r="N11" s="15"/>
    </row>
    <row r="12" spans="1:14">
      <c r="A12" s="9">
        <f>[11]DBD!A16</f>
        <v>8</v>
      </c>
      <c r="B12" s="9" t="str">
        <f>[11]DBD!B16</f>
        <v>LAW003</v>
      </c>
      <c r="C12" s="9" t="str">
        <f>[11]DBD!C16</f>
        <v>LAW003</v>
      </c>
      <c r="D12" s="9" t="str">
        <f>[11]DBD!D16</f>
        <v>NVARCHAR2</v>
      </c>
      <c r="E12" s="9">
        <f>[11]DBD!E16</f>
        <v>1</v>
      </c>
      <c r="F12" s="9">
        <f>[11]DBD!F16</f>
        <v>0</v>
      </c>
      <c r="G12" s="9">
        <f>[11]DBD!G16</f>
        <v>0</v>
      </c>
      <c r="H12" s="15" t="s">
        <v>280</v>
      </c>
      <c r="I12" s="15" t="s">
        <v>270</v>
      </c>
      <c r="J12" s="15" t="s">
        <v>270</v>
      </c>
      <c r="K12" s="15" t="s">
        <v>24</v>
      </c>
      <c r="L12" s="9">
        <v>1</v>
      </c>
      <c r="M12" s="15"/>
      <c r="N12" s="15"/>
    </row>
    <row r="13" spans="1:14">
      <c r="A13" s="9">
        <f>[11]DBD!A17</f>
        <v>9</v>
      </c>
      <c r="B13" s="9" t="str">
        <f>[11]DBD!B17</f>
        <v>LAW004</v>
      </c>
      <c r="C13" s="9" t="str">
        <f>[11]DBD!C17</f>
        <v>LAW004</v>
      </c>
      <c r="D13" s="9" t="str">
        <f>[11]DBD!D17</f>
        <v>NVARCHAR2</v>
      </c>
      <c r="E13" s="9">
        <f>[11]DBD!E17</f>
        <v>1</v>
      </c>
      <c r="F13" s="9">
        <f>[11]DBD!F17</f>
        <v>0</v>
      </c>
      <c r="G13" s="9">
        <f>[11]DBD!G17</f>
        <v>0</v>
      </c>
      <c r="H13" s="15" t="s">
        <v>280</v>
      </c>
      <c r="I13" s="15" t="s">
        <v>271</v>
      </c>
      <c r="J13" s="15" t="s">
        <v>271</v>
      </c>
      <c r="K13" s="15" t="s">
        <v>24</v>
      </c>
      <c r="L13" s="9">
        <v>1</v>
      </c>
      <c r="M13" s="15"/>
      <c r="N13" s="15"/>
    </row>
    <row r="14" spans="1:14">
      <c r="A14" s="9">
        <f>[11]DBD!A18</f>
        <v>10</v>
      </c>
      <c r="B14" s="9" t="str">
        <f>[11]DBD!B18</f>
        <v>LAW005</v>
      </c>
      <c r="C14" s="9" t="str">
        <f>[11]DBD!C18</f>
        <v>LAW005</v>
      </c>
      <c r="D14" s="9" t="str">
        <f>[11]DBD!D18</f>
        <v>NVARCHAR2</v>
      </c>
      <c r="E14" s="9">
        <f>[11]DBD!E18</f>
        <v>1</v>
      </c>
      <c r="F14" s="9">
        <f>[11]DBD!F18</f>
        <v>0</v>
      </c>
      <c r="G14" s="9">
        <f>[11]DBD!G18</f>
        <v>0</v>
      </c>
      <c r="H14" s="15" t="s">
        <v>280</v>
      </c>
      <c r="I14" s="15" t="s">
        <v>272</v>
      </c>
      <c r="J14" s="15" t="s">
        <v>272</v>
      </c>
      <c r="K14" s="15" t="s">
        <v>24</v>
      </c>
      <c r="L14" s="9">
        <v>1</v>
      </c>
      <c r="M14" s="15"/>
      <c r="N14" s="15"/>
    </row>
    <row r="15" spans="1:14">
      <c r="A15" s="9">
        <f>[11]DBD!A19</f>
        <v>11</v>
      </c>
      <c r="B15" s="9" t="str">
        <f>[11]DBD!B19</f>
        <v>LAW006</v>
      </c>
      <c r="C15" s="9" t="str">
        <f>[11]DBD!C19</f>
        <v>LAW006</v>
      </c>
      <c r="D15" s="9" t="str">
        <f>[11]DBD!D19</f>
        <v>NVARCHAR2</v>
      </c>
      <c r="E15" s="9">
        <f>[11]DBD!E19</f>
        <v>1</v>
      </c>
      <c r="F15" s="9">
        <f>[11]DBD!F19</f>
        <v>0</v>
      </c>
      <c r="G15" s="9">
        <f>[11]DBD!G19</f>
        <v>0</v>
      </c>
      <c r="H15" s="15" t="s">
        <v>280</v>
      </c>
      <c r="I15" s="15" t="s">
        <v>273</v>
      </c>
      <c r="J15" s="15" t="s">
        <v>273</v>
      </c>
      <c r="K15" s="15" t="s">
        <v>24</v>
      </c>
      <c r="L15" s="9">
        <v>1</v>
      </c>
      <c r="M15" s="15"/>
      <c r="N15" s="15"/>
    </row>
    <row r="16" spans="1:14">
      <c r="A16" s="9">
        <f>[11]DBD!A20</f>
        <v>12</v>
      </c>
      <c r="B16" s="9" t="str">
        <f>[11]DBD!B20</f>
        <v>LAW007</v>
      </c>
      <c r="C16" s="9" t="str">
        <f>[11]DBD!C20</f>
        <v>LAW007</v>
      </c>
      <c r="D16" s="9" t="str">
        <f>[11]DBD!D20</f>
        <v>NVARCHAR2</v>
      </c>
      <c r="E16" s="9">
        <f>[11]DBD!E20</f>
        <v>1</v>
      </c>
      <c r="F16" s="9">
        <f>[11]DBD!F20</f>
        <v>0</v>
      </c>
      <c r="G16" s="9">
        <f>[11]DBD!G20</f>
        <v>0</v>
      </c>
      <c r="H16" s="15" t="s">
        <v>280</v>
      </c>
      <c r="I16" s="15" t="s">
        <v>274</v>
      </c>
      <c r="J16" s="15" t="s">
        <v>274</v>
      </c>
      <c r="K16" s="15" t="s">
        <v>24</v>
      </c>
      <c r="L16" s="9">
        <v>1</v>
      </c>
      <c r="M16" s="15"/>
      <c r="N16" s="15"/>
    </row>
    <row r="17" spans="1:14">
      <c r="A17" s="9">
        <f>[11]DBD!A21</f>
        <v>13</v>
      </c>
      <c r="B17" s="9" t="str">
        <f>[11]DBD!B21</f>
        <v>LAW008</v>
      </c>
      <c r="C17" s="9" t="str">
        <f>[11]DBD!C21</f>
        <v>LAW008</v>
      </c>
      <c r="D17" s="9" t="str">
        <f>[11]DBD!D21</f>
        <v>NVARCHAR2</v>
      </c>
      <c r="E17" s="9">
        <f>[11]DBD!E21</f>
        <v>1</v>
      </c>
      <c r="F17" s="9">
        <f>[11]DBD!F21</f>
        <v>0</v>
      </c>
      <c r="G17" s="9">
        <f>[11]DBD!G21</f>
        <v>0</v>
      </c>
      <c r="H17" s="15" t="s">
        <v>280</v>
      </c>
      <c r="I17" s="15" t="s">
        <v>275</v>
      </c>
      <c r="J17" s="15" t="s">
        <v>275</v>
      </c>
      <c r="K17" s="15" t="s">
        <v>24</v>
      </c>
      <c r="L17" s="9">
        <v>1</v>
      </c>
      <c r="M17" s="15"/>
      <c r="N17" s="15"/>
    </row>
    <row r="18" spans="1:14">
      <c r="A18" s="9">
        <f>[11]DBD!A22</f>
        <v>14</v>
      </c>
      <c r="B18" s="9" t="str">
        <f>[11]DBD!B22</f>
        <v>LAW009</v>
      </c>
      <c r="C18" s="9" t="str">
        <f>[11]DBD!C22</f>
        <v>LAW009</v>
      </c>
      <c r="D18" s="9" t="str">
        <f>[11]DBD!D22</f>
        <v>NVARCHAR2</v>
      </c>
      <c r="E18" s="9">
        <f>[11]DBD!E22</f>
        <v>1</v>
      </c>
      <c r="F18" s="9">
        <f>[11]DBD!F22</f>
        <v>0</v>
      </c>
      <c r="G18" s="9">
        <f>[11]DBD!G22</f>
        <v>0</v>
      </c>
      <c r="H18" s="15" t="s">
        <v>280</v>
      </c>
      <c r="I18" s="15" t="s">
        <v>276</v>
      </c>
      <c r="J18" s="15" t="s">
        <v>276</v>
      </c>
      <c r="K18" s="15" t="s">
        <v>24</v>
      </c>
      <c r="L18" s="9">
        <v>1</v>
      </c>
      <c r="M18" s="15"/>
      <c r="N18" s="15"/>
    </row>
    <row r="19" spans="1:14">
      <c r="A19" s="9">
        <f>[11]DBD!A23</f>
        <v>15</v>
      </c>
      <c r="B19" s="9" t="str">
        <f>[11]DBD!B23</f>
        <v>LAW0010</v>
      </c>
      <c r="C19" s="9" t="str">
        <f>[11]DBD!C23</f>
        <v>LAW0010</v>
      </c>
      <c r="D19" s="9" t="str">
        <f>[11]DBD!D23</f>
        <v>NVARCHAR2</v>
      </c>
      <c r="E19" s="9">
        <f>[11]DBD!E23</f>
        <v>1</v>
      </c>
      <c r="F19" s="9">
        <f>[11]DBD!F23</f>
        <v>0</v>
      </c>
      <c r="G19" s="9">
        <f>[11]DBD!G23</f>
        <v>0</v>
      </c>
      <c r="H19" s="15" t="s">
        <v>280</v>
      </c>
      <c r="I19" s="15" t="s">
        <v>277</v>
      </c>
      <c r="J19" s="15" t="s">
        <v>277</v>
      </c>
      <c r="K19" s="15" t="s">
        <v>24</v>
      </c>
      <c r="L19" s="9">
        <v>1</v>
      </c>
      <c r="M19" s="15"/>
      <c r="N19" s="15"/>
    </row>
    <row r="20" spans="1:14">
      <c r="A20" s="9">
        <f>[11]DBD!A24</f>
        <v>16</v>
      </c>
      <c r="B20" s="9" t="str">
        <f>[11]DBD!B24</f>
        <v>RlbCusCCD</v>
      </c>
      <c r="C20" s="9" t="str">
        <f>[11]DBD!C24</f>
        <v>RlbCusCCD</v>
      </c>
      <c r="D20" s="9" t="str">
        <f>[11]DBD!D24</f>
        <v>NVARCHAR2</v>
      </c>
      <c r="E20" s="9">
        <f>[11]DBD!E24</f>
        <v>1</v>
      </c>
      <c r="F20" s="9">
        <f>[11]DBD!F24</f>
        <v>0</v>
      </c>
      <c r="G20" s="9">
        <f>[11]DBD!G24</f>
        <v>0</v>
      </c>
      <c r="H20" s="15" t="s">
        <v>280</v>
      </c>
      <c r="I20" s="15" t="s">
        <v>284</v>
      </c>
      <c r="J20" s="15" t="s">
        <v>284</v>
      </c>
      <c r="K20" s="15" t="s">
        <v>24</v>
      </c>
      <c r="L20" s="9">
        <v>1</v>
      </c>
      <c r="M20" s="15"/>
      <c r="N20" s="15"/>
    </row>
    <row r="21" spans="1:14">
      <c r="A21" s="9">
        <f>[11]DBD!A25</f>
        <v>17</v>
      </c>
      <c r="B21" s="9" t="str">
        <f>[11]DBD!B25</f>
        <v>CreateDate</v>
      </c>
      <c r="C21" s="9" t="str">
        <f>[11]DBD!C25</f>
        <v>建檔日期時間</v>
      </c>
      <c r="D21" s="9" t="str">
        <f>[11]DBD!D25</f>
        <v>DATE</v>
      </c>
      <c r="E21" s="9">
        <f>[11]DBD!E25</f>
        <v>0</v>
      </c>
      <c r="F21" s="9" t="str">
        <f>[11]DBD!F25</f>
        <v xml:space="preserve"> </v>
      </c>
      <c r="G21" s="9" t="str">
        <f>[11]DBD!G25</f>
        <v xml:space="preserve"> </v>
      </c>
      <c r="H21" s="15"/>
      <c r="I21" s="15"/>
      <c r="J21" s="15"/>
      <c r="K21" s="15"/>
      <c r="L21" s="15"/>
      <c r="M21" s="15"/>
      <c r="N21" s="15"/>
    </row>
    <row r="22" spans="1:14">
      <c r="A22" s="9">
        <f>[11]DBD!A26</f>
        <v>18</v>
      </c>
      <c r="B22" s="9" t="str">
        <f>[11]DBD!B26</f>
        <v>CreateEmpNo</v>
      </c>
      <c r="C22" s="9" t="str">
        <f>[11]DBD!C26</f>
        <v>建檔人員</v>
      </c>
      <c r="D22" s="9" t="str">
        <f>[11]DBD!D26</f>
        <v>VARCHAR2</v>
      </c>
      <c r="E22" s="9">
        <f>[11]DBD!E26</f>
        <v>6</v>
      </c>
      <c r="F22" s="9" t="str">
        <f>[11]DBD!F26</f>
        <v xml:space="preserve"> </v>
      </c>
      <c r="G22" s="9" t="str">
        <f>[11]DBD!G26</f>
        <v xml:space="preserve"> </v>
      </c>
      <c r="H22" s="15"/>
      <c r="I22" s="15"/>
      <c r="J22" s="15"/>
      <c r="K22" s="15"/>
      <c r="L22" s="15"/>
      <c r="M22" s="15"/>
      <c r="N22" s="15"/>
    </row>
    <row r="23" spans="1:14">
      <c r="A23" s="9">
        <f>[11]DBD!A27</f>
        <v>19</v>
      </c>
      <c r="B23" s="9" t="str">
        <f>[11]DBD!B27</f>
        <v>LastUpdate</v>
      </c>
      <c r="C23" s="9" t="str">
        <f>[11]DBD!C27</f>
        <v>最後更新日期時間</v>
      </c>
      <c r="D23" s="9" t="str">
        <f>[11]DBD!D27</f>
        <v>DATE</v>
      </c>
      <c r="E23" s="9">
        <f>[11]DBD!E27</f>
        <v>0</v>
      </c>
      <c r="F23" s="9" t="str">
        <f>[11]DBD!F27</f>
        <v xml:space="preserve"> </v>
      </c>
      <c r="G23" s="9" t="str">
        <f>[11]DBD!G27</f>
        <v xml:space="preserve"> </v>
      </c>
      <c r="H23" s="15"/>
      <c r="I23" s="15"/>
      <c r="J23" s="15"/>
      <c r="K23" s="15"/>
      <c r="L23" s="15"/>
      <c r="M23" s="15"/>
      <c r="N23" s="15"/>
    </row>
    <row r="24" spans="1:14">
      <c r="A24" s="9">
        <f>[11]DBD!A28</f>
        <v>20</v>
      </c>
      <c r="B24" s="9" t="str">
        <f>[11]DBD!B28</f>
        <v>LastUpdateEmpNo</v>
      </c>
      <c r="C24" s="9" t="str">
        <f>[11]DBD!C28</f>
        <v>最後更新人員</v>
      </c>
      <c r="D24" s="9" t="str">
        <f>[11]DBD!D28</f>
        <v>VARCHAR2</v>
      </c>
      <c r="E24" s="9">
        <f>[11]DBD!E28</f>
        <v>6</v>
      </c>
      <c r="F24" s="9">
        <f>[11]DBD!F28</f>
        <v>0</v>
      </c>
      <c r="G24" s="9">
        <f>[11]DBD!G28</f>
        <v>0</v>
      </c>
      <c r="H24" s="15"/>
      <c r="I24" s="15"/>
      <c r="J24" s="15"/>
      <c r="K24" s="15"/>
      <c r="L24" s="15"/>
      <c r="M24" s="15"/>
      <c r="N24" s="15"/>
    </row>
  </sheetData>
  <mergeCells count="3">
    <mergeCell ref="A1:B1"/>
    <mergeCell ref="A2:B2"/>
    <mergeCell ref="A3:B3"/>
  </mergeCells>
  <phoneticPr fontId="1" type="noConversion"/>
  <hyperlinks>
    <hyperlink ref="E1" location="'L9'!A1" display="回首頁" xr:uid="{8738F202-31B9-430D-B9FC-9D5896C55E68}"/>
  </hyperlink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95B2-D27D-43B4-85AF-3857BC78A1AF}">
  <dimension ref="A1:N24"/>
  <sheetViews>
    <sheetView zoomScaleNormal="100" workbookViewId="0">
      <selection activeCell="E1" sqref="E1"/>
    </sheetView>
  </sheetViews>
  <sheetFormatPr defaultColWidth="36" defaultRowHeight="16.2"/>
  <cols>
    <col min="1" max="1" width="5.21875" style="11" bestFit="1" customWidth="1"/>
    <col min="2" max="2" width="19" style="11" bestFit="1" customWidth="1"/>
    <col min="3" max="3" width="22.6640625" style="11" bestFit="1" customWidth="1"/>
    <col min="4" max="4" width="34.886718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1" style="11" bestFit="1" customWidth="1"/>
    <col min="15" max="16384" width="36" style="11"/>
  </cols>
  <sheetData>
    <row r="1" spans="1:14" ht="32.4">
      <c r="A1" s="26" t="s">
        <v>7</v>
      </c>
      <c r="B1" s="27"/>
      <c r="C1" s="9" t="str">
        <f>[12]DBD!C1</f>
        <v>RptRelationCompany</v>
      </c>
      <c r="D1" s="9" t="str">
        <f>[12]DBD!D1</f>
        <v>報表用_金控利害關係人_關係人公司資料</v>
      </c>
      <c r="E1" s="16" t="s">
        <v>23</v>
      </c>
      <c r="F1" s="10"/>
      <c r="G1" s="10"/>
    </row>
    <row r="2" spans="1:14">
      <c r="A2" s="28" t="s">
        <v>135</v>
      </c>
      <c r="B2" s="29"/>
      <c r="C2" s="15" t="s">
        <v>290</v>
      </c>
      <c r="D2" s="9"/>
      <c r="E2" s="16"/>
      <c r="F2" s="10"/>
      <c r="G2" s="10"/>
    </row>
    <row r="3" spans="1:14">
      <c r="A3" s="28" t="s">
        <v>136</v>
      </c>
      <c r="B3" s="29"/>
      <c r="C3" s="9"/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[12]DBD!A9</f>
        <v>1</v>
      </c>
      <c r="B5" s="9" t="str">
        <f>[12]DBD!B9</f>
        <v>CusId</v>
      </c>
      <c r="C5" s="9" t="str">
        <f>[12]DBD!C9</f>
        <v>CusId</v>
      </c>
      <c r="D5" s="9" t="str">
        <f>[12]DBD!D9</f>
        <v>NVARCHAR2</v>
      </c>
      <c r="E5" s="9">
        <f>[12]DBD!E9</f>
        <v>20</v>
      </c>
      <c r="F5" s="9">
        <f>[12]DBD!F9</f>
        <v>0</v>
      </c>
      <c r="G5" s="9">
        <f>[12]DBD!G9</f>
        <v>0</v>
      </c>
      <c r="H5" s="15" t="s">
        <v>290</v>
      </c>
      <c r="I5" s="15" t="s">
        <v>285</v>
      </c>
      <c r="J5" s="15" t="s">
        <v>285</v>
      </c>
      <c r="K5" s="15" t="s">
        <v>24</v>
      </c>
      <c r="L5" s="9">
        <v>20</v>
      </c>
      <c r="M5" s="15"/>
      <c r="N5" s="15"/>
    </row>
    <row r="6" spans="1:14">
      <c r="A6" s="9">
        <f>[12]DBD!A10</f>
        <v>2</v>
      </c>
      <c r="B6" s="9" t="str">
        <f>[12]DBD!B10</f>
        <v>CusSCD</v>
      </c>
      <c r="C6" s="9" t="str">
        <f>[12]DBD!C10</f>
        <v>CusSCD</v>
      </c>
      <c r="D6" s="9" t="str">
        <f>[12]DBD!D10</f>
        <v>NVARCHAR2</v>
      </c>
      <c r="E6" s="9">
        <f>[12]DBD!E10</f>
        <v>2</v>
      </c>
      <c r="F6" s="9">
        <f>[12]DBD!F10</f>
        <v>0</v>
      </c>
      <c r="G6" s="9">
        <f>[12]DBD!G10</f>
        <v>0</v>
      </c>
      <c r="H6" s="15" t="s">
        <v>290</v>
      </c>
      <c r="I6" s="15" t="s">
        <v>267</v>
      </c>
      <c r="J6" s="15" t="s">
        <v>267</v>
      </c>
      <c r="K6" s="15" t="s">
        <v>24</v>
      </c>
      <c r="L6" s="9">
        <v>2</v>
      </c>
      <c r="M6" s="15"/>
      <c r="N6" s="15"/>
    </row>
    <row r="7" spans="1:14">
      <c r="A7" s="9">
        <f>[12]DBD!A11</f>
        <v>3</v>
      </c>
      <c r="B7" s="9" t="str">
        <f>[12]DBD!B11</f>
        <v>ComNo</v>
      </c>
      <c r="C7" s="9" t="str">
        <f>[12]DBD!C11</f>
        <v>ComNo</v>
      </c>
      <c r="D7" s="9" t="str">
        <f>[12]DBD!D11</f>
        <v>NVARCHAR2</v>
      </c>
      <c r="E7" s="9">
        <f>[12]DBD!E11</f>
        <v>10</v>
      </c>
      <c r="F7" s="9">
        <f>[12]DBD!F11</f>
        <v>0</v>
      </c>
      <c r="G7" s="9">
        <f>[12]DBD!G11</f>
        <v>0</v>
      </c>
      <c r="H7" s="15" t="s">
        <v>290</v>
      </c>
      <c r="I7" s="15" t="s">
        <v>286</v>
      </c>
      <c r="J7" s="15" t="s">
        <v>286</v>
      </c>
      <c r="K7" s="15" t="s">
        <v>24</v>
      </c>
      <c r="L7" s="9">
        <v>10</v>
      </c>
      <c r="M7" s="15"/>
      <c r="N7" s="15"/>
    </row>
    <row r="8" spans="1:14">
      <c r="A8" s="9">
        <f>[12]DBD!A12</f>
        <v>4</v>
      </c>
      <c r="B8" s="9" t="str">
        <f>[12]DBD!B12</f>
        <v>ComName</v>
      </c>
      <c r="C8" s="9" t="str">
        <f>[12]DBD!C12</f>
        <v>ComName</v>
      </c>
      <c r="D8" s="9" t="str">
        <f>[12]DBD!D12</f>
        <v>NVARCHAR2</v>
      </c>
      <c r="E8" s="9">
        <f>[12]DBD!E12</f>
        <v>50</v>
      </c>
      <c r="F8" s="9">
        <f>[12]DBD!F12</f>
        <v>0</v>
      </c>
      <c r="G8" s="9">
        <f>[12]DBD!G12</f>
        <v>0</v>
      </c>
      <c r="H8" s="15" t="s">
        <v>290</v>
      </c>
      <c r="I8" s="15" t="s">
        <v>287</v>
      </c>
      <c r="J8" s="15" t="s">
        <v>287</v>
      </c>
      <c r="K8" s="15" t="s">
        <v>24</v>
      </c>
      <c r="L8" s="9">
        <v>50</v>
      </c>
      <c r="M8" s="15"/>
      <c r="N8" s="15"/>
    </row>
    <row r="9" spans="1:14">
      <c r="A9" s="9">
        <f>[12]DBD!A13</f>
        <v>5</v>
      </c>
      <c r="B9" s="9" t="str">
        <f>[12]DBD!B13</f>
        <v>ComCRA</v>
      </c>
      <c r="C9" s="9" t="str">
        <f>[12]DBD!C13</f>
        <v>ComCRA</v>
      </c>
      <c r="D9" s="9" t="str">
        <f>[12]DBD!D13</f>
        <v>NVARCHAR2</v>
      </c>
      <c r="E9" s="9">
        <f>[12]DBD!E13</f>
        <v>18</v>
      </c>
      <c r="F9" s="9">
        <f>[12]DBD!F13</f>
        <v>0</v>
      </c>
      <c r="G9" s="9">
        <f>[12]DBD!G13</f>
        <v>0</v>
      </c>
      <c r="H9" s="15" t="s">
        <v>290</v>
      </c>
      <c r="I9" s="15" t="s">
        <v>288</v>
      </c>
      <c r="J9" s="15" t="s">
        <v>288</v>
      </c>
      <c r="K9" s="15" t="s">
        <v>24</v>
      </c>
      <c r="L9" s="9">
        <v>18</v>
      </c>
      <c r="M9" s="15"/>
      <c r="N9" s="15"/>
    </row>
    <row r="10" spans="1:14">
      <c r="A10" s="9">
        <f>[12]DBD!A14</f>
        <v>6</v>
      </c>
      <c r="B10" s="9" t="str">
        <f>[12]DBD!B14</f>
        <v>STSCD</v>
      </c>
      <c r="C10" s="9" t="str">
        <f>[12]DBD!C14</f>
        <v>STSCD</v>
      </c>
      <c r="D10" s="9" t="str">
        <f>[12]DBD!D14</f>
        <v>NVARCHAR2</v>
      </c>
      <c r="E10" s="9">
        <f>[12]DBD!E14</f>
        <v>2</v>
      </c>
      <c r="F10" s="9">
        <f>[12]DBD!F14</f>
        <v>0</v>
      </c>
      <c r="G10" s="9">
        <f>[12]DBD!G14</f>
        <v>0</v>
      </c>
      <c r="H10" s="15" t="s">
        <v>290</v>
      </c>
      <c r="I10" s="15" t="s">
        <v>265</v>
      </c>
      <c r="J10" s="15" t="s">
        <v>265</v>
      </c>
      <c r="K10" s="15" t="s">
        <v>24</v>
      </c>
      <c r="L10" s="9">
        <v>2</v>
      </c>
      <c r="M10" s="15"/>
      <c r="N10" s="15"/>
    </row>
    <row r="11" spans="1:14">
      <c r="A11" s="9">
        <f>[12]DBD!A15</f>
        <v>7</v>
      </c>
      <c r="B11" s="9" t="str">
        <f>[12]DBD!B15</f>
        <v>LAW001</v>
      </c>
      <c r="C11" s="9" t="str">
        <f>[12]DBD!C15</f>
        <v>LAW001</v>
      </c>
      <c r="D11" s="9" t="str">
        <f>[12]DBD!D15</f>
        <v>NVARCHAR2</v>
      </c>
      <c r="E11" s="9">
        <f>[12]DBD!E15</f>
        <v>1</v>
      </c>
      <c r="F11" s="9">
        <f>[12]DBD!F15</f>
        <v>0</v>
      </c>
      <c r="G11" s="9">
        <f>[12]DBD!G15</f>
        <v>0</v>
      </c>
      <c r="H11" s="15" t="s">
        <v>290</v>
      </c>
      <c r="I11" s="15" t="s">
        <v>268</v>
      </c>
      <c r="J11" s="15" t="s">
        <v>268</v>
      </c>
      <c r="K11" s="15" t="s">
        <v>24</v>
      </c>
      <c r="L11" s="9">
        <v>1</v>
      </c>
      <c r="M11" s="15"/>
      <c r="N11" s="15"/>
    </row>
    <row r="12" spans="1:14">
      <c r="A12" s="9">
        <f>[12]DBD!A16</f>
        <v>8</v>
      </c>
      <c r="B12" s="9" t="str">
        <f>[12]DBD!B16</f>
        <v>LAW002</v>
      </c>
      <c r="C12" s="9" t="str">
        <f>[12]DBD!C16</f>
        <v>LAW002</v>
      </c>
      <c r="D12" s="9" t="str">
        <f>[12]DBD!D16</f>
        <v>NVARCHAR2</v>
      </c>
      <c r="E12" s="9">
        <f>[12]DBD!E16</f>
        <v>1</v>
      </c>
      <c r="F12" s="9">
        <f>[12]DBD!F16</f>
        <v>0</v>
      </c>
      <c r="G12" s="9">
        <f>[12]DBD!G16</f>
        <v>0</v>
      </c>
      <c r="H12" s="15" t="s">
        <v>290</v>
      </c>
      <c r="I12" s="15" t="s">
        <v>269</v>
      </c>
      <c r="J12" s="15" t="s">
        <v>269</v>
      </c>
      <c r="K12" s="15" t="s">
        <v>24</v>
      </c>
      <c r="L12" s="9">
        <v>1</v>
      </c>
      <c r="M12" s="15"/>
      <c r="N12" s="15"/>
    </row>
    <row r="13" spans="1:14">
      <c r="A13" s="9">
        <f>[12]DBD!A17</f>
        <v>9</v>
      </c>
      <c r="B13" s="9" t="str">
        <f>[12]DBD!B17</f>
        <v>LAW003</v>
      </c>
      <c r="C13" s="9" t="str">
        <f>[12]DBD!C17</f>
        <v>LAW003</v>
      </c>
      <c r="D13" s="9" t="str">
        <f>[12]DBD!D17</f>
        <v>NVARCHAR2</v>
      </c>
      <c r="E13" s="9">
        <f>[12]DBD!E17</f>
        <v>1</v>
      </c>
      <c r="F13" s="9">
        <f>[12]DBD!F17</f>
        <v>0</v>
      </c>
      <c r="G13" s="9">
        <f>[12]DBD!G17</f>
        <v>0</v>
      </c>
      <c r="H13" s="15" t="s">
        <v>290</v>
      </c>
      <c r="I13" s="15" t="s">
        <v>270</v>
      </c>
      <c r="J13" s="15" t="s">
        <v>270</v>
      </c>
      <c r="K13" s="15" t="s">
        <v>24</v>
      </c>
      <c r="L13" s="9">
        <v>1</v>
      </c>
      <c r="M13" s="15"/>
      <c r="N13" s="15"/>
    </row>
    <row r="14" spans="1:14">
      <c r="A14" s="9">
        <f>[12]DBD!A18</f>
        <v>10</v>
      </c>
      <c r="B14" s="9" t="str">
        <f>[12]DBD!B18</f>
        <v>LAW004</v>
      </c>
      <c r="C14" s="9" t="str">
        <f>[12]DBD!C18</f>
        <v>LAW004</v>
      </c>
      <c r="D14" s="9" t="str">
        <f>[12]DBD!D18</f>
        <v>NVARCHAR2</v>
      </c>
      <c r="E14" s="9">
        <f>[12]DBD!E18</f>
        <v>1</v>
      </c>
      <c r="F14" s="9">
        <f>[12]DBD!F18</f>
        <v>0</v>
      </c>
      <c r="G14" s="9">
        <f>[12]DBD!G18</f>
        <v>0</v>
      </c>
      <c r="H14" s="15" t="s">
        <v>290</v>
      </c>
      <c r="I14" s="15" t="s">
        <v>271</v>
      </c>
      <c r="J14" s="15" t="s">
        <v>271</v>
      </c>
      <c r="K14" s="15" t="s">
        <v>24</v>
      </c>
      <c r="L14" s="9">
        <v>1</v>
      </c>
      <c r="M14" s="15"/>
      <c r="N14" s="15"/>
    </row>
    <row r="15" spans="1:14">
      <c r="A15" s="9">
        <f>[12]DBD!A19</f>
        <v>11</v>
      </c>
      <c r="B15" s="9" t="str">
        <f>[12]DBD!B19</f>
        <v>LAW005</v>
      </c>
      <c r="C15" s="9" t="str">
        <f>[12]DBD!C19</f>
        <v>LAW005</v>
      </c>
      <c r="D15" s="9" t="str">
        <f>[12]DBD!D19</f>
        <v>NVARCHAR2</v>
      </c>
      <c r="E15" s="9">
        <f>[12]DBD!E19</f>
        <v>1</v>
      </c>
      <c r="F15" s="9">
        <f>[12]DBD!F19</f>
        <v>0</v>
      </c>
      <c r="G15" s="9">
        <f>[12]DBD!G19</f>
        <v>0</v>
      </c>
      <c r="H15" s="15" t="s">
        <v>290</v>
      </c>
      <c r="I15" s="15" t="s">
        <v>272</v>
      </c>
      <c r="J15" s="15" t="s">
        <v>272</v>
      </c>
      <c r="K15" s="15" t="s">
        <v>24</v>
      </c>
      <c r="L15" s="9">
        <v>1</v>
      </c>
      <c r="M15" s="15"/>
      <c r="N15" s="15"/>
    </row>
    <row r="16" spans="1:14">
      <c r="A16" s="9">
        <f>[12]DBD!A20</f>
        <v>12</v>
      </c>
      <c r="B16" s="9" t="str">
        <f>[12]DBD!B20</f>
        <v>LAW006</v>
      </c>
      <c r="C16" s="9" t="str">
        <f>[12]DBD!C20</f>
        <v>LAW006</v>
      </c>
      <c r="D16" s="9" t="str">
        <f>[12]DBD!D20</f>
        <v>NVARCHAR2</v>
      </c>
      <c r="E16" s="9">
        <f>[12]DBD!E20</f>
        <v>1</v>
      </c>
      <c r="F16" s="9">
        <f>[12]DBD!F20</f>
        <v>0</v>
      </c>
      <c r="G16" s="9">
        <f>[12]DBD!G20</f>
        <v>0</v>
      </c>
      <c r="H16" s="15" t="s">
        <v>290</v>
      </c>
      <c r="I16" s="15" t="s">
        <v>273</v>
      </c>
      <c r="J16" s="15" t="s">
        <v>273</v>
      </c>
      <c r="K16" s="15" t="s">
        <v>24</v>
      </c>
      <c r="L16" s="9">
        <v>1</v>
      </c>
      <c r="M16" s="15"/>
      <c r="N16" s="15"/>
    </row>
    <row r="17" spans="1:14">
      <c r="A17" s="9">
        <f>[12]DBD!A21</f>
        <v>13</v>
      </c>
      <c r="B17" s="9" t="str">
        <f>[12]DBD!B21</f>
        <v>LAW007</v>
      </c>
      <c r="C17" s="9" t="str">
        <f>[12]DBD!C21</f>
        <v>LAW007</v>
      </c>
      <c r="D17" s="9" t="str">
        <f>[12]DBD!D21</f>
        <v>NVARCHAR2</v>
      </c>
      <c r="E17" s="9">
        <f>[12]DBD!E21</f>
        <v>1</v>
      </c>
      <c r="F17" s="9">
        <f>[12]DBD!F21</f>
        <v>0</v>
      </c>
      <c r="G17" s="9">
        <f>[12]DBD!G21</f>
        <v>0</v>
      </c>
      <c r="H17" s="15" t="s">
        <v>290</v>
      </c>
      <c r="I17" s="15" t="s">
        <v>274</v>
      </c>
      <c r="J17" s="15" t="s">
        <v>274</v>
      </c>
      <c r="K17" s="15" t="s">
        <v>24</v>
      </c>
      <c r="L17" s="9">
        <v>1</v>
      </c>
      <c r="M17" s="15"/>
      <c r="N17" s="15"/>
    </row>
    <row r="18" spans="1:14">
      <c r="A18" s="9">
        <f>[12]DBD!A22</f>
        <v>14</v>
      </c>
      <c r="B18" s="9" t="str">
        <f>[12]DBD!B22</f>
        <v>LAW008</v>
      </c>
      <c r="C18" s="9" t="str">
        <f>[12]DBD!C22</f>
        <v>LAW008</v>
      </c>
      <c r="D18" s="9" t="str">
        <f>[12]DBD!D22</f>
        <v>NVARCHAR2</v>
      </c>
      <c r="E18" s="9">
        <f>[12]DBD!E22</f>
        <v>1</v>
      </c>
      <c r="F18" s="9">
        <f>[12]DBD!F22</f>
        <v>0</v>
      </c>
      <c r="G18" s="9">
        <f>[12]DBD!G22</f>
        <v>0</v>
      </c>
      <c r="H18" s="15" t="s">
        <v>290</v>
      </c>
      <c r="I18" s="15" t="s">
        <v>275</v>
      </c>
      <c r="J18" s="15" t="s">
        <v>275</v>
      </c>
      <c r="K18" s="15" t="s">
        <v>24</v>
      </c>
      <c r="L18" s="9">
        <v>1</v>
      </c>
      <c r="M18" s="15"/>
      <c r="N18" s="15"/>
    </row>
    <row r="19" spans="1:14">
      <c r="A19" s="9">
        <f>[12]DBD!A23</f>
        <v>15</v>
      </c>
      <c r="B19" s="9" t="str">
        <f>[12]DBD!B23</f>
        <v>LAW009</v>
      </c>
      <c r="C19" s="9" t="str">
        <f>[12]DBD!C23</f>
        <v>LAW009</v>
      </c>
      <c r="D19" s="9" t="str">
        <f>[12]DBD!D23</f>
        <v>NVARCHAR2</v>
      </c>
      <c r="E19" s="9">
        <f>[12]DBD!E23</f>
        <v>1</v>
      </c>
      <c r="F19" s="9">
        <f>[12]DBD!F23</f>
        <v>0</v>
      </c>
      <c r="G19" s="9">
        <f>[12]DBD!G23</f>
        <v>0</v>
      </c>
      <c r="H19" s="15" t="s">
        <v>290</v>
      </c>
      <c r="I19" s="15" t="s">
        <v>276</v>
      </c>
      <c r="J19" s="15" t="s">
        <v>276</v>
      </c>
      <c r="K19" s="15" t="s">
        <v>24</v>
      </c>
      <c r="L19" s="9">
        <v>1</v>
      </c>
      <c r="M19" s="15"/>
      <c r="N19" s="15"/>
    </row>
    <row r="20" spans="1:14">
      <c r="A20" s="9">
        <f>[12]DBD!A24</f>
        <v>16</v>
      </c>
      <c r="B20" s="9" t="str">
        <f>[12]DBD!B24</f>
        <v>LAW0010</v>
      </c>
      <c r="C20" s="9" t="str">
        <f>[12]DBD!C24</f>
        <v>LAW0010</v>
      </c>
      <c r="D20" s="9" t="str">
        <f>[12]DBD!D24</f>
        <v>NVARCHAR2</v>
      </c>
      <c r="E20" s="9">
        <f>[12]DBD!E24</f>
        <v>1</v>
      </c>
      <c r="F20" s="9">
        <f>[12]DBD!F24</f>
        <v>0</v>
      </c>
      <c r="G20" s="9">
        <f>[12]DBD!G24</f>
        <v>0</v>
      </c>
      <c r="H20" s="15" t="s">
        <v>290</v>
      </c>
      <c r="I20" s="15" t="s">
        <v>289</v>
      </c>
      <c r="J20" s="15" t="s">
        <v>289</v>
      </c>
      <c r="K20" s="15" t="s">
        <v>24</v>
      </c>
      <c r="L20" s="9">
        <v>1</v>
      </c>
      <c r="M20" s="15"/>
      <c r="N20" s="15"/>
    </row>
    <row r="21" spans="1:14">
      <c r="A21" s="9">
        <f>[12]DBD!A25</f>
        <v>17</v>
      </c>
      <c r="B21" s="9" t="str">
        <f>[12]DBD!B25</f>
        <v>CreateDate</v>
      </c>
      <c r="C21" s="9" t="str">
        <f>[12]DBD!C25</f>
        <v>建檔日期時間</v>
      </c>
      <c r="D21" s="9" t="str">
        <f>[12]DBD!D25</f>
        <v>DATE</v>
      </c>
      <c r="E21" s="9">
        <f>[12]DBD!E25</f>
        <v>0</v>
      </c>
      <c r="F21" s="9" t="str">
        <f>[12]DBD!F25</f>
        <v xml:space="preserve"> </v>
      </c>
      <c r="G21" s="9" t="str">
        <f>[12]DBD!G25</f>
        <v xml:space="preserve"> </v>
      </c>
      <c r="H21" s="15"/>
      <c r="I21" s="15"/>
      <c r="J21" s="15"/>
      <c r="K21" s="15"/>
      <c r="L21" s="15"/>
      <c r="M21" s="15"/>
      <c r="N21" s="15"/>
    </row>
    <row r="22" spans="1:14">
      <c r="A22" s="9">
        <f>[12]DBD!A26</f>
        <v>18</v>
      </c>
      <c r="B22" s="9" t="str">
        <f>[12]DBD!B26</f>
        <v>CreateEmpNo</v>
      </c>
      <c r="C22" s="9" t="str">
        <f>[12]DBD!C26</f>
        <v>建檔人員</v>
      </c>
      <c r="D22" s="9" t="str">
        <f>[12]DBD!D26</f>
        <v>VARCHAR2</v>
      </c>
      <c r="E22" s="9">
        <f>[12]DBD!E26</f>
        <v>6</v>
      </c>
      <c r="F22" s="9" t="str">
        <f>[12]DBD!F26</f>
        <v xml:space="preserve"> </v>
      </c>
      <c r="G22" s="9" t="str">
        <f>[12]DBD!G26</f>
        <v xml:space="preserve"> </v>
      </c>
      <c r="H22" s="15"/>
      <c r="I22" s="15"/>
      <c r="J22" s="15"/>
      <c r="K22" s="15"/>
      <c r="L22" s="15"/>
      <c r="M22" s="15"/>
      <c r="N22" s="15"/>
    </row>
    <row r="23" spans="1:14">
      <c r="A23" s="9">
        <f>[12]DBD!A27</f>
        <v>19</v>
      </c>
      <c r="B23" s="9" t="str">
        <f>[12]DBD!B27</f>
        <v>LastUpdate</v>
      </c>
      <c r="C23" s="9" t="str">
        <f>[12]DBD!C27</f>
        <v>最後更新日期時間</v>
      </c>
      <c r="D23" s="9" t="str">
        <f>[12]DBD!D27</f>
        <v>DATE</v>
      </c>
      <c r="E23" s="9">
        <f>[12]DBD!E27</f>
        <v>0</v>
      </c>
      <c r="F23" s="9" t="str">
        <f>[12]DBD!F27</f>
        <v xml:space="preserve"> </v>
      </c>
      <c r="G23" s="9" t="str">
        <f>[12]DBD!G27</f>
        <v xml:space="preserve"> </v>
      </c>
      <c r="H23" s="15"/>
      <c r="I23" s="15"/>
      <c r="J23" s="15"/>
      <c r="K23" s="15"/>
      <c r="L23" s="15"/>
      <c r="M23" s="15"/>
      <c r="N23" s="15"/>
    </row>
    <row r="24" spans="1:14">
      <c r="A24" s="9">
        <f>[12]DBD!A28</f>
        <v>20</v>
      </c>
      <c r="B24" s="9" t="str">
        <f>[12]DBD!B28</f>
        <v>LastUpdateEmpNo</v>
      </c>
      <c r="C24" s="9" t="str">
        <f>[12]DBD!C28</f>
        <v>最後更新人員</v>
      </c>
      <c r="D24" s="9" t="str">
        <f>[12]DBD!D28</f>
        <v>VARCHAR2</v>
      </c>
      <c r="E24" s="9">
        <f>[12]DBD!E28</f>
        <v>6</v>
      </c>
      <c r="F24" s="9">
        <f>[12]DBD!F28</f>
        <v>0</v>
      </c>
      <c r="G24" s="9">
        <f>[12]DBD!G28</f>
        <v>0</v>
      </c>
      <c r="H24" s="15"/>
      <c r="I24" s="15"/>
      <c r="J24" s="15"/>
      <c r="K24" s="15"/>
      <c r="L24" s="15"/>
      <c r="M24" s="15"/>
      <c r="N24" s="15"/>
    </row>
  </sheetData>
  <mergeCells count="3">
    <mergeCell ref="A1:B1"/>
    <mergeCell ref="A2:B2"/>
    <mergeCell ref="A3:B3"/>
  </mergeCells>
  <phoneticPr fontId="1" type="noConversion"/>
  <hyperlinks>
    <hyperlink ref="E1" location="'L9'!A1" display="回首頁" xr:uid="{5F5FCEB4-AB50-434C-A493-147218C3522F}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59"/>
  <sheetViews>
    <sheetView zoomScaleNormal="100" workbookViewId="0">
      <selection activeCell="F2" sqref="F2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47" style="11" bestFit="1" customWidth="1"/>
    <col min="8" max="8" width="12.5546875" style="11" bestFit="1" customWidth="1"/>
    <col min="9" max="9" width="15.33203125" style="11" bestFit="1" customWidth="1"/>
    <col min="10" max="10" width="12.8867187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5">
      <c r="A1" s="26" t="s">
        <v>7</v>
      </c>
      <c r="B1" s="27"/>
      <c r="C1" s="9" t="str">
        <f>[1]DBD!C1</f>
        <v>MonthlyFacBal</v>
      </c>
      <c r="D1" s="9" t="str">
        <f>[1]DBD!D1</f>
        <v>額度月報工作檔</v>
      </c>
      <c r="E1" s="16" t="s">
        <v>23</v>
      </c>
      <c r="F1" s="10"/>
      <c r="G1" s="10"/>
    </row>
    <row r="2" spans="1:15" ht="409.6">
      <c r="A2" s="20"/>
      <c r="B2" s="21" t="s">
        <v>135</v>
      </c>
      <c r="C2" s="9" t="s">
        <v>312</v>
      </c>
      <c r="D2" s="9"/>
      <c r="E2" s="16"/>
      <c r="F2" s="10"/>
      <c r="G2" s="10"/>
    </row>
    <row r="3" spans="1:15" ht="48.6">
      <c r="A3" s="20"/>
      <c r="B3" s="21" t="s">
        <v>136</v>
      </c>
      <c r="C3" s="9" t="s">
        <v>313</v>
      </c>
      <c r="D3" s="9"/>
      <c r="E3" s="16"/>
      <c r="F3" s="10"/>
      <c r="G3" s="10"/>
    </row>
    <row r="4" spans="1:15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5">
      <c r="A5" s="9">
        <f>[1]DBD!A9</f>
        <v>1</v>
      </c>
      <c r="B5" s="9" t="str">
        <f>[1]DBD!B9</f>
        <v>YearMonth</v>
      </c>
      <c r="C5" s="9" t="str">
        <f>[1]DBD!C9</f>
        <v xml:space="preserve">資料年月 </v>
      </c>
      <c r="D5" s="9" t="str">
        <f>[1]DBD!D9</f>
        <v>DECIMAL</v>
      </c>
      <c r="E5" s="9">
        <f>[1]DBD!E9</f>
        <v>6</v>
      </c>
      <c r="F5" s="9">
        <f>[1]DBD!F9</f>
        <v>0</v>
      </c>
      <c r="G5" s="9">
        <f>[1]DBD!G9</f>
        <v>0</v>
      </c>
      <c r="H5" s="15" t="s">
        <v>27</v>
      </c>
      <c r="I5" s="15" t="s">
        <v>28</v>
      </c>
      <c r="J5" s="15" t="s">
        <v>29</v>
      </c>
      <c r="K5" s="15" t="s">
        <v>24</v>
      </c>
      <c r="L5" s="15">
        <v>6</v>
      </c>
      <c r="M5" s="15"/>
      <c r="N5" s="15"/>
    </row>
    <row r="6" spans="1:15">
      <c r="A6" s="9">
        <f>[1]DBD!A10</f>
        <v>2</v>
      </c>
      <c r="B6" s="9" t="str">
        <f>[1]DBD!B10</f>
        <v>CustNo</v>
      </c>
      <c r="C6" s="9" t="str">
        <f>[1]DBD!C10</f>
        <v>戶號</v>
      </c>
      <c r="D6" s="9" t="str">
        <f>[1]DBD!D10</f>
        <v>DECIMAL</v>
      </c>
      <c r="E6" s="9">
        <f>[1]DBD!E10</f>
        <v>7</v>
      </c>
      <c r="F6" s="9">
        <f>[1]DBD!F10</f>
        <v>0</v>
      </c>
      <c r="G6" s="9">
        <f>[1]DBD!G10</f>
        <v>0</v>
      </c>
      <c r="H6" s="15" t="s">
        <v>27</v>
      </c>
      <c r="I6" s="15" t="s">
        <v>30</v>
      </c>
      <c r="J6" s="15" t="s">
        <v>31</v>
      </c>
      <c r="K6" s="15" t="s">
        <v>24</v>
      </c>
      <c r="L6" s="15">
        <v>7</v>
      </c>
      <c r="M6" s="15"/>
      <c r="N6" s="15"/>
    </row>
    <row r="7" spans="1:15">
      <c r="A7" s="9">
        <f>[1]DBD!A11</f>
        <v>3</v>
      </c>
      <c r="B7" s="9" t="str">
        <f>[1]DBD!B11</f>
        <v>FacmNo</v>
      </c>
      <c r="C7" s="9" t="str">
        <f>[1]DBD!C11</f>
        <v>額度</v>
      </c>
      <c r="D7" s="9" t="str">
        <f>[1]DBD!D11</f>
        <v>DECIMAL</v>
      </c>
      <c r="E7" s="9">
        <f>[1]DBD!E11</f>
        <v>3</v>
      </c>
      <c r="F7" s="9">
        <f>[1]DBD!F11</f>
        <v>0</v>
      </c>
      <c r="G7" s="9">
        <f>[1]DBD!G11</f>
        <v>0</v>
      </c>
      <c r="H7" s="15" t="s">
        <v>27</v>
      </c>
      <c r="I7" s="15" t="s">
        <v>32</v>
      </c>
      <c r="J7" s="15" t="s">
        <v>33</v>
      </c>
      <c r="K7" s="15" t="s">
        <v>24</v>
      </c>
      <c r="L7" s="15">
        <v>3</v>
      </c>
      <c r="M7" s="15"/>
      <c r="N7" s="15"/>
    </row>
    <row r="8" spans="1:15">
      <c r="A8" s="9">
        <f>[1]DBD!A12</f>
        <v>4</v>
      </c>
      <c r="B8" s="9" t="str">
        <f>[1]DBD!B12</f>
        <v>PrevIntDate</v>
      </c>
      <c r="C8" s="9" t="str">
        <f>[1]DBD!C12</f>
        <v>繳息迄日</v>
      </c>
      <c r="D8" s="9" t="str">
        <f>[1]DBD!D12</f>
        <v>DecimalD</v>
      </c>
      <c r="E8" s="9">
        <f>[1]DBD!E12</f>
        <v>8</v>
      </c>
      <c r="F8" s="9">
        <f>[1]DBD!F12</f>
        <v>0</v>
      </c>
      <c r="G8" s="9">
        <f>[1]DBD!G12</f>
        <v>0</v>
      </c>
      <c r="H8" s="15" t="s">
        <v>27</v>
      </c>
      <c r="I8" s="15" t="s">
        <v>34</v>
      </c>
      <c r="J8" s="15" t="s">
        <v>35</v>
      </c>
      <c r="K8" s="15" t="s">
        <v>24</v>
      </c>
      <c r="L8" s="15">
        <v>8</v>
      </c>
      <c r="M8" s="15"/>
      <c r="N8" s="15"/>
    </row>
    <row r="9" spans="1:15" ht="32.4">
      <c r="A9" s="9">
        <f>[1]DBD!A13</f>
        <v>5</v>
      </c>
      <c r="B9" s="9" t="str">
        <f>[1]DBD!B13</f>
        <v>NextIntDate</v>
      </c>
      <c r="C9" s="9" t="str">
        <f>[1]DBD!C13</f>
        <v>應繳息日</v>
      </c>
      <c r="D9" s="9" t="str">
        <f>[1]DBD!D13</f>
        <v>DecimalD</v>
      </c>
      <c r="E9" s="9">
        <f>[1]DBD!E13</f>
        <v>8</v>
      </c>
      <c r="F9" s="9">
        <f>[1]DBD!F13</f>
        <v>0</v>
      </c>
      <c r="G9" s="9">
        <f>[1]DBD!G13</f>
        <v>0</v>
      </c>
      <c r="H9" s="15" t="s">
        <v>27</v>
      </c>
      <c r="I9" s="15" t="s">
        <v>306</v>
      </c>
      <c r="J9" s="22" t="s">
        <v>307</v>
      </c>
      <c r="K9" s="15" t="s">
        <v>308</v>
      </c>
      <c r="L9" s="15" t="s">
        <v>309</v>
      </c>
      <c r="M9" s="15"/>
      <c r="N9" s="15"/>
      <c r="O9" s="11" t="s">
        <v>305</v>
      </c>
    </row>
    <row r="10" spans="1:15">
      <c r="A10" s="9">
        <f>[1]DBD!A14</f>
        <v>6</v>
      </c>
      <c r="B10" s="9" t="str">
        <f>[1]DBD!B14</f>
        <v>OvduTerm</v>
      </c>
      <c r="C10" s="9" t="str">
        <f>[1]DBD!C14</f>
        <v>逾期期數</v>
      </c>
      <c r="D10" s="9" t="str">
        <f>[1]DBD!D14</f>
        <v>DECIMAL</v>
      </c>
      <c r="E10" s="9">
        <f>[1]DBD!E14</f>
        <v>3</v>
      </c>
      <c r="F10" s="9">
        <f>[1]DBD!F14</f>
        <v>0</v>
      </c>
      <c r="G10" s="9">
        <f>[1]DBD!G14</f>
        <v>0</v>
      </c>
      <c r="H10" s="15" t="s">
        <v>27</v>
      </c>
      <c r="I10" s="15" t="s">
        <v>137</v>
      </c>
      <c r="J10" s="15" t="s">
        <v>159</v>
      </c>
      <c r="K10" s="15" t="s">
        <v>24</v>
      </c>
      <c r="L10" s="15">
        <v>3</v>
      </c>
      <c r="M10" s="15"/>
      <c r="N10" s="15"/>
    </row>
    <row r="11" spans="1:15">
      <c r="A11" s="9">
        <f>[1]DBD!A15</f>
        <v>7</v>
      </c>
      <c r="B11" s="9" t="str">
        <f>[1]DBD!B15</f>
        <v>OvduDays</v>
      </c>
      <c r="C11" s="9" t="str">
        <f>[1]DBD!C15</f>
        <v>逾期天數</v>
      </c>
      <c r="D11" s="9" t="str">
        <f>[1]DBD!D15</f>
        <v>DECIMAL</v>
      </c>
      <c r="E11" s="9">
        <f>[1]DBD!E15</f>
        <v>6</v>
      </c>
      <c r="F11" s="9">
        <f>[1]DBD!F15</f>
        <v>0</v>
      </c>
      <c r="G11" s="9">
        <f>[1]DBD!G15</f>
        <v>0</v>
      </c>
      <c r="H11" s="15" t="s">
        <v>27</v>
      </c>
      <c r="I11" s="15" t="s">
        <v>38</v>
      </c>
      <c r="J11" s="15" t="s">
        <v>39</v>
      </c>
      <c r="K11" s="15" t="s">
        <v>24</v>
      </c>
      <c r="L11" s="15">
        <v>4</v>
      </c>
      <c r="M11" s="15"/>
      <c r="N11" s="15"/>
    </row>
    <row r="12" spans="1:15">
      <c r="A12" s="9">
        <f>[1]DBD!A16</f>
        <v>8</v>
      </c>
      <c r="B12" s="9" t="str">
        <f>[1]DBD!B16</f>
        <v>CurrencyCode</v>
      </c>
      <c r="C12" s="9" t="str">
        <f>[1]DBD!C16</f>
        <v>幣別</v>
      </c>
      <c r="D12" s="9" t="str">
        <f>[1]DBD!D16</f>
        <v>VARCHAR2</v>
      </c>
      <c r="E12" s="9">
        <f>[1]DBD!E16</f>
        <v>3</v>
      </c>
      <c r="F12" s="9">
        <f>[1]DBD!F16</f>
        <v>0</v>
      </c>
      <c r="G12" s="9">
        <f>[1]DBD!G16</f>
        <v>0</v>
      </c>
      <c r="H12" s="15"/>
      <c r="I12" s="15"/>
      <c r="J12" s="15"/>
      <c r="K12" s="15"/>
      <c r="L12" s="15"/>
      <c r="M12" s="15"/>
      <c r="N12" s="15" t="s">
        <v>138</v>
      </c>
    </row>
    <row r="13" spans="1:15">
      <c r="A13" s="9">
        <f>[1]DBD!A17</f>
        <v>9</v>
      </c>
      <c r="B13" s="9" t="str">
        <f>[1]DBD!B17</f>
        <v>PrinBalance</v>
      </c>
      <c r="C13" s="9" t="str">
        <f>[1]DBD!C17</f>
        <v>本金餘額</v>
      </c>
      <c r="D13" s="9" t="str">
        <f>[1]DBD!D17</f>
        <v>DECIMAL</v>
      </c>
      <c r="E13" s="9">
        <f>[1]DBD!E17</f>
        <v>16</v>
      </c>
      <c r="F13" s="9">
        <f>[1]DBD!F17</f>
        <v>2</v>
      </c>
      <c r="G13" s="9">
        <f>[1]DBD!G17</f>
        <v>0</v>
      </c>
      <c r="H13" s="15" t="s">
        <v>27</v>
      </c>
      <c r="I13" s="15" t="s">
        <v>36</v>
      </c>
      <c r="J13" s="15" t="s">
        <v>37</v>
      </c>
      <c r="K13" s="15" t="s">
        <v>25</v>
      </c>
      <c r="L13" s="15">
        <v>11</v>
      </c>
      <c r="M13" s="15"/>
      <c r="N13" s="15"/>
    </row>
    <row r="14" spans="1:15">
      <c r="A14" s="9">
        <f>[1]DBD!A18</f>
        <v>10</v>
      </c>
      <c r="B14" s="9" t="str">
        <f>[1]DBD!B18</f>
        <v>BadDebtBal</v>
      </c>
      <c r="C14" s="9" t="str">
        <f>[1]DBD!C18</f>
        <v>呆帳餘額</v>
      </c>
      <c r="D14" s="9" t="str">
        <f>[1]DBD!D18</f>
        <v>DECIMAL</v>
      </c>
      <c r="E14" s="9">
        <f>[1]DBD!E18</f>
        <v>16</v>
      </c>
      <c r="F14" s="9">
        <f>[1]DBD!F18</f>
        <v>2</v>
      </c>
      <c r="G14" s="9">
        <f>[1]DBD!G18</f>
        <v>0</v>
      </c>
      <c r="H14" s="15"/>
      <c r="I14" s="15"/>
      <c r="J14" s="15"/>
      <c r="K14" s="15"/>
      <c r="L14" s="15"/>
      <c r="M14" s="15"/>
      <c r="N14" s="15" t="s">
        <v>140</v>
      </c>
    </row>
    <row r="15" spans="1:15">
      <c r="A15" s="9">
        <f>[1]DBD!A19</f>
        <v>11</v>
      </c>
      <c r="B15" s="9" t="str">
        <f>[1]DBD!B19</f>
        <v>AccCollPsn</v>
      </c>
      <c r="C15" s="9" t="str">
        <f>[1]DBD!C19</f>
        <v>催收人員</v>
      </c>
      <c r="D15" s="9" t="str">
        <f>[1]DBD!D19</f>
        <v>VARCHAR2</v>
      </c>
      <c r="E15" s="9">
        <f>[1]DBD!E19</f>
        <v>6</v>
      </c>
      <c r="F15" s="9">
        <f>[1]DBD!F19</f>
        <v>0</v>
      </c>
      <c r="G15" s="9">
        <f>[1]DBD!G19</f>
        <v>0</v>
      </c>
      <c r="H15" s="15" t="s">
        <v>27</v>
      </c>
      <c r="I15" s="15" t="s">
        <v>40</v>
      </c>
      <c r="J15" s="15" t="s">
        <v>41</v>
      </c>
      <c r="K15" s="15" t="s">
        <v>26</v>
      </c>
      <c r="L15" s="15">
        <v>6</v>
      </c>
      <c r="M15" s="15"/>
      <c r="N15" s="15"/>
    </row>
    <row r="16" spans="1:15">
      <c r="A16" s="9">
        <f>[1]DBD!A20</f>
        <v>12</v>
      </c>
      <c r="B16" s="9" t="str">
        <f>[1]DBD!B20</f>
        <v>LegalPsn</v>
      </c>
      <c r="C16" s="9" t="str">
        <f>[1]DBD!C20</f>
        <v>法務人員</v>
      </c>
      <c r="D16" s="9" t="str">
        <f>[1]DBD!D20</f>
        <v>VARCHAR2</v>
      </c>
      <c r="E16" s="9">
        <f>[1]DBD!E20</f>
        <v>6</v>
      </c>
      <c r="F16" s="9">
        <f>[1]DBD!F20</f>
        <v>0</v>
      </c>
      <c r="G16" s="9">
        <f>[1]DBD!G20</f>
        <v>0</v>
      </c>
      <c r="H16" s="15"/>
      <c r="I16" s="15"/>
      <c r="J16" s="15"/>
      <c r="K16" s="15"/>
      <c r="L16" s="15"/>
      <c r="M16" s="15"/>
      <c r="N16" s="15" t="s">
        <v>141</v>
      </c>
    </row>
    <row r="17" spans="1:14" ht="162">
      <c r="A17" s="9">
        <f>[1]DBD!A21</f>
        <v>13</v>
      </c>
      <c r="B17" s="9" t="str">
        <f>[1]DBD!B21</f>
        <v>Status</v>
      </c>
      <c r="C17" s="9" t="str">
        <f>[1]DBD!C21</f>
        <v>戶況</v>
      </c>
      <c r="D17" s="9" t="str">
        <f>[1]DBD!D21</f>
        <v>DECIMAL</v>
      </c>
      <c r="E17" s="9">
        <f>[1]DBD!E21</f>
        <v>2</v>
      </c>
      <c r="F17" s="9">
        <f>[1]DBD!F21</f>
        <v>0</v>
      </c>
      <c r="G17" s="9" t="str">
        <f>[1]DBD!G21</f>
        <v>00: 正常戶
02: 催收戶
03: 結案戶(結清日=本月)
04: 逾期戶(改為00:正常戶)
05: 催收結案戶(結清日=本月)
06: 呆帳戶
07: 部分轉呆戶
08: 債權轉讓戶(結清日=本月)
09: 呆帳結案戶(結清日=本月)
(不含債協)</v>
      </c>
      <c r="H17" s="15"/>
      <c r="I17" s="15"/>
      <c r="J17" s="15"/>
      <c r="K17" s="15"/>
      <c r="L17" s="15"/>
      <c r="M17" s="15"/>
      <c r="N17" s="15" t="s">
        <v>140</v>
      </c>
    </row>
    <row r="18" spans="1:14" ht="97.2">
      <c r="A18" s="9">
        <f>[1]DBD!A22</f>
        <v>14</v>
      </c>
      <c r="B18" s="9" t="str">
        <f>[1]DBD!B22</f>
        <v>AcctCode</v>
      </c>
      <c r="C18" s="9" t="str">
        <f>[1]DBD!C22</f>
        <v xml:space="preserve">業務科目代號  </v>
      </c>
      <c r="D18" s="9" t="str">
        <f>[1]DBD!D22</f>
        <v>VARCHAR2</v>
      </c>
      <c r="E18" s="9">
        <f>[1]DBD!E22</f>
        <v>3</v>
      </c>
      <c r="F18" s="9">
        <f>[1]DBD!F22</f>
        <v>0</v>
      </c>
      <c r="G18" s="9" t="str">
        <f>[1]DBD!G22</f>
        <v>CdAcCode會計科子細目設定檔
310: 短期擔保放款 
320: 中期擔保放款
330: 長期擔保放款
340: 三十年房貸
990: 催收款項</v>
      </c>
      <c r="H18" s="15" t="s">
        <v>142</v>
      </c>
      <c r="I18" s="15" t="s">
        <v>143</v>
      </c>
      <c r="J18" s="15" t="s">
        <v>163</v>
      </c>
      <c r="K18" s="15" t="s">
        <v>164</v>
      </c>
      <c r="L18" s="15">
        <v>3</v>
      </c>
      <c r="M18" s="15"/>
      <c r="N18" s="22"/>
    </row>
    <row r="19" spans="1:14" ht="81">
      <c r="A19" s="9">
        <f>[1]DBD!A23</f>
        <v>15</v>
      </c>
      <c r="B19" s="9" t="str">
        <f>[1]DBD!B23</f>
        <v>FacAcctCode</v>
      </c>
      <c r="C19" s="9" t="str">
        <f>[1]DBD!C23</f>
        <v>額度業務科目</v>
      </c>
      <c r="D19" s="9" t="str">
        <f>[1]DBD!D23</f>
        <v>VARCHAR2</v>
      </c>
      <c r="E19" s="9">
        <f>[1]DBD!E23</f>
        <v>3</v>
      </c>
      <c r="F19" s="9">
        <f>[1]DBD!F23</f>
        <v>0</v>
      </c>
      <c r="G19" s="9" t="str">
        <f>[1]DBD!G23</f>
        <v>CdAcCode會計科子細目設定檔
310: 短期擔保放款 
320: 中期擔保放款
330: 長期擔保放款
340: 三十年房貸</v>
      </c>
      <c r="H19" s="15" t="s">
        <v>142</v>
      </c>
      <c r="I19" s="15" t="s">
        <v>143</v>
      </c>
      <c r="J19" s="15" t="s">
        <v>163</v>
      </c>
      <c r="K19" s="15" t="s">
        <v>164</v>
      </c>
      <c r="L19" s="15">
        <v>3</v>
      </c>
      <c r="M19" s="15"/>
      <c r="N19" s="22"/>
    </row>
    <row r="20" spans="1:14">
      <c r="A20" s="9">
        <f>[1]DBD!A24</f>
        <v>16</v>
      </c>
      <c r="B20" s="9" t="str">
        <f>[1]DBD!B24</f>
        <v>ClCustNo</v>
      </c>
      <c r="C20" s="9" t="str">
        <f>[1]DBD!C24</f>
        <v>同擔保品戶號</v>
      </c>
      <c r="D20" s="9" t="str">
        <f>[1]DBD!D24</f>
        <v>DECIMAL</v>
      </c>
      <c r="E20" s="9">
        <f>[1]DBD!E24</f>
        <v>7</v>
      </c>
      <c r="F20" s="9">
        <f>[1]DBD!F24</f>
        <v>0</v>
      </c>
      <c r="G20" s="9">
        <f>[1]DBD!G24</f>
        <v>0</v>
      </c>
      <c r="H20" s="15"/>
      <c r="I20" s="15"/>
      <c r="J20" s="15"/>
      <c r="K20" s="15"/>
      <c r="L20" s="15"/>
      <c r="M20" s="15"/>
      <c r="N20" s="15" t="s">
        <v>139</v>
      </c>
    </row>
    <row r="21" spans="1:14">
      <c r="A21" s="9">
        <f>[1]DBD!A25</f>
        <v>17</v>
      </c>
      <c r="B21" s="9" t="str">
        <f>[1]DBD!B25</f>
        <v>ClFacmNo</v>
      </c>
      <c r="C21" s="9" t="str">
        <f>[1]DBD!C25</f>
        <v>同擔保品額度</v>
      </c>
      <c r="D21" s="9" t="str">
        <f>[1]DBD!D25</f>
        <v>DECIMAL</v>
      </c>
      <c r="E21" s="9">
        <f>[1]DBD!E25</f>
        <v>3</v>
      </c>
      <c r="F21" s="9">
        <f>[1]DBD!F25</f>
        <v>0</v>
      </c>
      <c r="G21" s="9">
        <f>[1]DBD!G25</f>
        <v>0</v>
      </c>
      <c r="H21" s="15"/>
      <c r="I21" s="15"/>
      <c r="J21" s="15"/>
      <c r="K21" s="15"/>
      <c r="L21" s="15"/>
      <c r="M21" s="15"/>
      <c r="N21" s="15" t="s">
        <v>139</v>
      </c>
    </row>
    <row r="22" spans="1:14">
      <c r="A22" s="9">
        <f>[1]DBD!A26</f>
        <v>18</v>
      </c>
      <c r="B22" s="9" t="str">
        <f>[1]DBD!B26</f>
        <v>ClRowNo</v>
      </c>
      <c r="C22" s="9" t="str">
        <f>[1]DBD!C26</f>
        <v>同擔保品序列號</v>
      </c>
      <c r="D22" s="9" t="str">
        <f>[1]DBD!D26</f>
        <v>DECIMAL</v>
      </c>
      <c r="E22" s="9">
        <f>[1]DBD!E26</f>
        <v>3</v>
      </c>
      <c r="F22" s="9">
        <f>[1]DBD!F26</f>
        <v>0</v>
      </c>
      <c r="G22" s="9" t="str">
        <f>[1]DBD!G26</f>
        <v>同擔保品逾期天數最久者為1,其餘依序排列</v>
      </c>
      <c r="H22" s="15"/>
      <c r="I22" s="15"/>
      <c r="J22" s="15"/>
      <c r="K22" s="15"/>
      <c r="L22" s="15"/>
      <c r="M22" s="15"/>
      <c r="N22" s="15" t="s">
        <v>139</v>
      </c>
    </row>
    <row r="23" spans="1:14" ht="32.4">
      <c r="A23" s="9">
        <f>[1]DBD!A27</f>
        <v>19</v>
      </c>
      <c r="B23" s="9" t="str">
        <f>[1]DBD!B27</f>
        <v>RenewCode</v>
      </c>
      <c r="C23" s="9" t="str">
        <f>[1]DBD!C27</f>
        <v>展期記號</v>
      </c>
      <c r="D23" s="9" t="str">
        <f>[1]DBD!D27</f>
        <v>VARCHAR2</v>
      </c>
      <c r="E23" s="9">
        <f>[1]DBD!E27</f>
        <v>1</v>
      </c>
      <c r="F23" s="9">
        <f>[1]DBD!F27</f>
        <v>0</v>
      </c>
      <c r="G23" s="9" t="str">
        <f>[1]DBD!G27</f>
        <v xml:space="preserve">空白、1.展期一般 2.展期協議
</v>
      </c>
      <c r="H23" s="15"/>
      <c r="I23" s="15"/>
      <c r="J23" s="15"/>
      <c r="K23" s="15"/>
      <c r="L23" s="15"/>
      <c r="M23" s="15"/>
      <c r="N23" s="15" t="s">
        <v>141</v>
      </c>
    </row>
    <row r="24" spans="1:14">
      <c r="A24" s="9">
        <f>[1]DBD!A28</f>
        <v>20</v>
      </c>
      <c r="B24" s="9" t="str">
        <f>[1]DBD!B28</f>
        <v>ProdNo</v>
      </c>
      <c r="C24" s="9" t="str">
        <f>[1]DBD!C28</f>
        <v>商品代碼</v>
      </c>
      <c r="D24" s="9" t="str">
        <f>[1]DBD!D28</f>
        <v>VARCHAR2</v>
      </c>
      <c r="E24" s="9">
        <f>[1]DBD!E28</f>
        <v>5</v>
      </c>
      <c r="F24" s="9">
        <f>[1]DBD!F28</f>
        <v>0</v>
      </c>
      <c r="G24" s="9">
        <f>[1]DBD!G28</f>
        <v>0</v>
      </c>
      <c r="H24" s="15"/>
      <c r="I24" s="15"/>
      <c r="J24" s="15"/>
      <c r="K24" s="15"/>
      <c r="L24" s="15"/>
      <c r="M24" s="15"/>
      <c r="N24" s="15" t="s">
        <v>144</v>
      </c>
    </row>
    <row r="25" spans="1:14">
      <c r="A25" s="9">
        <f>[1]DBD!A29</f>
        <v>21</v>
      </c>
      <c r="B25" s="9" t="str">
        <f>[1]DBD!B29</f>
        <v>AcBookCode</v>
      </c>
      <c r="C25" s="9" t="str">
        <f>[1]DBD!C29</f>
        <v>帳冊別</v>
      </c>
      <c r="D25" s="9" t="str">
        <f>[1]DBD!D29</f>
        <v>VARCHAR2</v>
      </c>
      <c r="E25" s="9">
        <f>[1]DBD!E29</f>
        <v>3</v>
      </c>
      <c r="F25" s="9">
        <f>[1]DBD!F29</f>
        <v>0</v>
      </c>
      <c r="G25" s="9" t="str">
        <f>[1]DBD!G29</f>
        <v>null 一般,</v>
      </c>
      <c r="H25" s="15"/>
      <c r="I25" s="15"/>
      <c r="J25" s="15"/>
      <c r="K25" s="15"/>
      <c r="L25" s="15"/>
      <c r="M25" s="15"/>
      <c r="N25" s="15" t="s">
        <v>144</v>
      </c>
    </row>
    <row r="26" spans="1:14" ht="64.8">
      <c r="A26" s="9">
        <f>[1]DBD!A30</f>
        <v>22</v>
      </c>
      <c r="B26" s="9" t="str">
        <f>[1]DBD!B30</f>
        <v>EntCode</v>
      </c>
      <c r="C26" s="9" t="str">
        <f>[1]DBD!C30</f>
        <v>企金別</v>
      </c>
      <c r="D26" s="9" t="str">
        <f>[1]DBD!D30</f>
        <v>VARCHAR2</v>
      </c>
      <c r="E26" s="9">
        <f>[1]DBD!E30</f>
        <v>1</v>
      </c>
      <c r="F26" s="9" t="str">
        <f>[1]DBD!F30</f>
        <v xml:space="preserve"> </v>
      </c>
      <c r="G26" s="9" t="str">
        <f>[1]DBD!G30</f>
        <v>共用代碼檔
0:個金
1:企金
2:企金自然人</v>
      </c>
      <c r="H26" s="15" t="s">
        <v>190</v>
      </c>
      <c r="I26" s="15" t="s">
        <v>191</v>
      </c>
      <c r="J26" s="15" t="s">
        <v>310</v>
      </c>
      <c r="K26" s="15" t="s">
        <v>311</v>
      </c>
      <c r="L26" s="15">
        <v>1</v>
      </c>
      <c r="M26" s="15"/>
      <c r="N26" s="15"/>
    </row>
    <row r="27" spans="1:14" ht="226.8">
      <c r="A27" s="9">
        <f>[1]DBD!A31</f>
        <v>23</v>
      </c>
      <c r="B27" s="9" t="str">
        <f>[1]DBD!B31</f>
        <v>RelsCode</v>
      </c>
      <c r="C27" s="9" t="str">
        <f>[1]DBD!C31</f>
        <v>(準)利害關係人職稱</v>
      </c>
      <c r="D27" s="9" t="str">
        <f>[1]DBD!D31</f>
        <v>VARCHAR2</v>
      </c>
      <c r="E27" s="9">
        <f>[1]DBD!E31</f>
        <v>2</v>
      </c>
      <c r="F27" s="9">
        <f>[1]DBD!F31</f>
        <v>0</v>
      </c>
      <c r="G27" s="9" t="str">
        <f>[1]DBD!G31</f>
        <v>共用代碼檔
01: 董事長
02: 副董事長
03: 董事
04: 監察人
05: 總經理
06: 副總經理
07: 協理
08: 經理
09: 副理
10: 辦理授信職員
11: 十五日薪
98: 其他關係人
99: 非關係人</v>
      </c>
      <c r="H27" s="15"/>
      <c r="I27" s="15"/>
      <c r="J27" s="15"/>
      <c r="K27" s="15"/>
      <c r="L27" s="15"/>
      <c r="M27" s="15"/>
      <c r="N27" s="15" t="s">
        <v>144</v>
      </c>
    </row>
    <row r="28" spans="1:14" ht="48.6">
      <c r="A28" s="9">
        <f>[1]DBD!A32</f>
        <v>24</v>
      </c>
      <c r="B28" s="9" t="str">
        <f>[1]DBD!B32</f>
        <v>DepartmentCode</v>
      </c>
      <c r="C28" s="9" t="str">
        <f>[1]DBD!C32</f>
        <v>案件隸屬單位</v>
      </c>
      <c r="D28" s="9" t="str">
        <f>[1]DBD!D32</f>
        <v>VARCHAR2</v>
      </c>
      <c r="E28" s="9">
        <f>[1]DBD!E32</f>
        <v>1</v>
      </c>
      <c r="F28" s="9">
        <f>[1]DBD!F32</f>
        <v>0</v>
      </c>
      <c r="G28" s="9" t="str">
        <f>[1]DBD!G32</f>
        <v>共用代碼檔
0:非企金單位  
1:企金推展課</v>
      </c>
      <c r="H28" s="15"/>
      <c r="I28" s="15"/>
      <c r="J28" s="15"/>
      <c r="K28" s="15"/>
      <c r="L28" s="15"/>
      <c r="M28" s="15"/>
      <c r="N28" s="15" t="s">
        <v>141</v>
      </c>
    </row>
    <row r="29" spans="1:14" ht="32.4">
      <c r="A29" s="9">
        <f>[1]DBD!A33</f>
        <v>25</v>
      </c>
      <c r="B29" s="9" t="str">
        <f>[1]DBD!B33</f>
        <v>UnpaidPrincipal</v>
      </c>
      <c r="C29" s="9" t="str">
        <f>[1]DBD!C33</f>
        <v>已到期本金/轉催收本金</v>
      </c>
      <c r="D29" s="9" t="str">
        <f>[1]DBD!D33</f>
        <v>DECIMAL</v>
      </c>
      <c r="E29" s="9">
        <f>[1]DBD!E33</f>
        <v>16</v>
      </c>
      <c r="F29" s="9">
        <f>[1]DBD!F33</f>
        <v>2</v>
      </c>
      <c r="G29" s="9">
        <f>[1]DBD!G33</f>
        <v>0</v>
      </c>
      <c r="H29" s="15" t="s">
        <v>27</v>
      </c>
      <c r="I29" s="15" t="s">
        <v>145</v>
      </c>
      <c r="J29" s="15" t="s">
        <v>160</v>
      </c>
      <c r="K29" s="15" t="s">
        <v>25</v>
      </c>
      <c r="L29" s="15">
        <v>11</v>
      </c>
      <c r="M29" s="15"/>
      <c r="N29" s="15"/>
    </row>
    <row r="30" spans="1:14" ht="32.4">
      <c r="A30" s="9">
        <f>[1]DBD!A34</f>
        <v>26</v>
      </c>
      <c r="B30" s="9" t="str">
        <f>[1]DBD!B34</f>
        <v>UnpaidInterest</v>
      </c>
      <c r="C30" s="9" t="str">
        <f>[1]DBD!C34</f>
        <v>已到期利息/轉催收利息</v>
      </c>
      <c r="D30" s="9" t="str">
        <f>[1]DBD!D34</f>
        <v>DECIMAL</v>
      </c>
      <c r="E30" s="9">
        <f>[1]DBD!E34</f>
        <v>16</v>
      </c>
      <c r="F30" s="9">
        <f>[1]DBD!F34</f>
        <v>2</v>
      </c>
      <c r="G30" s="9">
        <f>[1]DBD!G34</f>
        <v>0</v>
      </c>
      <c r="H30" s="15" t="s">
        <v>27</v>
      </c>
      <c r="I30" s="15" t="s">
        <v>146</v>
      </c>
      <c r="J30" s="15" t="s">
        <v>161</v>
      </c>
      <c r="K30" s="15" t="s">
        <v>25</v>
      </c>
      <c r="L30" s="15">
        <v>11</v>
      </c>
      <c r="M30" s="15"/>
      <c r="N30" s="15"/>
    </row>
    <row r="31" spans="1:14" ht="32.4">
      <c r="A31" s="9">
        <f>[1]DBD!A35</f>
        <v>27</v>
      </c>
      <c r="B31" s="9" t="str">
        <f>[1]DBD!B35</f>
        <v>UnpaidBreachAmt</v>
      </c>
      <c r="C31" s="9" t="str">
        <f>[1]DBD!C35</f>
        <v>已到期違約金/轉催收違約金</v>
      </c>
      <c r="D31" s="9" t="str">
        <f>[1]DBD!D35</f>
        <v>DECIMAL</v>
      </c>
      <c r="E31" s="9">
        <f>[1]DBD!E35</f>
        <v>16</v>
      </c>
      <c r="F31" s="9">
        <f>[1]DBD!F35</f>
        <v>2</v>
      </c>
      <c r="G31" s="9">
        <f>[1]DBD!G35</f>
        <v>0</v>
      </c>
      <c r="H31" s="15" t="s">
        <v>27</v>
      </c>
      <c r="I31" s="15" t="s">
        <v>147</v>
      </c>
      <c r="J31" s="15" t="s">
        <v>162</v>
      </c>
      <c r="K31" s="15" t="s">
        <v>25</v>
      </c>
      <c r="L31" s="15">
        <v>11</v>
      </c>
      <c r="M31" s="15"/>
      <c r="N31" s="15"/>
    </row>
    <row r="32" spans="1:14">
      <c r="A32" s="9">
        <f>[1]DBD!A36</f>
        <v>28</v>
      </c>
      <c r="B32" s="9" t="str">
        <f>[1]DBD!B36</f>
        <v>UnpaidDelayInt</v>
      </c>
      <c r="C32" s="9" t="str">
        <f>[1]DBD!C36</f>
        <v>已到期延滯息</v>
      </c>
      <c r="D32" s="9" t="str">
        <f>[1]DBD!D36</f>
        <v>DECIMAL</v>
      </c>
      <c r="E32" s="9">
        <f>[1]DBD!E36</f>
        <v>16</v>
      </c>
      <c r="F32" s="9">
        <f>[1]DBD!F36</f>
        <v>2</v>
      </c>
      <c r="G32" s="9">
        <f>[1]DBD!G36</f>
        <v>0</v>
      </c>
      <c r="H32" s="15"/>
      <c r="I32" s="15"/>
      <c r="J32" s="15"/>
      <c r="K32" s="15"/>
      <c r="L32" s="15"/>
      <c r="M32" s="15"/>
      <c r="N32" s="15" t="s">
        <v>148</v>
      </c>
    </row>
    <row r="33" spans="1:15">
      <c r="A33" s="9">
        <f>[1]DBD!A37</f>
        <v>29</v>
      </c>
      <c r="B33" s="9" t="str">
        <f>[1]DBD!B37</f>
        <v>AcdrPrincipal</v>
      </c>
      <c r="C33" s="9" t="str">
        <f>[1]DBD!C37</f>
        <v>未到期回收本金</v>
      </c>
      <c r="D33" s="9" t="str">
        <f>[1]DBD!D37</f>
        <v>DECIMAL</v>
      </c>
      <c r="E33" s="9">
        <f>[1]DBD!E37</f>
        <v>16</v>
      </c>
      <c r="F33" s="9">
        <f>[1]DBD!F37</f>
        <v>2</v>
      </c>
      <c r="G33" s="9">
        <f>[1]DBD!G37</f>
        <v>0</v>
      </c>
      <c r="H33" s="15"/>
      <c r="I33" s="15"/>
      <c r="J33" s="15"/>
      <c r="K33" s="15"/>
      <c r="L33" s="15"/>
      <c r="M33" s="15"/>
      <c r="N33" s="15" t="s">
        <v>140</v>
      </c>
    </row>
    <row r="34" spans="1:15">
      <c r="A34" s="9">
        <f>[1]DBD!A38</f>
        <v>30</v>
      </c>
      <c r="B34" s="9" t="str">
        <f>[1]DBD!B38</f>
        <v>AcdrInterest</v>
      </c>
      <c r="C34" s="9" t="str">
        <f>[1]DBD!C38</f>
        <v>未到期利息</v>
      </c>
      <c r="D34" s="9" t="str">
        <f>[1]DBD!D38</f>
        <v>DECIMAL</v>
      </c>
      <c r="E34" s="9">
        <f>[1]DBD!E38</f>
        <v>16</v>
      </c>
      <c r="F34" s="9">
        <f>[1]DBD!F38</f>
        <v>2</v>
      </c>
      <c r="G34" s="9">
        <f>[1]DBD!G38</f>
        <v>0</v>
      </c>
      <c r="H34" s="15"/>
      <c r="I34" s="15"/>
      <c r="J34" s="15"/>
      <c r="K34" s="15"/>
      <c r="L34" s="15"/>
      <c r="M34" s="15"/>
      <c r="N34" s="15" t="s">
        <v>140</v>
      </c>
    </row>
    <row r="35" spans="1:15">
      <c r="A35" s="9">
        <f>[1]DBD!A39</f>
        <v>31</v>
      </c>
      <c r="B35" s="9" t="str">
        <f>[1]DBD!B39</f>
        <v>AcdrBreachAmt</v>
      </c>
      <c r="C35" s="9" t="str">
        <f>[1]DBD!C39</f>
        <v>未到期違約金</v>
      </c>
      <c r="D35" s="9" t="str">
        <f>[1]DBD!D39</f>
        <v>DECIMAL</v>
      </c>
      <c r="E35" s="9">
        <f>[1]DBD!E39</f>
        <v>16</v>
      </c>
      <c r="F35" s="9">
        <f>[1]DBD!F39</f>
        <v>2</v>
      </c>
      <c r="G35" s="9">
        <f>[1]DBD!G39</f>
        <v>0</v>
      </c>
      <c r="H35" s="15"/>
      <c r="I35" s="15"/>
      <c r="J35" s="15"/>
      <c r="K35" s="15"/>
      <c r="L35" s="15"/>
      <c r="M35" s="15"/>
      <c r="N35" s="15" t="s">
        <v>140</v>
      </c>
    </row>
    <row r="36" spans="1:15">
      <c r="A36" s="9">
        <f>[1]DBD!A40</f>
        <v>32</v>
      </c>
      <c r="B36" s="9" t="str">
        <f>[1]DBD!B40</f>
        <v>AcdrDelayInt</v>
      </c>
      <c r="C36" s="9" t="str">
        <f>[1]DBD!C40</f>
        <v>未到期延滯息</v>
      </c>
      <c r="D36" s="9" t="str">
        <f>[1]DBD!D40</f>
        <v>DECIMAL</v>
      </c>
      <c r="E36" s="9">
        <f>[1]DBD!E40</f>
        <v>16</v>
      </c>
      <c r="F36" s="9">
        <f>[1]DBD!F40</f>
        <v>2</v>
      </c>
      <c r="G36" s="9">
        <f>[1]DBD!G40</f>
        <v>0</v>
      </c>
      <c r="H36" s="15"/>
      <c r="I36" s="15"/>
      <c r="J36" s="15"/>
      <c r="K36" s="15"/>
      <c r="L36" s="15"/>
      <c r="M36" s="15"/>
      <c r="N36" s="15" t="s">
        <v>140</v>
      </c>
    </row>
    <row r="37" spans="1:15">
      <c r="A37" s="9">
        <f>[1]DBD!A41</f>
        <v>33</v>
      </c>
      <c r="B37" s="9" t="str">
        <f>[1]DBD!B41</f>
        <v xml:space="preserve">FireFee </v>
      </c>
      <c r="C37" s="9" t="str">
        <f>[1]DBD!C41</f>
        <v>火險費用</v>
      </c>
      <c r="D37" s="9" t="str">
        <f>[1]DBD!D41</f>
        <v>DECIMAL</v>
      </c>
      <c r="E37" s="9">
        <f>[1]DBD!E41</f>
        <v>16</v>
      </c>
      <c r="F37" s="9">
        <f>[1]DBD!F41</f>
        <v>2</v>
      </c>
      <c r="G37" s="9" t="str">
        <f>[1]DBD!G41</f>
        <v>AcctCode:TMI(未收)+F09(墊付)+F25(催收)</v>
      </c>
      <c r="H37" s="15"/>
      <c r="I37" s="15"/>
      <c r="J37" s="15"/>
      <c r="K37" s="15"/>
      <c r="L37" s="15"/>
      <c r="M37" s="15"/>
      <c r="N37" s="15" t="s">
        <v>140</v>
      </c>
    </row>
    <row r="38" spans="1:15">
      <c r="A38" s="9">
        <f>[1]DBD!A42</f>
        <v>34</v>
      </c>
      <c r="B38" s="9" t="str">
        <f>[1]DBD!B42</f>
        <v>LawFee</v>
      </c>
      <c r="C38" s="9" t="str">
        <f>[1]DBD!C42</f>
        <v>法務費用</v>
      </c>
      <c r="D38" s="9" t="str">
        <f>[1]DBD!D42</f>
        <v>DECIMAL</v>
      </c>
      <c r="E38" s="9">
        <f>[1]DBD!E42</f>
        <v>16</v>
      </c>
      <c r="F38" s="9">
        <f>[1]DBD!F42</f>
        <v>2</v>
      </c>
      <c r="G38" s="9" t="str">
        <f>[1]DBD!G42</f>
        <v>AcctCode:F07(墊付)+F24(催收)</v>
      </c>
      <c r="H38" s="15"/>
      <c r="I38" s="15"/>
      <c r="J38" s="15"/>
      <c r="K38" s="15"/>
      <c r="L38" s="15"/>
      <c r="M38" s="15"/>
      <c r="N38" s="15" t="s">
        <v>140</v>
      </c>
    </row>
    <row r="39" spans="1:15">
      <c r="A39" s="9">
        <f>[1]DBD!A43</f>
        <v>35</v>
      </c>
      <c r="B39" s="9" t="str">
        <f>[1]DBD!B43</f>
        <v>ModifyFee</v>
      </c>
      <c r="C39" s="9" t="str">
        <f>[1]DBD!C43</f>
        <v>契變手續費</v>
      </c>
      <c r="D39" s="9" t="str">
        <f>[1]DBD!D43</f>
        <v>DECIMAL</v>
      </c>
      <c r="E39" s="9">
        <f>[1]DBD!E43</f>
        <v>16</v>
      </c>
      <c r="F39" s="9">
        <f>[1]DBD!F43</f>
        <v>2</v>
      </c>
      <c r="G39" s="9" t="str">
        <f>[1]DBD!G43</f>
        <v>AcctCode:F29(未收)</v>
      </c>
      <c r="H39" s="15"/>
      <c r="I39" s="15"/>
      <c r="J39" s="15"/>
      <c r="K39" s="15"/>
      <c r="L39" s="15"/>
      <c r="M39" s="15"/>
      <c r="N39" s="15" t="s">
        <v>140</v>
      </c>
    </row>
    <row r="40" spans="1:15">
      <c r="A40" s="9">
        <f>[1]DBD!A44</f>
        <v>36</v>
      </c>
      <c r="B40" s="9" t="str">
        <f>[1]DBD!B44</f>
        <v>AcctFee</v>
      </c>
      <c r="C40" s="9" t="str">
        <f>[1]DBD!C44</f>
        <v>帳管費用</v>
      </c>
      <c r="D40" s="9" t="str">
        <f>[1]DBD!D44</f>
        <v>DECIMAL</v>
      </c>
      <c r="E40" s="9">
        <f>[1]DBD!E44</f>
        <v>16</v>
      </c>
      <c r="F40" s="9">
        <f>[1]DBD!F44</f>
        <v>2</v>
      </c>
      <c r="G40" s="9" t="str">
        <f>[1]DBD!G44</f>
        <v>AcctCode:F10(未收)</v>
      </c>
      <c r="H40" s="15"/>
      <c r="I40" s="15"/>
      <c r="J40" s="15"/>
      <c r="K40" s="15"/>
      <c r="L40" s="15"/>
      <c r="M40" s="15"/>
      <c r="N40" s="15" t="s">
        <v>140</v>
      </c>
    </row>
    <row r="41" spans="1:15">
      <c r="A41" s="9">
        <f>[1]DBD!A45</f>
        <v>37</v>
      </c>
      <c r="B41" s="9" t="str">
        <f>[1]DBD!B45</f>
        <v>ShortfallPrin</v>
      </c>
      <c r="C41" s="9" t="str">
        <f>[1]DBD!C45</f>
        <v>短繳本金</v>
      </c>
      <c r="D41" s="9" t="str">
        <f>[1]DBD!D45</f>
        <v>DECIMAL</v>
      </c>
      <c r="E41" s="9">
        <f>[1]DBD!E45</f>
        <v>16</v>
      </c>
      <c r="F41" s="9">
        <f>[1]DBD!F45</f>
        <v>2</v>
      </c>
      <c r="G41" s="9" t="str">
        <f>[1]DBD!G45</f>
        <v>欠繳本金</v>
      </c>
      <c r="H41" s="15" t="s">
        <v>27</v>
      </c>
      <c r="I41" s="15" t="s">
        <v>293</v>
      </c>
      <c r="J41" s="15" t="s">
        <v>298</v>
      </c>
      <c r="K41" s="15" t="s">
        <v>25</v>
      </c>
      <c r="L41" s="15">
        <v>7</v>
      </c>
      <c r="M41" s="15"/>
      <c r="N41" s="15"/>
    </row>
    <row r="42" spans="1:15">
      <c r="A42" s="9">
        <f>[1]DBD!A46</f>
        <v>38</v>
      </c>
      <c r="B42" s="9" t="str">
        <f>[1]DBD!B46</f>
        <v>ShortfallInt</v>
      </c>
      <c r="C42" s="9" t="str">
        <f>[1]DBD!C46</f>
        <v>短繳利息</v>
      </c>
      <c r="D42" s="9" t="str">
        <f>[1]DBD!D46</f>
        <v>DECIMAL</v>
      </c>
      <c r="E42" s="9">
        <f>[1]DBD!E46</f>
        <v>16</v>
      </c>
      <c r="F42" s="9">
        <f>[1]DBD!F46</f>
        <v>2</v>
      </c>
      <c r="G42" s="9" t="str">
        <f>[1]DBD!G46</f>
        <v>欠繳利息</v>
      </c>
      <c r="H42" s="15" t="s">
        <v>27</v>
      </c>
      <c r="I42" s="15" t="s">
        <v>294</v>
      </c>
      <c r="J42" s="15" t="s">
        <v>297</v>
      </c>
      <c r="K42" s="15" t="s">
        <v>25</v>
      </c>
      <c r="L42" s="15">
        <v>7</v>
      </c>
      <c r="M42" s="15"/>
      <c r="N42" s="15"/>
    </row>
    <row r="43" spans="1:15" ht="97.2">
      <c r="A43" s="9">
        <f>[1]DBD!A47</f>
        <v>39</v>
      </c>
      <c r="B43" s="9" t="str">
        <f>[1]DBD!B47</f>
        <v>TempAmt</v>
      </c>
      <c r="C43" s="9" t="str">
        <f>[1]DBD!C47</f>
        <v>暫收金額</v>
      </c>
      <c r="D43" s="9" t="str">
        <f>[1]DBD!D47</f>
        <v>DECIMAL</v>
      </c>
      <c r="E43" s="9">
        <f>[1]DBD!E47</f>
        <v>16</v>
      </c>
      <c r="F43" s="9">
        <f>[1]DBD!F47</f>
        <v>2</v>
      </c>
      <c r="G43" s="9">
        <f>[1]DBD!G47</f>
        <v>0</v>
      </c>
      <c r="H43" s="15" t="s">
        <v>27</v>
      </c>
      <c r="I43" s="15" t="s">
        <v>295</v>
      </c>
      <c r="J43" s="15" t="s">
        <v>296</v>
      </c>
      <c r="K43" s="15" t="s">
        <v>25</v>
      </c>
      <c r="L43" s="15">
        <v>9</v>
      </c>
      <c r="M43" s="15"/>
      <c r="N43" s="22" t="s">
        <v>292</v>
      </c>
      <c r="O43" s="22" t="s">
        <v>292</v>
      </c>
    </row>
    <row r="44" spans="1:15">
      <c r="A44" s="9">
        <f>[1]DBD!A48</f>
        <v>40</v>
      </c>
      <c r="B44" s="9" t="str">
        <f>[1]DBD!B48</f>
        <v>ClCode1</v>
      </c>
      <c r="C44" s="9" t="str">
        <f>[1]DBD!C48</f>
        <v>主要擔保品代號1</v>
      </c>
      <c r="D44" s="9" t="str">
        <f>[1]DBD!D48</f>
        <v>DECIMAL</v>
      </c>
      <c r="E44" s="9">
        <f>[1]DBD!E48</f>
        <v>1</v>
      </c>
      <c r="F44" s="9" t="str">
        <f>[1]DBD!F48</f>
        <v xml:space="preserve"> </v>
      </c>
      <c r="G44" s="9" t="str">
        <f>[1]DBD!G48</f>
        <v>擔保品代號檔CdCl</v>
      </c>
      <c r="H44" s="15" t="s">
        <v>149</v>
      </c>
      <c r="I44" s="15" t="s">
        <v>150</v>
      </c>
      <c r="J44" s="15" t="s">
        <v>166</v>
      </c>
      <c r="K44" s="15" t="s">
        <v>167</v>
      </c>
      <c r="L44" s="15">
        <v>1</v>
      </c>
      <c r="M44" s="15"/>
      <c r="N44" s="15" t="s">
        <v>157</v>
      </c>
      <c r="O44" s="11" t="s">
        <v>299</v>
      </c>
    </row>
    <row r="45" spans="1:15">
      <c r="A45" s="9">
        <f>[1]DBD!A49</f>
        <v>41</v>
      </c>
      <c r="B45" s="9" t="str">
        <f>[1]DBD!B49</f>
        <v>ClCode2</v>
      </c>
      <c r="C45" s="9" t="str">
        <f>[1]DBD!C49</f>
        <v>主要擔保品代號2</v>
      </c>
      <c r="D45" s="9" t="str">
        <f>[1]DBD!D49</f>
        <v>DECIMAL</v>
      </c>
      <c r="E45" s="9">
        <f>[1]DBD!E49</f>
        <v>2</v>
      </c>
      <c r="F45" s="9" t="str">
        <f>[1]DBD!F49</f>
        <v xml:space="preserve"> </v>
      </c>
      <c r="G45" s="9" t="str">
        <f>[1]DBD!G49</f>
        <v>擔保品代號檔CdC2</v>
      </c>
      <c r="H45" s="15" t="s">
        <v>149</v>
      </c>
      <c r="I45" s="15" t="s">
        <v>151</v>
      </c>
      <c r="J45" s="15" t="s">
        <v>168</v>
      </c>
      <c r="K45" s="15" t="s">
        <v>167</v>
      </c>
      <c r="L45" s="15">
        <v>2</v>
      </c>
      <c r="M45" s="15"/>
      <c r="N45" s="15" t="s">
        <v>157</v>
      </c>
      <c r="O45" s="11" t="s">
        <v>300</v>
      </c>
    </row>
    <row r="46" spans="1:15">
      <c r="A46" s="9">
        <f>[1]DBD!A50</f>
        <v>42</v>
      </c>
      <c r="B46" s="9" t="str">
        <f>[1]DBD!B50</f>
        <v>ClNo</v>
      </c>
      <c r="C46" s="9" t="str">
        <f>[1]DBD!C50</f>
        <v>主要擔保品編號</v>
      </c>
      <c r="D46" s="9" t="str">
        <f>[1]DBD!D50</f>
        <v>DECIMAL</v>
      </c>
      <c r="E46" s="9">
        <f>[1]DBD!E50</f>
        <v>7</v>
      </c>
      <c r="F46" s="9">
        <f>[1]DBD!F50</f>
        <v>0</v>
      </c>
      <c r="G46" s="9">
        <f>[1]DBD!G50</f>
        <v>0</v>
      </c>
      <c r="H46" s="15" t="s">
        <v>149</v>
      </c>
      <c r="I46" s="15" t="s">
        <v>152</v>
      </c>
      <c r="J46" s="15" t="s">
        <v>169</v>
      </c>
      <c r="K46" s="15" t="s">
        <v>167</v>
      </c>
      <c r="L46" s="15">
        <v>7</v>
      </c>
      <c r="M46" s="15"/>
      <c r="N46" s="15" t="s">
        <v>157</v>
      </c>
      <c r="O46" s="11" t="s">
        <v>301</v>
      </c>
    </row>
    <row r="47" spans="1:15">
      <c r="A47" s="9">
        <f>[1]DBD!A51</f>
        <v>43</v>
      </c>
      <c r="B47" s="9" t="str">
        <f>[1]DBD!B51</f>
        <v>CityCode</v>
      </c>
      <c r="C47" s="9" t="str">
        <f>[1]DBD!C51</f>
        <v>主要擔保品地區別</v>
      </c>
      <c r="D47" s="9" t="str">
        <f>[1]DBD!D51</f>
        <v>VARCHAR2</v>
      </c>
      <c r="E47" s="9">
        <f>[1]DBD!E51</f>
        <v>2</v>
      </c>
      <c r="F47" s="9" t="str">
        <f>[1]DBD!F51</f>
        <v xml:space="preserve"> </v>
      </c>
      <c r="G47" s="9" t="str">
        <f>[1]DBD!G51</f>
        <v>地區別與鄉鎮區對照檔CdArea</v>
      </c>
      <c r="H47" s="15" t="s">
        <v>154</v>
      </c>
      <c r="I47" s="15" t="s">
        <v>153</v>
      </c>
      <c r="J47" s="15" t="s">
        <v>165</v>
      </c>
      <c r="K47" s="15" t="s">
        <v>164</v>
      </c>
      <c r="L47" s="15">
        <v>2</v>
      </c>
      <c r="M47" s="15"/>
      <c r="N47" s="15" t="s">
        <v>158</v>
      </c>
      <c r="O47" s="11" t="s">
        <v>302</v>
      </c>
    </row>
    <row r="48" spans="1:15">
      <c r="A48" s="9">
        <f>[1]DBD!A52</f>
        <v>44</v>
      </c>
      <c r="B48" s="9" t="str">
        <f>[1]DBD!B52</f>
        <v>OvduDate</v>
      </c>
      <c r="C48" s="9" t="str">
        <f>[1]DBD!C52</f>
        <v>轉催收日期</v>
      </c>
      <c r="D48" s="9" t="str">
        <f>[1]DBD!D52</f>
        <v>DECIMALD</v>
      </c>
      <c r="E48" s="9">
        <f>[1]DBD!E52</f>
        <v>8</v>
      </c>
      <c r="F48" s="9">
        <f>[1]DBD!F52</f>
        <v>0</v>
      </c>
      <c r="G48" s="9">
        <f>[1]DBD!G52</f>
        <v>0</v>
      </c>
      <c r="H48" s="15"/>
      <c r="I48" s="15"/>
      <c r="J48" s="15"/>
      <c r="K48" s="15"/>
      <c r="L48" s="15"/>
      <c r="M48" s="15"/>
      <c r="N48" s="15" t="s">
        <v>148</v>
      </c>
    </row>
    <row r="49" spans="1:14">
      <c r="A49" s="9">
        <f>[1]DBD!A53</f>
        <v>45</v>
      </c>
      <c r="B49" s="9" t="str">
        <f>[1]DBD!B53</f>
        <v>OvduPrinBal</v>
      </c>
      <c r="C49" s="9" t="str">
        <f>[1]DBD!C53</f>
        <v>催收本金餘額</v>
      </c>
      <c r="D49" s="9" t="str">
        <f>[1]DBD!D53</f>
        <v>DECIMAL</v>
      </c>
      <c r="E49" s="9">
        <f>[1]DBD!E53</f>
        <v>16</v>
      </c>
      <c r="F49" s="9">
        <f>[1]DBD!F53</f>
        <v>2</v>
      </c>
      <c r="G49" s="9">
        <f>[1]DBD!G53</f>
        <v>0</v>
      </c>
      <c r="H49" s="15"/>
      <c r="I49" s="15"/>
      <c r="J49" s="15"/>
      <c r="K49" s="15"/>
      <c r="L49" s="15"/>
      <c r="M49" s="15"/>
      <c r="N49" s="15" t="s">
        <v>148</v>
      </c>
    </row>
    <row r="50" spans="1:14">
      <c r="A50" s="9">
        <f>[1]DBD!A54</f>
        <v>46</v>
      </c>
      <c r="B50" s="9" t="str">
        <f>[1]DBD!B54</f>
        <v>OvduIntBal</v>
      </c>
      <c r="C50" s="9" t="str">
        <f>[1]DBD!C54</f>
        <v>催收利息餘額</v>
      </c>
      <c r="D50" s="9" t="str">
        <f>[1]DBD!D54</f>
        <v>DECIMAL</v>
      </c>
      <c r="E50" s="9">
        <f>[1]DBD!E54</f>
        <v>16</v>
      </c>
      <c r="F50" s="9">
        <f>[1]DBD!F54</f>
        <v>2</v>
      </c>
      <c r="G50" s="9">
        <f>[1]DBD!G54</f>
        <v>0</v>
      </c>
      <c r="H50" s="15"/>
      <c r="I50" s="15"/>
      <c r="J50" s="15"/>
      <c r="K50" s="15"/>
      <c r="L50" s="15"/>
      <c r="M50" s="15"/>
      <c r="N50" s="15" t="s">
        <v>148</v>
      </c>
    </row>
    <row r="51" spans="1:14">
      <c r="A51" s="9">
        <f>[1]DBD!A55</f>
        <v>47</v>
      </c>
      <c r="B51" s="9" t="str">
        <f>[1]DBD!B55</f>
        <v>OvduBreachBal</v>
      </c>
      <c r="C51" s="9" t="str">
        <f>[1]DBD!C55</f>
        <v>催收違約金餘額</v>
      </c>
      <c r="D51" s="9" t="str">
        <f>[1]DBD!D55</f>
        <v>DECIMAL</v>
      </c>
      <c r="E51" s="9">
        <f>[1]DBD!E55</f>
        <v>16</v>
      </c>
      <c r="F51" s="9">
        <f>[1]DBD!F55</f>
        <v>2</v>
      </c>
      <c r="G51" s="9">
        <f>[1]DBD!G55</f>
        <v>0</v>
      </c>
      <c r="H51" s="15"/>
      <c r="I51" s="15"/>
      <c r="J51" s="15"/>
      <c r="K51" s="15"/>
      <c r="L51" s="15"/>
      <c r="M51" s="15"/>
      <c r="N51" s="15" t="s">
        <v>148</v>
      </c>
    </row>
    <row r="52" spans="1:14">
      <c r="A52" s="9">
        <f>[1]DBD!A56</f>
        <v>48</v>
      </c>
      <c r="B52" s="9" t="str">
        <f>[1]DBD!B56</f>
        <v>OvduBal</v>
      </c>
      <c r="C52" s="9" t="str">
        <f>[1]DBD!C56</f>
        <v>催收餘額</v>
      </c>
      <c r="D52" s="9" t="str">
        <f>[1]DBD!D56</f>
        <v>DECIMAL</v>
      </c>
      <c r="E52" s="9">
        <f>[1]DBD!E56</f>
        <v>16</v>
      </c>
      <c r="F52" s="9">
        <f>[1]DBD!F56</f>
        <v>2</v>
      </c>
      <c r="G52" s="9">
        <f>[1]DBD!G56</f>
        <v>0</v>
      </c>
      <c r="H52" s="15"/>
      <c r="I52" s="15"/>
      <c r="J52" s="15"/>
      <c r="K52" s="15"/>
      <c r="L52" s="15"/>
      <c r="M52" s="15"/>
      <c r="N52" s="15" t="s">
        <v>148</v>
      </c>
    </row>
    <row r="53" spans="1:14">
      <c r="B53" s="9" t="str">
        <f>[1]DBD!B57</f>
        <v>LawAmount</v>
      </c>
      <c r="C53" s="9" t="str">
        <f>[1]DBD!C57</f>
        <v>法催擔保金額</v>
      </c>
      <c r="D53" s="9" t="str">
        <f>[1]DBD!D57</f>
        <v>DECIMAL</v>
      </c>
      <c r="E53" s="9">
        <f>[1]DBD!E57</f>
        <v>16</v>
      </c>
      <c r="F53" s="9">
        <f>[1]DBD!F57</f>
        <v>2</v>
      </c>
      <c r="G53" s="9">
        <f>[1]DBD!G57</f>
        <v>0</v>
      </c>
      <c r="H53" s="15"/>
      <c r="I53" s="15"/>
      <c r="J53" s="15"/>
      <c r="K53" s="15"/>
      <c r="L53" s="15"/>
      <c r="M53" s="15"/>
      <c r="N53" s="15" t="s">
        <v>148</v>
      </c>
    </row>
    <row r="54" spans="1:14" ht="81">
      <c r="B54" s="9" t="str">
        <f>[1]DBD!B58</f>
        <v>AssetClass</v>
      </c>
      <c r="C54" s="9" t="str">
        <f>[1]DBD!C58</f>
        <v>資產五分類代號</v>
      </c>
      <c r="D54" s="9" t="str">
        <f>[1]DBD!D58</f>
        <v>VARCHAR2</v>
      </c>
      <c r="E54" s="9">
        <f>[1]DBD!E58</f>
        <v>2</v>
      </c>
      <c r="F54" s="9">
        <f>[1]DBD!F58</f>
        <v>0</v>
      </c>
      <c r="G54" s="9" t="str">
        <f>[1]DBD!G58</f>
        <v xml:space="preserve">11=一之1,   12=一之2,
21=二之1,   22=二之2,   23=二之3,
3=三  
4=四   
5=五  </v>
      </c>
      <c r="H54" s="15" t="s">
        <v>155</v>
      </c>
      <c r="I54" s="15" t="s">
        <v>156</v>
      </c>
      <c r="J54" s="15" t="s">
        <v>170</v>
      </c>
      <c r="K54" s="15" t="s">
        <v>26</v>
      </c>
      <c r="L54" s="15">
        <v>1</v>
      </c>
      <c r="M54" s="15"/>
      <c r="N54" s="15"/>
    </row>
    <row r="55" spans="1:14">
      <c r="B55" s="9" t="str">
        <f>[1]DBD!B59</f>
        <v>StoreRate</v>
      </c>
      <c r="C55" s="9" t="str">
        <f>[1]DBD!C59</f>
        <v>計息利率</v>
      </c>
      <c r="D55" s="9" t="str">
        <f>[1]DBD!D59</f>
        <v>DECIMAL</v>
      </c>
      <c r="E55" s="9">
        <f>[1]DBD!E59</f>
        <v>6</v>
      </c>
      <c r="F55" s="9">
        <f>[1]DBD!F59</f>
        <v>4</v>
      </c>
      <c r="G55" s="9">
        <f>[1]DBD!G59</f>
        <v>0</v>
      </c>
      <c r="H55" s="15"/>
      <c r="I55" s="15"/>
      <c r="J55" s="15"/>
      <c r="K55" s="15"/>
      <c r="L55" s="15"/>
      <c r="M55" s="15"/>
      <c r="N55" s="15" t="s">
        <v>148</v>
      </c>
    </row>
    <row r="56" spans="1:14">
      <c r="B56" s="9" t="str">
        <f>[1]DBD!B60</f>
        <v>CreateDate</v>
      </c>
      <c r="C56" s="9" t="str">
        <f>[1]DBD!C60</f>
        <v>建檔日期時間</v>
      </c>
      <c r="D56" s="9" t="str">
        <f>[1]DBD!D60</f>
        <v>DATE</v>
      </c>
      <c r="E56" s="9">
        <f>[1]DBD!E60</f>
        <v>8</v>
      </c>
      <c r="F56" s="9">
        <f>[1]DBD!F60</f>
        <v>0</v>
      </c>
      <c r="G56" s="9">
        <f>[1]DBD!G60</f>
        <v>0</v>
      </c>
      <c r="H56" s="15"/>
      <c r="I56" s="15"/>
      <c r="J56" s="15"/>
      <c r="K56" s="15"/>
      <c r="L56" s="15"/>
      <c r="M56" s="15"/>
      <c r="N56" s="15"/>
    </row>
    <row r="57" spans="1:14">
      <c r="B57" s="9" t="str">
        <f>[1]DBD!B61</f>
        <v>CreateEmpNo</v>
      </c>
      <c r="C57" s="9" t="str">
        <f>[1]DBD!C61</f>
        <v>建檔人員</v>
      </c>
      <c r="D57" s="9" t="str">
        <f>[1]DBD!D61</f>
        <v>VARCHAR2</v>
      </c>
      <c r="E57" s="9">
        <f>[1]DBD!E61</f>
        <v>6</v>
      </c>
      <c r="F57" s="9">
        <f>[1]DBD!F61</f>
        <v>0</v>
      </c>
      <c r="G57" s="9">
        <f>[1]DBD!G61</f>
        <v>0</v>
      </c>
      <c r="H57" s="15"/>
      <c r="I57" s="15"/>
      <c r="J57" s="15"/>
      <c r="K57" s="15"/>
      <c r="L57" s="15"/>
      <c r="M57" s="15"/>
      <c r="N57" s="15"/>
    </row>
    <row r="58" spans="1:14">
      <c r="B58" s="9" t="str">
        <f>[1]DBD!B62</f>
        <v>LastUpdate</v>
      </c>
      <c r="C58" s="9" t="str">
        <f>[1]DBD!C62</f>
        <v>最後更新日期時間</v>
      </c>
      <c r="D58" s="9" t="str">
        <f>[1]DBD!D62</f>
        <v>DATE</v>
      </c>
      <c r="E58" s="9">
        <f>[1]DBD!E62</f>
        <v>8</v>
      </c>
      <c r="F58" s="9">
        <f>[1]DBD!F62</f>
        <v>0</v>
      </c>
      <c r="G58" s="9">
        <f>[1]DBD!G62</f>
        <v>0</v>
      </c>
      <c r="H58" s="15"/>
      <c r="I58" s="15"/>
      <c r="J58" s="15"/>
      <c r="K58" s="15"/>
      <c r="L58" s="15"/>
      <c r="M58" s="15"/>
      <c r="N58" s="15"/>
    </row>
    <row r="59" spans="1:14">
      <c r="B59" s="9" t="str">
        <f>[1]DBD!B63</f>
        <v>LastUpdateEmpNo</v>
      </c>
      <c r="C59" s="9" t="str">
        <f>[1]DBD!C63</f>
        <v>最後更新人員</v>
      </c>
      <c r="D59" s="9" t="str">
        <f>[1]DBD!D63</f>
        <v>VARCHAR2</v>
      </c>
      <c r="E59" s="9">
        <f>[1]DBD!E63</f>
        <v>6</v>
      </c>
      <c r="F59" s="9">
        <f>[1]DBD!F63</f>
        <v>0</v>
      </c>
      <c r="G59" s="9">
        <f>[1]DBD!G63</f>
        <v>0</v>
      </c>
      <c r="H59" s="15"/>
      <c r="I59" s="15"/>
      <c r="J59" s="15"/>
      <c r="K59" s="15"/>
      <c r="L59" s="15"/>
      <c r="M59" s="15"/>
      <c r="N59" s="15"/>
    </row>
  </sheetData>
  <mergeCells count="1">
    <mergeCell ref="A1:B1"/>
  </mergeCells>
  <phoneticPr fontId="1" type="noConversion"/>
  <hyperlinks>
    <hyperlink ref="E1" location="'L9'!A1" display="回首頁" xr:uid="{00000000-0004-0000-01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topLeftCell="C1" zoomScaleNormal="100" workbookViewId="0">
      <selection activeCell="C9" sqref="C9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3" width="93.6640625" style="1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32.44140625" style="11" bestFit="1" customWidth="1"/>
    <col min="8" max="8" width="12.5546875" style="11" bestFit="1" customWidth="1"/>
    <col min="9" max="10" width="15.332031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4">
      <c r="A1" s="26" t="s">
        <v>7</v>
      </c>
      <c r="B1" s="27"/>
      <c r="C1" s="9" t="str">
        <f>[2]DBD!C1</f>
        <v>MonthlyLoanBal</v>
      </c>
      <c r="D1" s="9" t="str">
        <f>[2]DBD!D1</f>
        <v>每月放款餘額檔</v>
      </c>
      <c r="E1" s="16" t="s">
        <v>23</v>
      </c>
      <c r="F1" s="10"/>
      <c r="G1" s="10"/>
    </row>
    <row r="2" spans="1:14" ht="291.60000000000002">
      <c r="A2" s="20"/>
      <c r="B2" s="21" t="s">
        <v>135</v>
      </c>
      <c r="C2" s="9" t="s">
        <v>316</v>
      </c>
      <c r="D2" s="9"/>
      <c r="E2" s="16"/>
      <c r="F2" s="10"/>
      <c r="G2" s="10"/>
    </row>
    <row r="3" spans="1:14">
      <c r="A3" s="20"/>
      <c r="B3" s="21" t="s">
        <v>136</v>
      </c>
      <c r="C3" s="9" t="s">
        <v>317</v>
      </c>
      <c r="D3" s="9"/>
      <c r="E3" s="16"/>
      <c r="F3" s="10"/>
      <c r="G3" s="10"/>
    </row>
    <row r="4" spans="1:14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</row>
    <row r="5" spans="1:14">
      <c r="A5" s="9">
        <f>[2]DBD!A9</f>
        <v>1</v>
      </c>
      <c r="B5" s="9" t="str">
        <f>[2]DBD!B9</f>
        <v>YearMonth</v>
      </c>
      <c r="C5" s="9" t="str">
        <f>[2]DBD!C9</f>
        <v xml:space="preserve">資料年月 </v>
      </c>
      <c r="D5" s="9" t="str">
        <f>[2]DBD!D9</f>
        <v>DECIMAL</v>
      </c>
      <c r="E5" s="9">
        <f>[2]DBD!E9</f>
        <v>6</v>
      </c>
      <c r="F5" s="9">
        <f>[2]DBD!F9</f>
        <v>0</v>
      </c>
      <c r="G5" s="9">
        <f>[2]DBD!G9</f>
        <v>0</v>
      </c>
      <c r="H5" s="15" t="s">
        <v>42</v>
      </c>
      <c r="I5" s="15" t="s">
        <v>28</v>
      </c>
      <c r="J5" s="15" t="s">
        <v>43</v>
      </c>
      <c r="K5" s="15" t="s">
        <v>24</v>
      </c>
      <c r="L5" s="15">
        <v>6</v>
      </c>
      <c r="M5" s="15"/>
      <c r="N5" s="15"/>
    </row>
    <row r="6" spans="1:14">
      <c r="A6" s="9">
        <f>[2]DBD!A10</f>
        <v>2</v>
      </c>
      <c r="B6" s="9" t="str">
        <f>[2]DBD!B10</f>
        <v>CustNo</v>
      </c>
      <c r="C6" s="9" t="str">
        <f>[2]DBD!C10</f>
        <v>戶號</v>
      </c>
      <c r="D6" s="9" t="str">
        <f>[2]DBD!D10</f>
        <v>DECIMAL</v>
      </c>
      <c r="E6" s="9">
        <f>[2]DBD!E10</f>
        <v>7</v>
      </c>
      <c r="F6" s="9">
        <f>[2]DBD!F10</f>
        <v>0</v>
      </c>
      <c r="G6" s="9">
        <f>[2]DBD!G10</f>
        <v>0</v>
      </c>
      <c r="H6" s="15" t="s">
        <v>42</v>
      </c>
      <c r="I6" s="15" t="s">
        <v>30</v>
      </c>
      <c r="J6" s="15" t="s">
        <v>44</v>
      </c>
      <c r="K6" s="15" t="s">
        <v>24</v>
      </c>
      <c r="L6" s="15">
        <v>7</v>
      </c>
      <c r="M6" s="15"/>
      <c r="N6" s="15"/>
    </row>
    <row r="7" spans="1:14">
      <c r="A7" s="9">
        <f>[2]DBD!A11</f>
        <v>3</v>
      </c>
      <c r="B7" s="9" t="str">
        <f>[2]DBD!B11</f>
        <v>FacmNo</v>
      </c>
      <c r="C7" s="9" t="str">
        <f>[2]DBD!C11</f>
        <v>額度編號</v>
      </c>
      <c r="D7" s="9" t="str">
        <f>[2]DBD!D11</f>
        <v>DECIMAL</v>
      </c>
      <c r="E7" s="9">
        <f>[2]DBD!E11</f>
        <v>3</v>
      </c>
      <c r="F7" s="9">
        <f>[2]DBD!F11</f>
        <v>0</v>
      </c>
      <c r="G7" s="9">
        <f>[2]DBD!G11</f>
        <v>0</v>
      </c>
      <c r="H7" s="15" t="s">
        <v>42</v>
      </c>
      <c r="I7" s="15" t="s">
        <v>32</v>
      </c>
      <c r="J7" s="15" t="s">
        <v>45</v>
      </c>
      <c r="K7" s="15" t="s">
        <v>24</v>
      </c>
      <c r="L7" s="15">
        <v>3</v>
      </c>
      <c r="M7" s="15"/>
      <c r="N7" s="15"/>
    </row>
    <row r="8" spans="1:14">
      <c r="A8" s="9">
        <f>[2]DBD!A12</f>
        <v>4</v>
      </c>
      <c r="B8" s="9" t="str">
        <f>[2]DBD!B12</f>
        <v>BormNo</v>
      </c>
      <c r="C8" s="9" t="str">
        <f>[2]DBD!C12</f>
        <v xml:space="preserve">撥款序號 </v>
      </c>
      <c r="D8" s="9" t="str">
        <f>[2]DBD!D12</f>
        <v>DECIMAL</v>
      </c>
      <c r="E8" s="9">
        <f>[2]DBD!E12</f>
        <v>3</v>
      </c>
      <c r="F8" s="9">
        <f>[2]DBD!F12</f>
        <v>0</v>
      </c>
      <c r="G8" s="9">
        <f>[2]DBD!G12</f>
        <v>0</v>
      </c>
      <c r="H8" s="15" t="s">
        <v>42</v>
      </c>
      <c r="I8" s="15" t="s">
        <v>46</v>
      </c>
      <c r="J8" s="15" t="s">
        <v>47</v>
      </c>
      <c r="K8" s="15" t="s">
        <v>24</v>
      </c>
      <c r="L8" s="15">
        <v>3</v>
      </c>
      <c r="M8" s="15"/>
      <c r="N8" s="15"/>
    </row>
    <row r="9" spans="1:14" ht="97.2">
      <c r="A9" s="9">
        <f>[2]DBD!A13</f>
        <v>5</v>
      </c>
      <c r="B9" s="9" t="str">
        <f>[2]DBD!B13</f>
        <v>AcctCode</v>
      </c>
      <c r="C9" s="9" t="str">
        <f>[2]DBD!C13</f>
        <v xml:space="preserve">業務科目代號  </v>
      </c>
      <c r="D9" s="9" t="str">
        <f>[2]DBD!D13</f>
        <v>VARCHAR2</v>
      </c>
      <c r="E9" s="9">
        <f>[2]DBD!E13</f>
        <v>3</v>
      </c>
      <c r="F9" s="9">
        <f>[2]DBD!F13</f>
        <v>0</v>
      </c>
      <c r="G9" s="9" t="str">
        <f>[2]DBD!G13</f>
        <v>CdAcCode會計科子細目設定檔
310: 短期擔保放款 
320: 中期擔保放款
330: 長期擔保放款
340: 三十年房貸
990: 催收款項</v>
      </c>
      <c r="H9" s="15" t="s">
        <v>42</v>
      </c>
      <c r="I9" s="15" t="s">
        <v>48</v>
      </c>
      <c r="J9" s="15" t="s">
        <v>49</v>
      </c>
      <c r="K9" s="15" t="s">
        <v>24</v>
      </c>
      <c r="L9" s="15">
        <v>3</v>
      </c>
      <c r="M9" s="15"/>
      <c r="N9" s="15"/>
    </row>
    <row r="10" spans="1:14" ht="81">
      <c r="A10" s="9">
        <f>[2]DBD!A14</f>
        <v>6</v>
      </c>
      <c r="B10" s="9" t="str">
        <f>[2]DBD!B14</f>
        <v>FacAcctCode</v>
      </c>
      <c r="C10" s="9" t="str">
        <f>[2]DBD!C14</f>
        <v>額度業務科目</v>
      </c>
      <c r="D10" s="9" t="str">
        <f>[2]DBD!D14</f>
        <v>VARCHAR2</v>
      </c>
      <c r="E10" s="9">
        <f>[2]DBD!E14</f>
        <v>3</v>
      </c>
      <c r="F10" s="9">
        <f>[2]DBD!F14</f>
        <v>0</v>
      </c>
      <c r="G10" s="9" t="str">
        <f>[2]DBD!G14</f>
        <v>CdAcCode會計科子細目設定檔
310: 短期擔保放款 
320: 中期擔保放款
330: 長期擔保放款
340: 三十年房貸</v>
      </c>
      <c r="H10" s="15" t="s">
        <v>42</v>
      </c>
      <c r="I10" s="15" t="s">
        <v>171</v>
      </c>
      <c r="J10" s="15" t="s">
        <v>201</v>
      </c>
      <c r="K10" s="15" t="s">
        <v>24</v>
      </c>
      <c r="L10" s="15">
        <v>3</v>
      </c>
      <c r="M10" s="15"/>
      <c r="N10" s="15"/>
    </row>
    <row r="11" spans="1:14">
      <c r="A11" s="9">
        <f>[2]DBD!A15</f>
        <v>7</v>
      </c>
      <c r="B11" s="9" t="str">
        <f>[2]DBD!B15</f>
        <v>CurrencyCode</v>
      </c>
      <c r="C11" s="9" t="str">
        <f>[2]DBD!C15</f>
        <v>幣別</v>
      </c>
      <c r="D11" s="9" t="str">
        <f>[2]DBD!D15</f>
        <v>VARCHAR2</v>
      </c>
      <c r="E11" s="9">
        <f>[2]DBD!E15</f>
        <v>3</v>
      </c>
      <c r="F11" s="9">
        <f>[2]DBD!F15</f>
        <v>0</v>
      </c>
      <c r="G11" s="9">
        <f>[2]DBD!G15</f>
        <v>0</v>
      </c>
      <c r="H11" s="15"/>
      <c r="I11" s="15"/>
      <c r="J11" s="15"/>
      <c r="K11" s="15"/>
      <c r="L11" s="15"/>
      <c r="M11" s="15"/>
      <c r="N11" s="15" t="s">
        <v>172</v>
      </c>
    </row>
    <row r="12" spans="1:14">
      <c r="A12" s="9">
        <f>[2]DBD!A16</f>
        <v>8</v>
      </c>
      <c r="B12" s="9" t="str">
        <f>[2]DBD!B16</f>
        <v>LoanBalance</v>
      </c>
      <c r="C12" s="9" t="str">
        <f>[2]DBD!C16</f>
        <v>放款餘額</v>
      </c>
      <c r="D12" s="9" t="str">
        <f>[2]DBD!D16</f>
        <v>DECIMAL</v>
      </c>
      <c r="E12" s="9">
        <f>[2]DBD!E16</f>
        <v>16</v>
      </c>
      <c r="F12" s="9">
        <f>[2]DBD!F16</f>
        <v>2</v>
      </c>
      <c r="G12" s="9">
        <f>[2]DBD!G16</f>
        <v>0</v>
      </c>
      <c r="H12" s="15" t="s">
        <v>42</v>
      </c>
      <c r="I12" s="15" t="s">
        <v>50</v>
      </c>
      <c r="J12" s="15" t="s">
        <v>51</v>
      </c>
      <c r="K12" s="15" t="s">
        <v>25</v>
      </c>
      <c r="L12" s="15">
        <v>11</v>
      </c>
      <c r="M12" s="15"/>
      <c r="N12" s="15"/>
    </row>
    <row r="13" spans="1:14">
      <c r="A13" s="9">
        <f>[2]DBD!A17</f>
        <v>9</v>
      </c>
      <c r="B13" s="9" t="str">
        <f>[2]DBD!B17</f>
        <v>MaxLoanBal</v>
      </c>
      <c r="C13" s="9" t="str">
        <f>[2]DBD!C17</f>
        <v>當月最高放款餘額</v>
      </c>
      <c r="D13" s="9" t="str">
        <f>[2]DBD!D17</f>
        <v>DECIMAL</v>
      </c>
      <c r="E13" s="9">
        <f>[2]DBD!E17</f>
        <v>16</v>
      </c>
      <c r="F13" s="9">
        <f>[2]DBD!F17</f>
        <v>2</v>
      </c>
      <c r="G13" s="9" t="str">
        <f>[2]DBD!G17</f>
        <v>資料轉換來源LN$LBLP</v>
      </c>
      <c r="H13" s="15" t="s">
        <v>173</v>
      </c>
      <c r="I13" s="15" t="s">
        <v>174</v>
      </c>
      <c r="J13" s="15" t="s">
        <v>205</v>
      </c>
      <c r="K13" s="15" t="s">
        <v>206</v>
      </c>
      <c r="L13" s="15" t="s">
        <v>181</v>
      </c>
      <c r="M13" s="15"/>
      <c r="N13" s="15" t="s">
        <v>203</v>
      </c>
    </row>
    <row r="14" spans="1:14">
      <c r="A14" s="9">
        <f>[2]DBD!A18</f>
        <v>10</v>
      </c>
      <c r="B14" s="9" t="str">
        <f>[2]DBD!B18</f>
        <v>StoreRate</v>
      </c>
      <c r="C14" s="9" t="str">
        <f>[2]DBD!C18</f>
        <v>計息利率</v>
      </c>
      <c r="D14" s="9" t="str">
        <f>[2]DBD!D18</f>
        <v>DECIMAL</v>
      </c>
      <c r="E14" s="9">
        <f>[2]DBD!E18</f>
        <v>6</v>
      </c>
      <c r="F14" s="9">
        <f>[2]DBD!F18</f>
        <v>4</v>
      </c>
      <c r="G14" s="9">
        <f>[2]DBD!G18</f>
        <v>0</v>
      </c>
      <c r="H14" s="15" t="s">
        <v>42</v>
      </c>
      <c r="I14" s="15" t="s">
        <v>52</v>
      </c>
      <c r="J14" s="15" t="s">
        <v>53</v>
      </c>
      <c r="K14" s="15" t="s">
        <v>25</v>
      </c>
      <c r="L14" s="15">
        <v>6</v>
      </c>
      <c r="M14" s="15">
        <v>4</v>
      </c>
      <c r="N14" s="15"/>
    </row>
    <row r="15" spans="1:14">
      <c r="A15" s="9">
        <f>[2]DBD!A19</f>
        <v>11</v>
      </c>
      <c r="B15" s="9" t="str">
        <f>[2]DBD!B19</f>
        <v>IntAmtRcv</v>
      </c>
      <c r="C15" s="9" t="str">
        <f>[2]DBD!C19</f>
        <v>實收利息</v>
      </c>
      <c r="D15" s="9" t="str">
        <f>[2]DBD!D19</f>
        <v>DECIMAL</v>
      </c>
      <c r="E15" s="9">
        <f>[2]DBD!E19</f>
        <v>16</v>
      </c>
      <c r="F15" s="9">
        <f>[2]DBD!F19</f>
        <v>2</v>
      </c>
      <c r="G15" s="9" t="str">
        <f>[2]DBD!G19</f>
        <v>不含逾期息、違約金</v>
      </c>
      <c r="H15" s="15" t="s">
        <v>42</v>
      </c>
      <c r="I15" s="15" t="s">
        <v>57</v>
      </c>
      <c r="J15" s="15" t="s">
        <v>58</v>
      </c>
      <c r="K15" s="15" t="s">
        <v>25</v>
      </c>
      <c r="L15" s="15">
        <v>11</v>
      </c>
      <c r="M15" s="15"/>
      <c r="N15" s="15" t="s">
        <v>175</v>
      </c>
    </row>
    <row r="16" spans="1:14">
      <c r="A16" s="9">
        <f>[2]DBD!A20</f>
        <v>12</v>
      </c>
      <c r="B16" s="9" t="str">
        <f>[2]DBD!B20</f>
        <v>IntAmtAcc</v>
      </c>
      <c r="C16" s="9" t="str">
        <f>[2]DBD!C20</f>
        <v>提存利息</v>
      </c>
      <c r="D16" s="9" t="str">
        <f>[2]DBD!D20</f>
        <v>DECIMAL</v>
      </c>
      <c r="E16" s="9">
        <f>[2]DBD!E20</f>
        <v>16</v>
      </c>
      <c r="F16" s="9">
        <f>[2]DBD!F20</f>
        <v>2</v>
      </c>
      <c r="G16" s="9" t="str">
        <f>[2]DBD!G20</f>
        <v>月底日</v>
      </c>
      <c r="H16" s="15" t="s">
        <v>176</v>
      </c>
      <c r="I16" s="15" t="s">
        <v>177</v>
      </c>
      <c r="J16" s="15" t="s">
        <v>179</v>
      </c>
      <c r="K16" s="15" t="s">
        <v>180</v>
      </c>
      <c r="L16" s="15" t="s">
        <v>181</v>
      </c>
      <c r="M16" s="15"/>
      <c r="N16" s="15" t="s">
        <v>182</v>
      </c>
    </row>
    <row r="17" spans="1:15">
      <c r="A17" s="9">
        <f>[2]DBD!A21</f>
        <v>13</v>
      </c>
      <c r="B17" s="9" t="str">
        <f>[2]DBD!B21</f>
        <v>UnpaidInt</v>
      </c>
      <c r="C17" s="9" t="str">
        <f>[2]DBD!C21</f>
        <v>已到期未繳息</v>
      </c>
      <c r="D17" s="9" t="str">
        <f>[2]DBD!D21</f>
        <v>DECIMAL</v>
      </c>
      <c r="E17" s="9">
        <f>[2]DBD!E21</f>
        <v>16</v>
      </c>
      <c r="F17" s="9">
        <f>[2]DBD!F21</f>
        <v>2</v>
      </c>
      <c r="G17" s="9" t="str">
        <f>[2]DBD!G21</f>
        <v>資料轉換來源LA$MSTP</v>
      </c>
      <c r="H17" s="15" t="s">
        <v>42</v>
      </c>
      <c r="I17" s="15" t="s">
        <v>54</v>
      </c>
      <c r="J17" s="15" t="s">
        <v>55</v>
      </c>
      <c r="K17" s="15" t="s">
        <v>25</v>
      </c>
      <c r="L17" s="15">
        <v>11</v>
      </c>
      <c r="M17" s="15"/>
      <c r="N17" s="15"/>
    </row>
    <row r="18" spans="1:15">
      <c r="A18" s="9">
        <f>[2]DBD!A22</f>
        <v>14</v>
      </c>
      <c r="B18" s="9" t="str">
        <f>[2]DBD!B22</f>
        <v>UnexpiredInt</v>
      </c>
      <c r="C18" s="9" t="str">
        <f>[2]DBD!C22</f>
        <v>未到期應收息</v>
      </c>
      <c r="D18" s="9" t="str">
        <f>[2]DBD!D22</f>
        <v>DECIMAL</v>
      </c>
      <c r="E18" s="9">
        <f>[2]DBD!E22</f>
        <v>16</v>
      </c>
      <c r="F18" s="9">
        <f>[2]DBD!F22</f>
        <v>2</v>
      </c>
      <c r="G18" s="9" t="str">
        <f>[2]DBD!G22</f>
        <v>資料轉換來源LA$MSTP</v>
      </c>
      <c r="H18" s="15" t="s">
        <v>42</v>
      </c>
      <c r="I18" s="15" t="s">
        <v>56</v>
      </c>
      <c r="J18" s="15" t="s">
        <v>178</v>
      </c>
      <c r="K18" s="15" t="s">
        <v>25</v>
      </c>
      <c r="L18" s="15">
        <v>11</v>
      </c>
      <c r="M18" s="15"/>
      <c r="N18" s="15"/>
    </row>
    <row r="19" spans="1:15">
      <c r="A19" s="9">
        <f>[2]DBD!A23</f>
        <v>15</v>
      </c>
      <c r="B19" s="9" t="str">
        <f>[2]DBD!B23</f>
        <v>SumRcvInt</v>
      </c>
      <c r="C19" s="9" t="str">
        <f>[2]DBD!C23</f>
        <v>累計回收利息</v>
      </c>
      <c r="D19" s="9" t="str">
        <f>[2]DBD!D23</f>
        <v>DECIMAL</v>
      </c>
      <c r="E19" s="9">
        <f>[2]DBD!E23</f>
        <v>16</v>
      </c>
      <c r="F19" s="9">
        <f>[2]DBD!F23</f>
        <v>2</v>
      </c>
      <c r="G19" s="9" t="str">
        <f>[2]DBD!G23</f>
        <v>資料轉換來源LA$MSTP</v>
      </c>
      <c r="H19" s="15" t="s">
        <v>42</v>
      </c>
      <c r="I19" s="15" t="s">
        <v>57</v>
      </c>
      <c r="J19" s="15" t="s">
        <v>58</v>
      </c>
      <c r="K19" s="15" t="s">
        <v>25</v>
      </c>
      <c r="L19" s="15">
        <v>11</v>
      </c>
      <c r="M19" s="15"/>
      <c r="N19" s="15"/>
    </row>
    <row r="20" spans="1:15" ht="259.2">
      <c r="A20" s="9">
        <f>[2]DBD!A24</f>
        <v>16</v>
      </c>
      <c r="B20" s="9" t="str">
        <f>[2]DBD!B24</f>
        <v>IntAmt</v>
      </c>
      <c r="C20" s="9" t="str">
        <f>[2]DBD!C24</f>
        <v>本月利息</v>
      </c>
      <c r="D20" s="9" t="str">
        <f>[2]DBD!D24</f>
        <v>DECIMAL</v>
      </c>
      <c r="E20" s="9">
        <f>[2]DBD!E24</f>
        <v>16</v>
      </c>
      <c r="F20" s="9">
        <f>[2]DBD!F24</f>
        <v>2</v>
      </c>
      <c r="G20" s="9" t="str">
        <f>[2]DBD!G24</f>
        <v>本月實收利息+本月提存利息-上月提存利息</v>
      </c>
      <c r="H20" s="15" t="s">
        <v>183</v>
      </c>
      <c r="I20" s="15" t="s">
        <v>202</v>
      </c>
      <c r="J20" s="15" t="s">
        <v>184</v>
      </c>
      <c r="K20" s="15" t="s">
        <v>185</v>
      </c>
      <c r="L20" s="15" t="s">
        <v>186</v>
      </c>
      <c r="M20" s="15"/>
      <c r="N20" s="22" t="s">
        <v>204</v>
      </c>
    </row>
    <row r="21" spans="1:15">
      <c r="A21" s="9">
        <f>[2]DBD!A25</f>
        <v>17</v>
      </c>
      <c r="B21" s="9" t="str">
        <f>[2]DBD!B25</f>
        <v>ProdNo</v>
      </c>
      <c r="C21" s="9" t="str">
        <f>[2]DBD!C25</f>
        <v>商品代碼</v>
      </c>
      <c r="D21" s="9" t="str">
        <f>[2]DBD!D25</f>
        <v>VARCHAR2</v>
      </c>
      <c r="E21" s="9">
        <f>[2]DBD!E25</f>
        <v>5</v>
      </c>
      <c r="F21" s="9">
        <f>[2]DBD!F25</f>
        <v>0</v>
      </c>
      <c r="G21" s="9">
        <f>[2]DBD!G25</f>
        <v>0</v>
      </c>
      <c r="H21" s="15" t="s">
        <v>142</v>
      </c>
      <c r="I21" s="15" t="s">
        <v>187</v>
      </c>
      <c r="J21" s="15" t="s">
        <v>207</v>
      </c>
      <c r="K21" s="15" t="s">
        <v>164</v>
      </c>
      <c r="L21" s="15">
        <v>5</v>
      </c>
      <c r="M21" s="15"/>
      <c r="N21" s="15"/>
    </row>
    <row r="22" spans="1:15" ht="81">
      <c r="A22" s="9">
        <f>[2]DBD!A26</f>
        <v>18</v>
      </c>
      <c r="B22" s="9" t="str">
        <f>[2]DBD!B26</f>
        <v>AcBookCode</v>
      </c>
      <c r="C22" s="9" t="str">
        <f>[2]DBD!C26</f>
        <v>帳冊別</v>
      </c>
      <c r="D22" s="9" t="str">
        <f>[2]DBD!D26</f>
        <v>VARCHAR2</v>
      </c>
      <c r="E22" s="9">
        <f>[2]DBD!E26</f>
        <v>3</v>
      </c>
      <c r="F22" s="9">
        <f>[2]DBD!F26</f>
        <v>0</v>
      </c>
      <c r="G22" s="9" t="str">
        <f>[2]DBD!G26</f>
        <v>共用代碼檔</v>
      </c>
      <c r="H22" s="15" t="s">
        <v>188</v>
      </c>
      <c r="I22" s="15" t="s">
        <v>189</v>
      </c>
      <c r="J22" s="15"/>
      <c r="K22" s="15"/>
      <c r="L22" s="15"/>
      <c r="M22" s="15"/>
      <c r="N22" s="22" t="s">
        <v>314</v>
      </c>
      <c r="O22" s="25" t="s">
        <v>315</v>
      </c>
    </row>
    <row r="23" spans="1:15" ht="64.8">
      <c r="A23" s="9">
        <f>[2]DBD!A27</f>
        <v>19</v>
      </c>
      <c r="B23" s="9" t="str">
        <f>[2]DBD!B27</f>
        <v>EntCode</v>
      </c>
      <c r="C23" s="9" t="str">
        <f>[2]DBD!C27</f>
        <v>企金別</v>
      </c>
      <c r="D23" s="9" t="str">
        <f>[2]DBD!D27</f>
        <v>VARCHAR2</v>
      </c>
      <c r="E23" s="9">
        <f>[2]DBD!E27</f>
        <v>1</v>
      </c>
      <c r="F23" s="9" t="str">
        <f>[2]DBD!F27</f>
        <v xml:space="preserve"> </v>
      </c>
      <c r="G23" s="9" t="str">
        <f>[2]DBD!G27</f>
        <v>共用代碼檔
0:個金
1:企金
2:企金自然人</v>
      </c>
      <c r="H23" s="15" t="s">
        <v>190</v>
      </c>
      <c r="I23" s="15" t="s">
        <v>191</v>
      </c>
      <c r="J23" s="15" t="s">
        <v>208</v>
      </c>
      <c r="K23" s="15" t="s">
        <v>164</v>
      </c>
      <c r="L23" s="15">
        <v>1</v>
      </c>
      <c r="M23" s="15"/>
      <c r="N23" s="15"/>
    </row>
    <row r="24" spans="1:15" ht="226.8">
      <c r="A24" s="9">
        <f>[2]DBD!A28</f>
        <v>20</v>
      </c>
      <c r="B24" s="9" t="str">
        <f>[2]DBD!B28</f>
        <v>RelsCode</v>
      </c>
      <c r="C24" s="9" t="str">
        <f>[2]DBD!C28</f>
        <v>(準)利害關係人職稱</v>
      </c>
      <c r="D24" s="9" t="str">
        <f>[2]DBD!D28</f>
        <v>VARCHAR2</v>
      </c>
      <c r="E24" s="9">
        <f>[2]DBD!E28</f>
        <v>2</v>
      </c>
      <c r="F24" s="9">
        <f>[2]DBD!F28</f>
        <v>0</v>
      </c>
      <c r="G24" s="9" t="str">
        <f>[2]DBD!G28</f>
        <v>共用代碼檔
01: 董事長
02: 副董事長
03: 董事
04: 監察人
05: 總經理
06: 副總經理
07: 協理
08: 經理
09: 副理
10: 辦理授信職員
11: 十五日薪
98: 其他關係人
99: 非關係人</v>
      </c>
      <c r="H24" s="15"/>
      <c r="I24" s="15"/>
      <c r="J24" s="15"/>
      <c r="K24" s="15"/>
      <c r="L24" s="15"/>
      <c r="M24" s="15"/>
      <c r="N24" s="15" t="s">
        <v>144</v>
      </c>
    </row>
    <row r="25" spans="1:15" ht="48.6">
      <c r="A25" s="9">
        <f>[2]DBD!A29</f>
        <v>21</v>
      </c>
      <c r="B25" s="9" t="str">
        <f>[2]DBD!B29</f>
        <v>DepartmentCode</v>
      </c>
      <c r="C25" s="9" t="str">
        <f>[2]DBD!C29</f>
        <v>案件隸屬單位</v>
      </c>
      <c r="D25" s="9" t="str">
        <f>[2]DBD!D29</f>
        <v>VARCHAR2</v>
      </c>
      <c r="E25" s="9">
        <f>[2]DBD!E29</f>
        <v>1</v>
      </c>
      <c r="F25" s="9">
        <f>[2]DBD!F29</f>
        <v>0</v>
      </c>
      <c r="G25" s="9" t="str">
        <f>[2]DBD!G29</f>
        <v>共用代碼檔
0:非企金單位  
1:企金推展課</v>
      </c>
      <c r="H25" s="15" t="s">
        <v>192</v>
      </c>
      <c r="I25" s="15" t="s">
        <v>193</v>
      </c>
      <c r="J25" s="15" t="s">
        <v>209</v>
      </c>
      <c r="K25" s="15" t="s">
        <v>26</v>
      </c>
      <c r="L25" s="15">
        <v>1</v>
      </c>
      <c r="M25" s="15"/>
      <c r="N25" s="15"/>
    </row>
    <row r="26" spans="1:15">
      <c r="A26" s="9">
        <f>[2]DBD!A30</f>
        <v>22</v>
      </c>
      <c r="B26" s="9" t="str">
        <f>[2]DBD!B30</f>
        <v>ClCode1</v>
      </c>
      <c r="C26" s="9" t="str">
        <f>[2]DBD!C30</f>
        <v>主要擔保品代號1</v>
      </c>
      <c r="D26" s="9" t="str">
        <f>[2]DBD!D30</f>
        <v>DECIMAL</v>
      </c>
      <c r="E26" s="9">
        <f>[2]DBD!E30</f>
        <v>1</v>
      </c>
      <c r="F26" s="9" t="str">
        <f>[2]DBD!F30</f>
        <v xml:space="preserve"> </v>
      </c>
      <c r="G26" s="9" t="str">
        <f>[2]DBD!G30</f>
        <v>擔保品代號檔CdCl</v>
      </c>
      <c r="H26" s="15" t="s">
        <v>194</v>
      </c>
      <c r="I26" s="15" t="s">
        <v>196</v>
      </c>
      <c r="J26" s="15" t="s">
        <v>166</v>
      </c>
      <c r="K26" s="15" t="s">
        <v>167</v>
      </c>
      <c r="L26" s="15">
        <v>1</v>
      </c>
      <c r="M26" s="15"/>
      <c r="N26" s="15" t="s">
        <v>157</v>
      </c>
    </row>
    <row r="27" spans="1:15">
      <c r="A27" s="9">
        <f>[2]DBD!A31</f>
        <v>23</v>
      </c>
      <c r="B27" s="9" t="str">
        <f>[2]DBD!B31</f>
        <v>ClCode2</v>
      </c>
      <c r="C27" s="9" t="str">
        <f>[2]DBD!C31</f>
        <v>主要擔保品代號2</v>
      </c>
      <c r="D27" s="9" t="str">
        <f>[2]DBD!D31</f>
        <v>DECIMAL</v>
      </c>
      <c r="E27" s="9">
        <f>[2]DBD!E31</f>
        <v>2</v>
      </c>
      <c r="F27" s="9" t="str">
        <f>[2]DBD!F31</f>
        <v xml:space="preserve"> </v>
      </c>
      <c r="G27" s="9" t="str">
        <f>[2]DBD!G31</f>
        <v>擔保品代號檔CdC2</v>
      </c>
      <c r="H27" s="15" t="s">
        <v>194</v>
      </c>
      <c r="I27" s="15" t="s">
        <v>197</v>
      </c>
      <c r="J27" s="15" t="s">
        <v>168</v>
      </c>
      <c r="K27" s="15" t="s">
        <v>167</v>
      </c>
      <c r="L27" s="15">
        <v>2</v>
      </c>
      <c r="M27" s="15"/>
      <c r="N27" s="15" t="s">
        <v>157</v>
      </c>
    </row>
    <row r="28" spans="1:15">
      <c r="A28" s="9">
        <f>[2]DBD!A32</f>
        <v>24</v>
      </c>
      <c r="B28" s="9" t="str">
        <f>[2]DBD!B32</f>
        <v>ClNo</v>
      </c>
      <c r="C28" s="9" t="str">
        <f>[2]DBD!C32</f>
        <v>主要擔保品編號</v>
      </c>
      <c r="D28" s="9" t="str">
        <f>[2]DBD!D32</f>
        <v>DECIMAL</v>
      </c>
      <c r="E28" s="9">
        <f>[2]DBD!E32</f>
        <v>7</v>
      </c>
      <c r="F28" s="9">
        <f>[2]DBD!F32</f>
        <v>0</v>
      </c>
      <c r="G28" s="9">
        <f>[2]DBD!G32</f>
        <v>0</v>
      </c>
      <c r="H28" s="15" t="s">
        <v>195</v>
      </c>
      <c r="I28" s="15" t="s">
        <v>198</v>
      </c>
      <c r="J28" s="15" t="s">
        <v>169</v>
      </c>
      <c r="K28" s="15" t="s">
        <v>167</v>
      </c>
      <c r="L28" s="15">
        <v>7</v>
      </c>
      <c r="M28" s="15"/>
      <c r="N28" s="15" t="s">
        <v>157</v>
      </c>
    </row>
    <row r="29" spans="1:15">
      <c r="A29" s="9">
        <f>[2]DBD!A33</f>
        <v>25</v>
      </c>
      <c r="B29" s="9" t="str">
        <f>[2]DBD!B33</f>
        <v>CityCode</v>
      </c>
      <c r="C29" s="9" t="str">
        <f>[2]DBD!C33</f>
        <v>主要擔保品地區別</v>
      </c>
      <c r="D29" s="9" t="str">
        <f>[2]DBD!D33</f>
        <v>VARCHAR2</v>
      </c>
      <c r="E29" s="9">
        <f>[2]DBD!E33</f>
        <v>2</v>
      </c>
      <c r="F29" s="9" t="str">
        <f>[2]DBD!F33</f>
        <v xml:space="preserve"> </v>
      </c>
      <c r="G29" s="9" t="str">
        <f>[2]DBD!G33</f>
        <v>地區別與鄉鎮區對照檔CdArea</v>
      </c>
      <c r="H29" s="15" t="s">
        <v>154</v>
      </c>
      <c r="I29" s="15" t="s">
        <v>199</v>
      </c>
      <c r="J29" s="15" t="s">
        <v>165</v>
      </c>
      <c r="K29" s="15" t="s">
        <v>164</v>
      </c>
      <c r="L29" s="15">
        <v>2</v>
      </c>
      <c r="M29" s="15"/>
      <c r="N29" s="15" t="s">
        <v>200</v>
      </c>
    </row>
    <row r="30" spans="1:15">
      <c r="A30" s="9">
        <f>[2]DBD!A34</f>
        <v>26</v>
      </c>
      <c r="B30" s="9" t="str">
        <f>[2]DBD!B34</f>
        <v>OvduPrinAmt</v>
      </c>
      <c r="C30" s="9" t="str">
        <f>[2]DBD!C34</f>
        <v>轉催收本金</v>
      </c>
      <c r="D30" s="9" t="str">
        <f>[2]DBD!D34</f>
        <v>DECIMAL</v>
      </c>
      <c r="E30" s="9">
        <f>[2]DBD!E34</f>
        <v>16</v>
      </c>
      <c r="F30" s="9">
        <f>[2]DBD!F34</f>
        <v>2</v>
      </c>
      <c r="G30" s="9">
        <f>[2]DBD!G34</f>
        <v>0</v>
      </c>
      <c r="H30" s="15"/>
      <c r="I30" s="15"/>
      <c r="J30" s="15"/>
      <c r="K30" s="15"/>
      <c r="L30" s="15"/>
      <c r="M30" s="15"/>
      <c r="N30" s="15"/>
    </row>
    <row r="31" spans="1:15">
      <c r="A31" s="9">
        <f>[2]DBD!A35</f>
        <v>27</v>
      </c>
      <c r="B31" s="9" t="str">
        <f>[2]DBD!B35</f>
        <v>OvduIntAmt</v>
      </c>
      <c r="C31" s="9" t="str">
        <f>[2]DBD!C35</f>
        <v>轉催收利息</v>
      </c>
      <c r="D31" s="9" t="str">
        <f>[2]DBD!D35</f>
        <v>DECIMAL</v>
      </c>
      <c r="E31" s="9">
        <f>[2]DBD!E35</f>
        <v>16</v>
      </c>
      <c r="F31" s="9">
        <f>[2]DBD!F35</f>
        <v>2</v>
      </c>
      <c r="G31" s="9">
        <f>[2]DBD!G35</f>
        <v>0</v>
      </c>
      <c r="H31" s="15"/>
      <c r="I31" s="15"/>
      <c r="J31" s="15"/>
      <c r="K31" s="15"/>
      <c r="L31" s="15"/>
      <c r="M31" s="15"/>
      <c r="N31" s="15"/>
    </row>
    <row r="32" spans="1:15">
      <c r="A32" s="9">
        <f>[2]DBD!A36</f>
        <v>28</v>
      </c>
      <c r="B32" s="9" t="str">
        <f>[2]DBD!B36</f>
        <v>CreateDate</v>
      </c>
      <c r="C32" s="9" t="str">
        <f>[2]DBD!C36</f>
        <v>建檔日期時間</v>
      </c>
      <c r="D32" s="9" t="str">
        <f>[2]DBD!D36</f>
        <v>DATE</v>
      </c>
      <c r="E32" s="9">
        <f>[2]DBD!E36</f>
        <v>0</v>
      </c>
      <c r="F32" s="9" t="str">
        <f>[2]DBD!F36</f>
        <v xml:space="preserve"> </v>
      </c>
      <c r="G32" s="9" t="str">
        <f>[2]DBD!G36</f>
        <v xml:space="preserve"> </v>
      </c>
      <c r="H32" s="15"/>
      <c r="I32" s="15"/>
      <c r="J32" s="15"/>
      <c r="K32" s="15"/>
      <c r="L32" s="15"/>
      <c r="M32" s="15"/>
      <c r="N32" s="15"/>
    </row>
    <row r="33" spans="1:14">
      <c r="A33" s="9">
        <f>[2]DBD!A37</f>
        <v>29</v>
      </c>
      <c r="B33" s="9" t="str">
        <f>[2]DBD!B37</f>
        <v>CreateEmpNo</v>
      </c>
      <c r="C33" s="9" t="str">
        <f>[2]DBD!C37</f>
        <v>建檔人員</v>
      </c>
      <c r="D33" s="9" t="str">
        <f>[2]DBD!D37</f>
        <v>VARCHAR2</v>
      </c>
      <c r="E33" s="9">
        <f>[2]DBD!E37</f>
        <v>6</v>
      </c>
      <c r="F33" s="9" t="str">
        <f>[2]DBD!F37</f>
        <v xml:space="preserve"> </v>
      </c>
      <c r="G33" s="9" t="str">
        <f>[2]DBD!G37</f>
        <v xml:space="preserve"> </v>
      </c>
      <c r="H33" s="15"/>
      <c r="I33" s="15"/>
      <c r="J33" s="15"/>
      <c r="K33" s="15"/>
      <c r="L33" s="15"/>
      <c r="M33" s="15"/>
      <c r="N33" s="15"/>
    </row>
    <row r="34" spans="1:14">
      <c r="A34" s="9">
        <f>[2]DBD!A38</f>
        <v>30</v>
      </c>
      <c r="B34" s="9" t="str">
        <f>[2]DBD!B38</f>
        <v>LastUpdate</v>
      </c>
      <c r="C34" s="9" t="str">
        <f>[2]DBD!C38</f>
        <v>最後更新日期時間</v>
      </c>
      <c r="D34" s="9" t="str">
        <f>[2]DBD!D38</f>
        <v>DATE</v>
      </c>
      <c r="E34" s="9">
        <f>[2]DBD!E38</f>
        <v>0</v>
      </c>
      <c r="F34" s="9" t="str">
        <f>[2]DBD!F38</f>
        <v xml:space="preserve"> </v>
      </c>
      <c r="G34" s="9">
        <f>[2]DBD!G38</f>
        <v>0</v>
      </c>
      <c r="H34" s="15"/>
      <c r="I34" s="15"/>
      <c r="J34" s="15"/>
      <c r="K34" s="15"/>
      <c r="L34" s="15"/>
      <c r="M34" s="15"/>
      <c r="N34" s="15"/>
    </row>
  </sheetData>
  <mergeCells count="1">
    <mergeCell ref="A1:B1"/>
  </mergeCells>
  <phoneticPr fontId="1" type="noConversion"/>
  <hyperlinks>
    <hyperlink ref="E1" location="'L9'!A1" display="回首頁" xr:uid="{00000000-0004-0000-02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70" zoomScaleNormal="70" workbookViewId="0">
      <selection activeCell="O9" sqref="O9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4" width="20.21875" style="11" bestFit="1" customWidth="1"/>
    <col min="5" max="5" width="8.21875" style="11" bestFit="1" customWidth="1"/>
    <col min="6" max="6" width="6.21875" style="11" bestFit="1" customWidth="1"/>
    <col min="7" max="7" width="32.44140625" style="11" bestFit="1" customWidth="1"/>
    <col min="8" max="8" width="12.5546875" style="11" bestFit="1" customWidth="1"/>
    <col min="9" max="10" width="15.332031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5">
      <c r="A1" s="26" t="s">
        <v>7</v>
      </c>
      <c r="B1" s="27"/>
      <c r="C1" s="9" t="str">
        <f>[3]DBD!C1</f>
        <v>MonthlyLM014A</v>
      </c>
      <c r="D1" s="9" t="str">
        <f>[3]DBD!D1</f>
        <v>月報LM014工作檔A</v>
      </c>
      <c r="E1" s="16" t="s">
        <v>23</v>
      </c>
      <c r="F1" s="10"/>
      <c r="G1" s="10"/>
    </row>
    <row r="2" spans="1:15">
      <c r="A2" s="20"/>
      <c r="B2" s="21" t="s">
        <v>135</v>
      </c>
      <c r="C2" s="9" t="s">
        <v>210</v>
      </c>
      <c r="D2" s="9"/>
      <c r="E2" s="16"/>
      <c r="F2" s="10"/>
      <c r="G2" s="10"/>
    </row>
    <row r="3" spans="1:15">
      <c r="A3" s="20"/>
      <c r="B3" s="21" t="s">
        <v>136</v>
      </c>
      <c r="C3" s="9"/>
      <c r="D3" s="9"/>
      <c r="E3" s="16"/>
      <c r="F3" s="10"/>
      <c r="G3" s="10"/>
    </row>
    <row r="4" spans="1:15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23" t="s">
        <v>222</v>
      </c>
    </row>
    <row r="5" spans="1:15">
      <c r="A5" s="9">
        <f>[3]DBD!A9</f>
        <v>1</v>
      </c>
      <c r="B5" s="9" t="str">
        <f>[3]DBD!B9</f>
        <v>DataYM</v>
      </c>
      <c r="C5" s="9" t="str">
        <f>[3]DBD!C9</f>
        <v>資料年月</v>
      </c>
      <c r="D5" s="9" t="str">
        <f>[3]DBD!D9</f>
        <v>DECIMAL</v>
      </c>
      <c r="E5" s="9">
        <f>[3]DBD!E9</f>
        <v>6</v>
      </c>
      <c r="F5" s="9">
        <f>[3]DBD!F9</f>
        <v>0</v>
      </c>
      <c r="G5" s="9" t="str">
        <f>[3]DBD!G9</f>
        <v>西元年月YYYYMM</v>
      </c>
      <c r="H5" s="15" t="s">
        <v>59</v>
      </c>
      <c r="I5" s="15" t="s">
        <v>28</v>
      </c>
      <c r="J5" s="15" t="s">
        <v>29</v>
      </c>
      <c r="K5" s="15" t="s">
        <v>24</v>
      </c>
      <c r="L5" s="15">
        <v>6</v>
      </c>
      <c r="M5" s="15"/>
      <c r="N5" s="15"/>
    </row>
    <row r="6" spans="1:15">
      <c r="A6" s="9">
        <f>[3]DBD!A10</f>
        <v>2</v>
      </c>
      <c r="B6" s="9" t="str">
        <f>[3]DBD!B10</f>
        <v>AcctCode</v>
      </c>
      <c r="C6" s="9" t="str">
        <f>[3]DBD!C10</f>
        <v>業務科目代號</v>
      </c>
      <c r="D6" s="9" t="str">
        <f>[3]DBD!D10</f>
        <v>VARCHAR2</v>
      </c>
      <c r="E6" s="9">
        <f>[3]DBD!E10</f>
        <v>3</v>
      </c>
      <c r="F6" s="9">
        <f>[3]DBD!F10</f>
        <v>0</v>
      </c>
      <c r="G6" s="9" t="str">
        <f>[3]DBD!G10</f>
        <v>CdAcCode會計科子細目設定檔</v>
      </c>
      <c r="H6" s="15" t="s">
        <v>59</v>
      </c>
      <c r="I6" s="15" t="s">
        <v>48</v>
      </c>
      <c r="J6" s="15" t="s">
        <v>60</v>
      </c>
      <c r="K6" s="15" t="s">
        <v>24</v>
      </c>
      <c r="L6" s="15">
        <v>3</v>
      </c>
      <c r="M6" s="15"/>
      <c r="N6" s="15"/>
    </row>
    <row r="7" spans="1:15" ht="48.6">
      <c r="A7" s="9">
        <f>[3]DBD!A11</f>
        <v>3</v>
      </c>
      <c r="B7" s="9" t="str">
        <f>[3]DBD!B11</f>
        <v>AccountType</v>
      </c>
      <c r="C7" s="9" t="str">
        <f>[3]DBD!C11</f>
        <v xml:space="preserve">帳戶類別  </v>
      </c>
      <c r="D7" s="9" t="str">
        <f>[3]DBD!D11</f>
        <v>DECIMAL</v>
      </c>
      <c r="E7" s="9">
        <f>[3]DBD!E11</f>
        <v>1</v>
      </c>
      <c r="F7" s="9">
        <f>[3]DBD!F11</f>
        <v>0</v>
      </c>
      <c r="G7" s="9" t="str">
        <f>[3]DBD!G11</f>
        <v>1:個人 2:公司 3:合計
*早期資料才有3:合計,近年資料無3:合計</v>
      </c>
      <c r="H7" s="15" t="s">
        <v>59</v>
      </c>
      <c r="I7" s="15" t="s">
        <v>227</v>
      </c>
      <c r="J7" s="15" t="s">
        <v>61</v>
      </c>
      <c r="K7" s="15" t="s">
        <v>24</v>
      </c>
      <c r="L7" s="15">
        <v>1</v>
      </c>
      <c r="M7" s="15"/>
      <c r="N7" s="15"/>
    </row>
    <row r="8" spans="1:15" ht="194.4">
      <c r="A8" s="9">
        <f>[3]DBD!A12</f>
        <v>4</v>
      </c>
      <c r="B8" s="9" t="str">
        <f>[3]DBD!B12</f>
        <v>AcBookCode</v>
      </c>
      <c r="C8" s="9" t="str">
        <f>[3]DBD!C12</f>
        <v>帳冊別</v>
      </c>
      <c r="D8" s="9" t="str">
        <f>[3]DBD!D12</f>
        <v>VARCHAR2</v>
      </c>
      <c r="E8" s="9">
        <f>[3]DBD!E12</f>
        <v>3</v>
      </c>
      <c r="F8" s="9">
        <f>[3]DBD!F12</f>
        <v>0</v>
      </c>
      <c r="G8" s="9">
        <f>[3]DBD!G12</f>
        <v>0</v>
      </c>
      <c r="H8" s="15" t="s">
        <v>59</v>
      </c>
      <c r="I8" s="15" t="s">
        <v>189</v>
      </c>
      <c r="J8" s="15" t="s">
        <v>62</v>
      </c>
      <c r="K8" s="15" t="s">
        <v>26</v>
      </c>
      <c r="L8" s="15">
        <v>1</v>
      </c>
      <c r="M8" s="15"/>
      <c r="N8" s="22" t="s">
        <v>212</v>
      </c>
      <c r="O8" s="11" t="s">
        <v>226</v>
      </c>
    </row>
    <row r="9" spans="1:15">
      <c r="A9" s="9">
        <f>[3]DBD!A13</f>
        <v>5</v>
      </c>
      <c r="B9" s="9" t="str">
        <f>[3]DBD!B13</f>
        <v>MonthLoanIns</v>
      </c>
      <c r="C9" s="9" t="str">
        <f>[3]DBD!C13</f>
        <v>本月利息收入</v>
      </c>
      <c r="D9" s="9" t="str">
        <f>[3]DBD!D13</f>
        <v>DECIMAL</v>
      </c>
      <c r="E9" s="9">
        <f>[3]DBD!E13</f>
        <v>16</v>
      </c>
      <c r="F9" s="9">
        <f>[3]DBD!F13</f>
        <v>2</v>
      </c>
      <c r="G9" s="9" t="str">
        <f>[3]DBD!G13</f>
        <v>當月利息</v>
      </c>
      <c r="H9" s="15" t="s">
        <v>59</v>
      </c>
      <c r="I9" s="15" t="s">
        <v>229</v>
      </c>
      <c r="J9" s="15" t="s">
        <v>63</v>
      </c>
      <c r="K9" s="15" t="s">
        <v>25</v>
      </c>
      <c r="L9" s="15">
        <v>15</v>
      </c>
      <c r="M9" s="15"/>
      <c r="N9" s="15"/>
    </row>
    <row r="10" spans="1:15" ht="32.4">
      <c r="A10" s="9">
        <f>[3]DBD!A14</f>
        <v>6</v>
      </c>
      <c r="B10" s="9" t="str">
        <f>[3]DBD!B14</f>
        <v>MonthLoanBal</v>
      </c>
      <c r="C10" s="9" t="str">
        <f>[3]DBD!C14</f>
        <v>本月月底餘額</v>
      </c>
      <c r="D10" s="9" t="str">
        <f>[3]DBD!D14</f>
        <v>DECIMAL</v>
      </c>
      <c r="E10" s="9">
        <f>[3]DBD!E14</f>
        <v>16</v>
      </c>
      <c r="F10" s="9">
        <f>[3]DBD!F14</f>
        <v>2</v>
      </c>
      <c r="G10" s="9" t="str">
        <f>[3]DBD!G14</f>
        <v>當月餘額
*早期資料才有值,近年資料擺0</v>
      </c>
      <c r="H10" s="15" t="s">
        <v>59</v>
      </c>
      <c r="I10" s="15" t="s">
        <v>230</v>
      </c>
      <c r="J10" s="15" t="s">
        <v>64</v>
      </c>
      <c r="K10" s="15" t="s">
        <v>25</v>
      </c>
      <c r="L10" s="15">
        <v>15</v>
      </c>
      <c r="M10" s="15"/>
      <c r="N10" s="15"/>
    </row>
    <row r="11" spans="1:15">
      <c r="A11" s="9">
        <f>[3]DBD!A15</f>
        <v>7</v>
      </c>
      <c r="B11" s="9" t="str">
        <f>[3]DBD!B15</f>
        <v>YearLoanIns</v>
      </c>
      <c r="C11" s="9" t="str">
        <f>[3]DBD!C15</f>
        <v>累計利息收入</v>
      </c>
      <c r="D11" s="9" t="str">
        <f>[3]DBD!D15</f>
        <v>DECIMAL</v>
      </c>
      <c r="E11" s="9">
        <f>[3]DBD!E15</f>
        <v>16</v>
      </c>
      <c r="F11" s="9">
        <f>[3]DBD!F15</f>
        <v>2</v>
      </c>
      <c r="G11" s="9" t="str">
        <f>[3]DBD!G15</f>
        <v>年初到本月份之累計利息收入</v>
      </c>
      <c r="H11" s="15" t="s">
        <v>59</v>
      </c>
      <c r="I11" s="15" t="s">
        <v>231</v>
      </c>
      <c r="J11" s="15" t="s">
        <v>65</v>
      </c>
      <c r="K11" s="15" t="s">
        <v>25</v>
      </c>
      <c r="L11" s="15">
        <v>15</v>
      </c>
      <c r="M11" s="15"/>
      <c r="N11" s="15"/>
    </row>
    <row r="12" spans="1:15" ht="48.6">
      <c r="A12" s="9">
        <f>[3]DBD!A16</f>
        <v>8</v>
      </c>
      <c r="B12" s="9" t="str">
        <f>[3]DBD!B16</f>
        <v>YearLoanBal</v>
      </c>
      <c r="C12" s="9" t="str">
        <f>[3]DBD!C16</f>
        <v>每月平均放款餘額</v>
      </c>
      <c r="D12" s="9" t="str">
        <f>[3]DBD!D16</f>
        <v>DECIMAL</v>
      </c>
      <c r="E12" s="9">
        <f>[3]DBD!E16</f>
        <v>16</v>
      </c>
      <c r="F12" s="9">
        <f>[3]DBD!F16</f>
        <v>2</v>
      </c>
      <c r="G12" s="9" t="str">
        <f>[3]DBD!G16</f>
        <v>年初到本月份之每月平均放款餘額
*早期資料才有值,近年資料擺0</v>
      </c>
      <c r="H12" s="15" t="s">
        <v>59</v>
      </c>
      <c r="I12" s="15" t="s">
        <v>232</v>
      </c>
      <c r="J12" s="15" t="s">
        <v>66</v>
      </c>
      <c r="K12" s="15" t="s">
        <v>25</v>
      </c>
      <c r="L12" s="15">
        <v>15</v>
      </c>
      <c r="M12" s="15"/>
      <c r="N12" s="15"/>
    </row>
    <row r="13" spans="1:15">
      <c r="A13" s="9">
        <f>[3]DBD!A17</f>
        <v>9</v>
      </c>
      <c r="B13" s="9" t="str">
        <f>[3]DBD!B17</f>
        <v>CreateDate</v>
      </c>
      <c r="C13" s="9" t="str">
        <f>[3]DBD!C17</f>
        <v>建檔日期時間</v>
      </c>
      <c r="D13" s="9" t="str">
        <f>[3]DBD!D17</f>
        <v>DATE</v>
      </c>
      <c r="E13" s="9">
        <f>[3]DBD!E17</f>
        <v>0</v>
      </c>
      <c r="F13" s="9" t="str">
        <f>[3]DBD!F17</f>
        <v xml:space="preserve"> </v>
      </c>
      <c r="G13" s="9">
        <f>[3]DBD!G17</f>
        <v>0</v>
      </c>
      <c r="H13" s="15"/>
      <c r="I13" s="15"/>
      <c r="J13" s="15"/>
      <c r="K13" s="15"/>
      <c r="L13" s="15"/>
      <c r="M13" s="15"/>
      <c r="N13" s="15"/>
    </row>
    <row r="14" spans="1:15">
      <c r="A14" s="9">
        <f>[3]DBD!A18</f>
        <v>10</v>
      </c>
      <c r="B14" s="9" t="str">
        <f>[3]DBD!B18</f>
        <v>CreateEmpNo</v>
      </c>
      <c r="C14" s="9" t="str">
        <f>[3]DBD!C18</f>
        <v>建檔人員</v>
      </c>
      <c r="D14" s="9" t="str">
        <f>[3]DBD!D18</f>
        <v>VARCHAR2</v>
      </c>
      <c r="E14" s="9">
        <f>[3]DBD!E18</f>
        <v>6</v>
      </c>
      <c r="F14" s="9" t="str">
        <f>[3]DBD!F18</f>
        <v xml:space="preserve"> </v>
      </c>
      <c r="G14" s="9">
        <f>[3]DBD!G18</f>
        <v>0</v>
      </c>
      <c r="H14" s="15"/>
      <c r="I14" s="15"/>
      <c r="J14" s="15"/>
      <c r="K14" s="15"/>
      <c r="L14" s="15"/>
      <c r="M14" s="15"/>
      <c r="N14" s="15"/>
    </row>
    <row r="15" spans="1:15">
      <c r="A15" s="9">
        <f>[3]DBD!A19</f>
        <v>11</v>
      </c>
      <c r="B15" s="9" t="str">
        <f>[3]DBD!B19</f>
        <v>LastUpdate</v>
      </c>
      <c r="C15" s="9" t="str">
        <f>[3]DBD!C19</f>
        <v>最後更新日期時間</v>
      </c>
      <c r="D15" s="9" t="str">
        <f>[3]DBD!D19</f>
        <v>DATE</v>
      </c>
      <c r="E15" s="9">
        <f>[3]DBD!E19</f>
        <v>0</v>
      </c>
      <c r="F15" s="9" t="str">
        <f>[3]DBD!F19</f>
        <v xml:space="preserve"> </v>
      </c>
      <c r="G15" s="9">
        <f>[3]DBD!G19</f>
        <v>0</v>
      </c>
      <c r="H15" s="15"/>
      <c r="I15" s="15"/>
      <c r="J15" s="15"/>
      <c r="K15" s="15"/>
      <c r="L15" s="15"/>
      <c r="M15" s="15"/>
      <c r="N15" s="15"/>
    </row>
    <row r="16" spans="1:15">
      <c r="A16" s="9">
        <f>[3]DBD!A20</f>
        <v>12</v>
      </c>
      <c r="B16" s="9" t="str">
        <f>[3]DBD!B20</f>
        <v>LastUpdateEmpNo</v>
      </c>
      <c r="C16" s="9" t="str">
        <f>[3]DBD!C20</f>
        <v>最後更新人員</v>
      </c>
      <c r="D16" s="9" t="str">
        <f>[3]DBD!D20</f>
        <v>VARCHAR2</v>
      </c>
      <c r="E16" s="9">
        <f>[3]DBD!E20</f>
        <v>6</v>
      </c>
      <c r="F16" s="9">
        <f>[3]DBD!F20</f>
        <v>0</v>
      </c>
      <c r="G16" s="9" t="str">
        <f>[3]DBD!G20</f>
        <v xml:space="preserve"> </v>
      </c>
      <c r="H16" s="15"/>
      <c r="I16" s="15"/>
      <c r="J16" s="15"/>
      <c r="K16" s="15"/>
      <c r="L16" s="15"/>
      <c r="M16" s="15"/>
      <c r="N16" s="15"/>
    </row>
  </sheetData>
  <mergeCells count="1">
    <mergeCell ref="A1:B1"/>
  </mergeCells>
  <phoneticPr fontId="1" type="noConversion"/>
  <hyperlinks>
    <hyperlink ref="E1" location="'L9'!A1" display="回首頁" xr:uid="{00000000-0004-0000-03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"/>
  <sheetViews>
    <sheetView topLeftCell="A4" zoomScale="70" zoomScaleNormal="70" workbookViewId="0">
      <selection activeCell="I7" sqref="I1:I1048576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4" width="20.21875" style="11" bestFit="1" customWidth="1"/>
    <col min="5" max="5" width="8.21875" style="11" bestFit="1" customWidth="1"/>
    <col min="6" max="6" width="6.21875" style="11" bestFit="1" customWidth="1"/>
    <col min="7" max="7" width="32.44140625" style="11" bestFit="1" customWidth="1"/>
    <col min="8" max="8" width="12.5546875" style="11" bestFit="1" customWidth="1"/>
    <col min="9" max="10" width="15.332031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5">
      <c r="A1" s="26" t="s">
        <v>7</v>
      </c>
      <c r="B1" s="27"/>
      <c r="C1" s="9" t="str">
        <f>[4]DBD!C1</f>
        <v>MonthlyLM014B</v>
      </c>
      <c r="D1" s="9" t="str">
        <f>[4]DBD!D1</f>
        <v>月報LM014工作檔B</v>
      </c>
      <c r="E1" s="16" t="s">
        <v>23</v>
      </c>
      <c r="F1" s="10"/>
      <c r="G1" s="10"/>
    </row>
    <row r="2" spans="1:15">
      <c r="A2" s="20"/>
      <c r="B2" s="21" t="s">
        <v>135</v>
      </c>
      <c r="C2" s="9" t="s">
        <v>213</v>
      </c>
      <c r="D2" s="9"/>
      <c r="E2" s="16"/>
      <c r="F2" s="10"/>
      <c r="G2" s="10"/>
    </row>
    <row r="3" spans="1:15">
      <c r="A3" s="20"/>
      <c r="B3" s="21" t="s">
        <v>136</v>
      </c>
      <c r="C3" s="9"/>
      <c r="D3" s="9"/>
      <c r="E3" s="16"/>
      <c r="F3" s="10"/>
      <c r="G3" s="10"/>
    </row>
    <row r="4" spans="1:15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23" t="s">
        <v>222</v>
      </c>
    </row>
    <row r="5" spans="1:15">
      <c r="A5" s="9">
        <f>[4]DBD!A9</f>
        <v>1</v>
      </c>
      <c r="B5" s="9" t="str">
        <f>[4]DBD!B9</f>
        <v>DataYM</v>
      </c>
      <c r="C5" s="9" t="str">
        <f>[4]DBD!C9</f>
        <v>資料年月</v>
      </c>
      <c r="D5" s="9" t="str">
        <f>[4]DBD!D9</f>
        <v>DECIMAL</v>
      </c>
      <c r="E5" s="9">
        <f>[4]DBD!E9</f>
        <v>6</v>
      </c>
      <c r="F5" s="9">
        <f>[4]DBD!F9</f>
        <v>0</v>
      </c>
      <c r="G5" s="9" t="str">
        <f>[4]DBD!G9</f>
        <v>西元年月YYYYMM</v>
      </c>
      <c r="H5" s="15" t="s">
        <v>76</v>
      </c>
      <c r="I5" s="15" t="s">
        <v>28</v>
      </c>
      <c r="J5" s="15" t="s">
        <v>43</v>
      </c>
      <c r="K5" s="15" t="s">
        <v>24</v>
      </c>
      <c r="L5" s="15">
        <v>6</v>
      </c>
      <c r="M5" s="15"/>
      <c r="N5" s="15"/>
    </row>
    <row r="6" spans="1:15">
      <c r="A6" s="9">
        <f>[4]DBD!A10</f>
        <v>2</v>
      </c>
      <c r="B6" s="9" t="str">
        <f>[4]DBD!B10</f>
        <v>AcctCode</v>
      </c>
      <c r="C6" s="9" t="str">
        <f>[4]DBD!C10</f>
        <v>業務科目代號</v>
      </c>
      <c r="D6" s="9" t="str">
        <f>[4]DBD!D10</f>
        <v>VARCHAR2</v>
      </c>
      <c r="E6" s="9">
        <f>[4]DBD!E10</f>
        <v>3</v>
      </c>
      <c r="F6" s="9">
        <f>[4]DBD!F10</f>
        <v>0</v>
      </c>
      <c r="G6" s="9" t="str">
        <f>[4]DBD!G10</f>
        <v>CdAcCode會計科子細目設定檔</v>
      </c>
      <c r="H6" s="15" t="s">
        <v>76</v>
      </c>
      <c r="I6" s="15" t="s">
        <v>48</v>
      </c>
      <c r="J6" s="15" t="s">
        <v>49</v>
      </c>
      <c r="K6" s="15" t="s">
        <v>24</v>
      </c>
      <c r="L6" s="15">
        <v>3</v>
      </c>
      <c r="M6" s="15"/>
      <c r="N6" s="15"/>
    </row>
    <row r="7" spans="1:15" ht="48.6">
      <c r="A7" s="9">
        <f>[4]DBD!A11</f>
        <v>3</v>
      </c>
      <c r="B7" s="9" t="str">
        <f>[4]DBD!B11</f>
        <v>AccountType</v>
      </c>
      <c r="C7" s="9" t="str">
        <f>[4]DBD!C11</f>
        <v xml:space="preserve">帳戶類別  </v>
      </c>
      <c r="D7" s="9" t="str">
        <f>[4]DBD!D11</f>
        <v>DECIMAL</v>
      </c>
      <c r="E7" s="9">
        <f>[4]DBD!E11</f>
        <v>1</v>
      </c>
      <c r="F7" s="9">
        <f>[4]DBD!F11</f>
        <v>0</v>
      </c>
      <c r="G7" s="9" t="str">
        <f>[4]DBD!G11</f>
        <v>1:個人 2:公司 3:合計
*早期資料才有3:合計,近年資料無3:合計</v>
      </c>
      <c r="H7" s="15" t="s">
        <v>76</v>
      </c>
      <c r="I7" s="15" t="s">
        <v>227</v>
      </c>
      <c r="J7" s="15" t="s">
        <v>67</v>
      </c>
      <c r="K7" s="15" t="s">
        <v>24</v>
      </c>
      <c r="L7" s="15">
        <v>1</v>
      </c>
      <c r="M7" s="15"/>
      <c r="N7" s="15"/>
    </row>
    <row r="8" spans="1:15" ht="194.4">
      <c r="A8" s="9">
        <f>[4]DBD!A12</f>
        <v>4</v>
      </c>
      <c r="B8" s="9" t="str">
        <f>[4]DBD!B12</f>
        <v>AcBookCode</v>
      </c>
      <c r="C8" s="9" t="str">
        <f>[4]DBD!C12</f>
        <v>帳冊別</v>
      </c>
      <c r="D8" s="9" t="str">
        <f>[4]DBD!D12</f>
        <v>VARCHAR2</v>
      </c>
      <c r="E8" s="9">
        <f>[4]DBD!E12</f>
        <v>3</v>
      </c>
      <c r="F8" s="9">
        <f>[4]DBD!F12</f>
        <v>0</v>
      </c>
      <c r="G8" s="9">
        <f>[4]DBD!G12</f>
        <v>0</v>
      </c>
      <c r="H8" s="15" t="s">
        <v>76</v>
      </c>
      <c r="I8" s="15" t="s">
        <v>228</v>
      </c>
      <c r="J8" s="15" t="s">
        <v>75</v>
      </c>
      <c r="K8" s="15" t="s">
        <v>26</v>
      </c>
      <c r="L8" s="15">
        <v>1</v>
      </c>
      <c r="M8" s="15"/>
      <c r="N8" s="22" t="s">
        <v>212</v>
      </c>
      <c r="O8" s="11" t="s">
        <v>223</v>
      </c>
    </row>
    <row r="9" spans="1:15" ht="64.8">
      <c r="A9" s="9">
        <f>[4]DBD!A13</f>
        <v>5</v>
      </c>
      <c r="B9" s="9" t="str">
        <f>[4]DBD!B13</f>
        <v>EntCode</v>
      </c>
      <c r="C9" s="9" t="str">
        <f>[4]DBD!C13</f>
        <v>企金別</v>
      </c>
      <c r="D9" s="9" t="str">
        <f>[4]DBD!D13</f>
        <v>VARCHAR2</v>
      </c>
      <c r="E9" s="9">
        <f>[4]DBD!E13</f>
        <v>1</v>
      </c>
      <c r="F9" s="9">
        <f>[4]DBD!F13</f>
        <v>0</v>
      </c>
      <c r="G9" s="9" t="str">
        <f>[4]DBD!G13</f>
        <v>共用代碼檔
0:個金
1:企金
2:企金自然人</v>
      </c>
      <c r="H9" s="15" t="s">
        <v>76</v>
      </c>
      <c r="I9" s="15" t="s">
        <v>233</v>
      </c>
      <c r="J9" s="15" t="s">
        <v>74</v>
      </c>
      <c r="K9" s="15" t="s">
        <v>24</v>
      </c>
      <c r="L9" s="15">
        <v>1</v>
      </c>
      <c r="M9" s="15"/>
      <c r="N9" s="15"/>
    </row>
    <row r="10" spans="1:15">
      <c r="A10" s="9">
        <f>[4]DBD!A14</f>
        <v>6</v>
      </c>
      <c r="B10" s="9" t="str">
        <f>[4]DBD!B14</f>
        <v>RelsFlag</v>
      </c>
      <c r="C10" s="9" t="str">
        <f>[4]DBD!C14</f>
        <v xml:space="preserve">關係人別    </v>
      </c>
      <c r="D10" s="9" t="str">
        <f>[4]DBD!D14</f>
        <v>VARCHAR2</v>
      </c>
      <c r="E10" s="9">
        <f>[4]DBD!E14</f>
        <v>1</v>
      </c>
      <c r="F10" s="9">
        <f>[4]DBD!F14</f>
        <v>0</v>
      </c>
      <c r="G10" s="9" t="str">
        <f>[4]DBD!G14</f>
        <v>0: 非關係人 1:關係人</v>
      </c>
      <c r="H10" s="15" t="s">
        <v>76</v>
      </c>
      <c r="I10" s="15" t="s">
        <v>234</v>
      </c>
      <c r="J10" s="15" t="s">
        <v>68</v>
      </c>
      <c r="K10" s="15" t="s">
        <v>24</v>
      </c>
      <c r="L10" s="15">
        <v>1</v>
      </c>
      <c r="M10" s="15"/>
      <c r="N10" s="15"/>
    </row>
    <row r="11" spans="1:15" ht="48.6">
      <c r="A11" s="9">
        <f>[4]DBD!A15</f>
        <v>7</v>
      </c>
      <c r="B11" s="9" t="str">
        <f>[4]DBD!B15</f>
        <v>ClFlag</v>
      </c>
      <c r="C11" s="9" t="str">
        <f>[4]DBD!C15</f>
        <v xml:space="preserve">抵押品別    </v>
      </c>
      <c r="D11" s="9" t="str">
        <f>[4]DBD!D15</f>
        <v>VARCHAR2</v>
      </c>
      <c r="E11" s="9">
        <f>[4]DBD!E15</f>
        <v>1</v>
      </c>
      <c r="F11" s="9">
        <f>[4]DBD!F15</f>
        <v>0</v>
      </c>
      <c r="G11" s="9" t="str">
        <f>[4]DBD!G15</f>
        <v xml:space="preserve">1:銀行保證 2:有價證券 3:不動產 4:員工貸款 5:動產
</v>
      </c>
      <c r="H11" s="15" t="s">
        <v>76</v>
      </c>
      <c r="I11" s="15" t="s">
        <v>235</v>
      </c>
      <c r="J11" s="15" t="s">
        <v>69</v>
      </c>
      <c r="K11" s="15" t="s">
        <v>24</v>
      </c>
      <c r="L11" s="15">
        <v>1</v>
      </c>
      <c r="M11" s="15"/>
      <c r="N11" s="15"/>
    </row>
    <row r="12" spans="1:15">
      <c r="A12" s="9">
        <f>[4]DBD!A16</f>
        <v>8</v>
      </c>
      <c r="B12" s="9" t="str">
        <f>[4]DBD!B16</f>
        <v>MonthLoanIns</v>
      </c>
      <c r="C12" s="9" t="str">
        <f>[4]DBD!C16</f>
        <v>本月利息收入</v>
      </c>
      <c r="D12" s="9" t="str">
        <f>[4]DBD!D16</f>
        <v>DECIMAL</v>
      </c>
      <c r="E12" s="9">
        <f>[4]DBD!E16</f>
        <v>16</v>
      </c>
      <c r="F12" s="9">
        <f>[4]DBD!F16</f>
        <v>2</v>
      </c>
      <c r="G12" s="9" t="str">
        <f>[4]DBD!G16</f>
        <v>當月利息</v>
      </c>
      <c r="H12" s="15" t="s">
        <v>76</v>
      </c>
      <c r="I12" s="15" t="s">
        <v>236</v>
      </c>
      <c r="J12" s="15" t="s">
        <v>70</v>
      </c>
      <c r="K12" s="15" t="s">
        <v>25</v>
      </c>
      <c r="L12" s="15">
        <v>13</v>
      </c>
      <c r="M12" s="15"/>
      <c r="N12" s="15"/>
    </row>
    <row r="13" spans="1:15" ht="32.4">
      <c r="A13" s="9">
        <f>[4]DBD!A17</f>
        <v>9</v>
      </c>
      <c r="B13" s="9" t="str">
        <f>[4]DBD!B17</f>
        <v>MonthLoanBal</v>
      </c>
      <c r="C13" s="9" t="str">
        <f>[4]DBD!C17</f>
        <v>本月月底餘額</v>
      </c>
      <c r="D13" s="9" t="str">
        <f>[4]DBD!D17</f>
        <v>DECIMAL</v>
      </c>
      <c r="E13" s="9">
        <f>[4]DBD!E17</f>
        <v>16</v>
      </c>
      <c r="F13" s="9">
        <f>[4]DBD!F17</f>
        <v>2</v>
      </c>
      <c r="G13" s="9" t="str">
        <f>[4]DBD!G17</f>
        <v>當月餘額
*早期資料才有值,近年資料擺0</v>
      </c>
      <c r="H13" s="15" t="s">
        <v>76</v>
      </c>
      <c r="I13" s="15" t="s">
        <v>237</v>
      </c>
      <c r="J13" s="15" t="s">
        <v>71</v>
      </c>
      <c r="K13" s="15" t="s">
        <v>25</v>
      </c>
      <c r="L13" s="15">
        <v>13</v>
      </c>
      <c r="M13" s="15"/>
      <c r="N13" s="15"/>
    </row>
    <row r="14" spans="1:15">
      <c r="A14" s="9">
        <f>[4]DBD!A18</f>
        <v>10</v>
      </c>
      <c r="B14" s="9" t="str">
        <f>[4]DBD!B18</f>
        <v>YearLoanIns</v>
      </c>
      <c r="C14" s="9" t="str">
        <f>[4]DBD!C18</f>
        <v>累計利息收入</v>
      </c>
      <c r="D14" s="9" t="str">
        <f>[4]DBD!D18</f>
        <v>DECIMAL</v>
      </c>
      <c r="E14" s="9">
        <f>[4]DBD!E18</f>
        <v>16</v>
      </c>
      <c r="F14" s="9">
        <f>[4]DBD!F18</f>
        <v>2</v>
      </c>
      <c r="G14" s="9" t="str">
        <f>[4]DBD!G18</f>
        <v>年初到本月份之累計利息收入</v>
      </c>
      <c r="H14" s="15" t="s">
        <v>76</v>
      </c>
      <c r="I14" s="15" t="s">
        <v>238</v>
      </c>
      <c r="J14" s="15" t="s">
        <v>72</v>
      </c>
      <c r="K14" s="15" t="s">
        <v>25</v>
      </c>
      <c r="L14" s="15">
        <v>13</v>
      </c>
      <c r="M14" s="15"/>
      <c r="N14" s="15"/>
    </row>
    <row r="15" spans="1:15" ht="48.6">
      <c r="A15" s="9">
        <f>[4]DBD!A19</f>
        <v>11</v>
      </c>
      <c r="B15" s="9" t="str">
        <f>[4]DBD!B19</f>
        <v>YearLoanBal</v>
      </c>
      <c r="C15" s="9" t="str">
        <f>[4]DBD!C19</f>
        <v>每月平均放款餘額</v>
      </c>
      <c r="D15" s="9" t="str">
        <f>[4]DBD!D19</f>
        <v>DECIMAL</v>
      </c>
      <c r="E15" s="9">
        <f>[4]DBD!E19</f>
        <v>16</v>
      </c>
      <c r="F15" s="9">
        <f>[4]DBD!F19</f>
        <v>2</v>
      </c>
      <c r="G15" s="9" t="str">
        <f>[4]DBD!G19</f>
        <v>年初到本月份之每月平均放款餘額
*早期資料才有值,近年資料擺0</v>
      </c>
      <c r="H15" s="15" t="s">
        <v>76</v>
      </c>
      <c r="I15" s="15" t="s">
        <v>239</v>
      </c>
      <c r="J15" s="15" t="s">
        <v>73</v>
      </c>
      <c r="K15" s="15" t="s">
        <v>25</v>
      </c>
      <c r="L15" s="15">
        <v>13</v>
      </c>
      <c r="M15" s="15"/>
      <c r="N15" s="15"/>
    </row>
    <row r="16" spans="1:15">
      <c r="A16" s="9">
        <f>[4]DBD!A20</f>
        <v>12</v>
      </c>
      <c r="B16" s="9" t="str">
        <f>[4]DBD!B20</f>
        <v>CreateDate</v>
      </c>
      <c r="C16" s="9" t="str">
        <f>[4]DBD!C20</f>
        <v>建檔日期時間</v>
      </c>
      <c r="D16" s="9" t="str">
        <f>[4]DBD!D20</f>
        <v>DATE</v>
      </c>
      <c r="E16" s="9"/>
      <c r="F16" s="9"/>
      <c r="G16" s="9"/>
      <c r="H16" s="15"/>
      <c r="I16" s="15"/>
      <c r="J16" s="15"/>
      <c r="K16" s="15"/>
      <c r="L16" s="15"/>
      <c r="M16" s="15"/>
      <c r="N16" s="15"/>
    </row>
    <row r="17" spans="1:14">
      <c r="A17" s="9">
        <f>[4]DBD!A21</f>
        <v>13</v>
      </c>
      <c r="B17" s="9" t="str">
        <f>[4]DBD!B21</f>
        <v>CreateEmpNo</v>
      </c>
      <c r="C17" s="9" t="str">
        <f>[4]DBD!C21</f>
        <v>建檔人員</v>
      </c>
      <c r="D17" s="9" t="str">
        <f>[4]DBD!D21</f>
        <v>VARCHAR2</v>
      </c>
      <c r="E17" s="9">
        <f>[4]DBD!E21</f>
        <v>6</v>
      </c>
      <c r="F17" s="9"/>
      <c r="G17" s="9"/>
      <c r="H17" s="15"/>
      <c r="I17" s="15"/>
      <c r="J17" s="15"/>
      <c r="K17" s="15"/>
      <c r="L17" s="15"/>
      <c r="M17" s="15"/>
      <c r="N17" s="15"/>
    </row>
    <row r="18" spans="1:14">
      <c r="A18" s="9">
        <f>[4]DBD!A22</f>
        <v>14</v>
      </c>
      <c r="B18" s="9" t="str">
        <f>[4]DBD!B22</f>
        <v>LastUpdate</v>
      </c>
      <c r="C18" s="9" t="str">
        <f>[4]DBD!C22</f>
        <v>最後更新日期時間</v>
      </c>
      <c r="D18" s="9" t="str">
        <f>[4]DBD!D22</f>
        <v>DATE</v>
      </c>
      <c r="E18" s="9"/>
      <c r="F18" s="9"/>
      <c r="G18" s="9"/>
      <c r="H18" s="15"/>
      <c r="I18" s="15"/>
      <c r="J18" s="15"/>
      <c r="K18" s="15"/>
      <c r="L18" s="15"/>
      <c r="M18" s="15"/>
      <c r="N18" s="15"/>
    </row>
    <row r="19" spans="1:14">
      <c r="A19" s="9">
        <f>[4]DBD!A23</f>
        <v>15</v>
      </c>
      <c r="B19" s="9" t="str">
        <f>[4]DBD!B23</f>
        <v>LastUpdateEmpNo</v>
      </c>
      <c r="C19" s="9" t="str">
        <f>[4]DBD!C23</f>
        <v>最後更新人員</v>
      </c>
      <c r="D19" s="9" t="str">
        <f>[4]DBD!D23</f>
        <v>VARCHAR2</v>
      </c>
      <c r="E19" s="9">
        <f>[4]DBD!E23</f>
        <v>6</v>
      </c>
      <c r="F19" s="9"/>
      <c r="G19" s="9"/>
      <c r="H19" s="15"/>
      <c r="I19" s="15"/>
      <c r="J19" s="15"/>
      <c r="K19" s="15"/>
      <c r="L19" s="15"/>
      <c r="M19" s="15"/>
      <c r="N19" s="15"/>
    </row>
  </sheetData>
  <mergeCells count="1">
    <mergeCell ref="A1:B1"/>
  </mergeCells>
  <phoneticPr fontId="1" type="noConversion"/>
  <hyperlinks>
    <hyperlink ref="E1" location="'L9'!A1" display="回首頁" xr:uid="{00000000-0004-0000-04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zoomScale="70" zoomScaleNormal="70" workbookViewId="0">
      <selection activeCell="O4" sqref="O4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4" width="20.21875" style="11" bestFit="1" customWidth="1"/>
    <col min="5" max="5" width="8.21875" style="11" bestFit="1" customWidth="1"/>
    <col min="6" max="6" width="6.21875" style="11" bestFit="1" customWidth="1"/>
    <col min="7" max="7" width="32.44140625" style="11" bestFit="1" customWidth="1"/>
    <col min="8" max="8" width="12.5546875" style="11" bestFit="1" customWidth="1"/>
    <col min="9" max="10" width="15.332031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5">
      <c r="A1" s="26" t="s">
        <v>7</v>
      </c>
      <c r="B1" s="27"/>
      <c r="C1" s="9" t="str">
        <f>[5]DBD!C1</f>
        <v>MonthlyLM014C</v>
      </c>
      <c r="D1" s="9" t="str">
        <f>[5]DBD!D1</f>
        <v>月報LM014工作檔C</v>
      </c>
      <c r="E1" s="16" t="s">
        <v>23</v>
      </c>
      <c r="F1" s="10"/>
      <c r="G1" s="10"/>
    </row>
    <row r="2" spans="1:15">
      <c r="A2" s="20"/>
      <c r="B2" s="21" t="s">
        <v>135</v>
      </c>
      <c r="C2" s="9" t="s">
        <v>215</v>
      </c>
      <c r="D2" s="9"/>
      <c r="E2" s="16"/>
      <c r="F2" s="10"/>
      <c r="G2" s="10"/>
    </row>
    <row r="3" spans="1:15">
      <c r="A3" s="20"/>
      <c r="B3" s="21" t="s">
        <v>136</v>
      </c>
      <c r="C3" s="9"/>
      <c r="D3" s="9"/>
      <c r="E3" s="16"/>
      <c r="F3" s="10"/>
      <c r="G3" s="10"/>
    </row>
    <row r="4" spans="1:15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23" t="s">
        <v>222</v>
      </c>
    </row>
    <row r="5" spans="1:15">
      <c r="A5" s="9">
        <f>[5]DBD!A9</f>
        <v>1</v>
      </c>
      <c r="B5" s="9" t="str">
        <f>[5]DBD!B9</f>
        <v>DataYM</v>
      </c>
      <c r="C5" s="9" t="str">
        <f>[5]DBD!C9</f>
        <v>資料年月</v>
      </c>
      <c r="D5" s="9" t="str">
        <f>[5]DBD!D9</f>
        <v>DECIMAL</v>
      </c>
      <c r="E5" s="9">
        <f>[5]DBD!E9</f>
        <v>6</v>
      </c>
      <c r="F5" s="9">
        <f>[5]DBD!F9</f>
        <v>0</v>
      </c>
      <c r="G5" s="9" t="str">
        <f>[5]DBD!G9</f>
        <v>西元年月YYYYMM</v>
      </c>
      <c r="H5" s="15" t="s">
        <v>130</v>
      </c>
      <c r="I5" s="15" t="s">
        <v>28</v>
      </c>
      <c r="J5" s="15" t="s">
        <v>43</v>
      </c>
      <c r="K5" s="15" t="s">
        <v>24</v>
      </c>
      <c r="L5" s="15">
        <v>6</v>
      </c>
      <c r="M5" s="15"/>
      <c r="N5" s="15"/>
    </row>
    <row r="6" spans="1:15">
      <c r="A6" s="9">
        <f>[5]DBD!A10</f>
        <v>2</v>
      </c>
      <c r="B6" s="9" t="str">
        <f>[5]DBD!B10</f>
        <v>AcctCode</v>
      </c>
      <c r="C6" s="9" t="str">
        <f>[5]DBD!C10</f>
        <v>業務科目代號</v>
      </c>
      <c r="D6" s="9" t="str">
        <f>[5]DBD!D10</f>
        <v>VARCHAR2</v>
      </c>
      <c r="E6" s="9">
        <f>[5]DBD!E10</f>
        <v>3</v>
      </c>
      <c r="F6" s="9">
        <f>[5]DBD!F10</f>
        <v>0</v>
      </c>
      <c r="G6" s="9" t="str">
        <f>[5]DBD!G10</f>
        <v>CdAcCode會計科子細目設定檔</v>
      </c>
      <c r="H6" s="15" t="s">
        <v>130</v>
      </c>
      <c r="I6" s="15" t="s">
        <v>48</v>
      </c>
      <c r="J6" s="15" t="s">
        <v>49</v>
      </c>
      <c r="K6" s="15" t="s">
        <v>24</v>
      </c>
      <c r="L6" s="15">
        <v>3</v>
      </c>
      <c r="M6" s="15"/>
      <c r="N6" s="15"/>
    </row>
    <row r="7" spans="1:15" ht="48.6">
      <c r="A7" s="9">
        <f>[5]DBD!A11</f>
        <v>3</v>
      </c>
      <c r="B7" s="9" t="str">
        <f>[5]DBD!B11</f>
        <v>AccountType</v>
      </c>
      <c r="C7" s="9" t="str">
        <f>[5]DBD!C11</f>
        <v xml:space="preserve">帳戶類別  </v>
      </c>
      <c r="D7" s="9" t="str">
        <f>[5]DBD!D11</f>
        <v>DECIMAL</v>
      </c>
      <c r="E7" s="9">
        <f>[5]DBD!E11</f>
        <v>1</v>
      </c>
      <c r="F7" s="9">
        <f>[5]DBD!F11</f>
        <v>0</v>
      </c>
      <c r="G7" s="9" t="str">
        <f>[5]DBD!G11</f>
        <v>1:個人 2:公司 3:合計
*早期資料才有3:合計,近年資料無3:合計</v>
      </c>
      <c r="H7" s="15" t="s">
        <v>130</v>
      </c>
      <c r="I7" s="15" t="s">
        <v>227</v>
      </c>
      <c r="J7" s="15" t="s">
        <v>67</v>
      </c>
      <c r="K7" s="15" t="s">
        <v>24</v>
      </c>
      <c r="L7" s="15">
        <v>1</v>
      </c>
      <c r="M7" s="15"/>
      <c r="N7" s="15"/>
    </row>
    <row r="8" spans="1:15">
      <c r="A8" s="9">
        <f>[5]DBD!A12</f>
        <v>4</v>
      </c>
      <c r="B8" s="9" t="str">
        <f>[5]DBD!B12</f>
        <v>AcBookCode</v>
      </c>
      <c r="C8" s="9" t="str">
        <f>[5]DBD!C12</f>
        <v>帳冊別</v>
      </c>
      <c r="D8" s="9" t="str">
        <f>[5]DBD!D12</f>
        <v>VARCHAR2</v>
      </c>
      <c r="E8" s="9">
        <f>[5]DBD!E12</f>
        <v>3</v>
      </c>
      <c r="F8" s="9">
        <f>[5]DBD!F12</f>
        <v>0</v>
      </c>
      <c r="G8" s="9">
        <f>[5]DBD!G12</f>
        <v>0</v>
      </c>
      <c r="H8" s="15" t="s">
        <v>130</v>
      </c>
      <c r="I8" s="15" t="s">
        <v>228</v>
      </c>
      <c r="J8" s="15" t="s">
        <v>75</v>
      </c>
      <c r="K8" s="15" t="s">
        <v>26</v>
      </c>
      <c r="L8" s="15">
        <v>1</v>
      </c>
      <c r="M8" s="15"/>
      <c r="N8" s="15" t="s">
        <v>211</v>
      </c>
      <c r="O8" s="11" t="s">
        <v>223</v>
      </c>
    </row>
    <row r="9" spans="1:15">
      <c r="A9" s="9">
        <f>[5]DBD!A13</f>
        <v>5</v>
      </c>
      <c r="B9" s="9" t="str">
        <f>[5]DBD!B13</f>
        <v>RelsFlag</v>
      </c>
      <c r="C9" s="9" t="str">
        <f>[5]DBD!C13</f>
        <v xml:space="preserve">關係人別    </v>
      </c>
      <c r="D9" s="9" t="str">
        <f>[5]DBD!D13</f>
        <v>VARCHAR2</v>
      </c>
      <c r="E9" s="9">
        <f>[5]DBD!E13</f>
        <v>1</v>
      </c>
      <c r="F9" s="9">
        <f>[5]DBD!F13</f>
        <v>0</v>
      </c>
      <c r="G9" s="9" t="str">
        <f>[5]DBD!G13</f>
        <v>0: 非關係人 1:關係人</v>
      </c>
      <c r="H9" s="15" t="s">
        <v>130</v>
      </c>
      <c r="I9" s="15" t="s">
        <v>234</v>
      </c>
      <c r="J9" s="15" t="s">
        <v>68</v>
      </c>
      <c r="K9" s="15" t="s">
        <v>24</v>
      </c>
      <c r="L9" s="15">
        <v>1</v>
      </c>
      <c r="M9" s="15"/>
      <c r="N9" s="15"/>
    </row>
    <row r="10" spans="1:15" ht="48.6">
      <c r="A10" s="9">
        <f>[5]DBD!A14</f>
        <v>6</v>
      </c>
      <c r="B10" s="9" t="str">
        <f>[5]DBD!B14</f>
        <v>ClFlag</v>
      </c>
      <c r="C10" s="9" t="str">
        <f>[5]DBD!C14</f>
        <v xml:space="preserve">抵押品別    </v>
      </c>
      <c r="D10" s="9" t="str">
        <f>[5]DBD!D14</f>
        <v>VARCHAR2</v>
      </c>
      <c r="E10" s="9">
        <f>[5]DBD!E14</f>
        <v>1</v>
      </c>
      <c r="F10" s="9">
        <f>[5]DBD!F14</f>
        <v>0</v>
      </c>
      <c r="G10" s="9" t="str">
        <f>[5]DBD!G14</f>
        <v xml:space="preserve">1:銀行保證 2:有價證券 3:不動產 4:員工貸款 5:動產
</v>
      </c>
      <c r="H10" s="15" t="s">
        <v>130</v>
      </c>
      <c r="I10" s="15" t="s">
        <v>235</v>
      </c>
      <c r="J10" s="15" t="s">
        <v>69</v>
      </c>
      <c r="K10" s="15" t="s">
        <v>24</v>
      </c>
      <c r="L10" s="15">
        <v>1</v>
      </c>
      <c r="M10" s="15"/>
      <c r="N10" s="15"/>
    </row>
    <row r="11" spans="1:15" ht="48.6">
      <c r="A11" s="9">
        <f>[5]DBD!A15</f>
        <v>7</v>
      </c>
      <c r="B11" s="9" t="str">
        <f>[5]DBD!B15</f>
        <v>DepartmentCode</v>
      </c>
      <c r="C11" s="9" t="str">
        <f>[5]DBD!C15</f>
        <v>案件隸屬單位</v>
      </c>
      <c r="D11" s="9" t="str">
        <f>[5]DBD!D15</f>
        <v>VARCHAR2</v>
      </c>
      <c r="E11" s="9">
        <f>[5]DBD!E15</f>
        <v>1</v>
      </c>
      <c r="F11" s="9">
        <f>[5]DBD!F15</f>
        <v>0</v>
      </c>
      <c r="G11" s="9" t="str">
        <f>[5]DBD!G15</f>
        <v>共用代碼檔
0:非企金單位  
1:企金推展課</v>
      </c>
      <c r="H11" s="15" t="s">
        <v>130</v>
      </c>
      <c r="I11" s="15" t="s">
        <v>131</v>
      </c>
      <c r="J11" s="15" t="s">
        <v>132</v>
      </c>
      <c r="K11" s="15" t="s">
        <v>133</v>
      </c>
      <c r="L11" s="15">
        <v>1</v>
      </c>
      <c r="M11" s="15"/>
      <c r="N11" s="15" t="s">
        <v>214</v>
      </c>
      <c r="O11" s="11" t="s">
        <v>224</v>
      </c>
    </row>
    <row r="12" spans="1:15">
      <c r="A12" s="9">
        <f>[5]DBD!A16</f>
        <v>8</v>
      </c>
      <c r="B12" s="9" t="str">
        <f>[5]DBD!B16</f>
        <v>MonthLoanIns</v>
      </c>
      <c r="C12" s="9" t="str">
        <f>[5]DBD!C16</f>
        <v>本月利息收入</v>
      </c>
      <c r="D12" s="9" t="str">
        <f>[5]DBD!D16</f>
        <v>DECIMAL</v>
      </c>
      <c r="E12" s="9">
        <f>[5]DBD!E16</f>
        <v>16</v>
      </c>
      <c r="F12" s="9">
        <f>[5]DBD!F16</f>
        <v>2</v>
      </c>
      <c r="G12" s="9" t="str">
        <f>[5]DBD!G16</f>
        <v>當月利息</v>
      </c>
      <c r="H12" s="15" t="s">
        <v>130</v>
      </c>
      <c r="I12" s="15" t="s">
        <v>236</v>
      </c>
      <c r="J12" s="15" t="s">
        <v>70</v>
      </c>
      <c r="K12" s="15" t="s">
        <v>25</v>
      </c>
      <c r="L12" s="15">
        <v>13</v>
      </c>
      <c r="M12" s="15"/>
      <c r="N12" s="15"/>
    </row>
    <row r="13" spans="1:15" ht="32.4">
      <c r="A13" s="9">
        <f>[5]DBD!A17</f>
        <v>9</v>
      </c>
      <c r="B13" s="9" t="str">
        <f>[5]DBD!B17</f>
        <v>MonthLoanBal</v>
      </c>
      <c r="C13" s="9" t="str">
        <f>[5]DBD!C17</f>
        <v>本月月底餘額</v>
      </c>
      <c r="D13" s="9" t="str">
        <f>[5]DBD!D17</f>
        <v>DECIMAL</v>
      </c>
      <c r="E13" s="9">
        <f>[5]DBD!E17</f>
        <v>16</v>
      </c>
      <c r="F13" s="9">
        <f>[5]DBD!F17</f>
        <v>2</v>
      </c>
      <c r="G13" s="9" t="str">
        <f>[5]DBD!G17</f>
        <v>當月餘額
*早期資料才有值,近年資料擺0</v>
      </c>
      <c r="H13" s="15" t="s">
        <v>130</v>
      </c>
      <c r="I13" s="15" t="s">
        <v>237</v>
      </c>
      <c r="J13" s="15" t="s">
        <v>71</v>
      </c>
      <c r="K13" s="15" t="s">
        <v>25</v>
      </c>
      <c r="L13" s="15">
        <v>13</v>
      </c>
      <c r="M13" s="15"/>
      <c r="N13" s="15"/>
    </row>
    <row r="14" spans="1:15">
      <c r="A14" s="9">
        <f>[5]DBD!A18</f>
        <v>10</v>
      </c>
      <c r="B14" s="9" t="str">
        <f>[5]DBD!B18</f>
        <v>YearLoanIns</v>
      </c>
      <c r="C14" s="9" t="str">
        <f>[5]DBD!C18</f>
        <v>累計利息收入</v>
      </c>
      <c r="D14" s="9" t="str">
        <f>[5]DBD!D18</f>
        <v>DECIMAL</v>
      </c>
      <c r="E14" s="9">
        <f>[5]DBD!E18</f>
        <v>16</v>
      </c>
      <c r="F14" s="9">
        <f>[5]DBD!F18</f>
        <v>2</v>
      </c>
      <c r="G14" s="9" t="str">
        <f>[5]DBD!G18</f>
        <v>年初到本月份之累計利息收入</v>
      </c>
      <c r="H14" s="15" t="s">
        <v>130</v>
      </c>
      <c r="I14" s="15" t="s">
        <v>238</v>
      </c>
      <c r="J14" s="15" t="s">
        <v>72</v>
      </c>
      <c r="K14" s="15" t="s">
        <v>25</v>
      </c>
      <c r="L14" s="15">
        <v>13</v>
      </c>
      <c r="M14" s="15"/>
      <c r="N14" s="15"/>
    </row>
    <row r="15" spans="1:15" ht="48.6">
      <c r="A15" s="9">
        <f>[5]DBD!A19</f>
        <v>11</v>
      </c>
      <c r="B15" s="9" t="str">
        <f>[5]DBD!B19</f>
        <v>YearLoanBal</v>
      </c>
      <c r="C15" s="9" t="str">
        <f>[5]DBD!C19</f>
        <v>每月平均放款餘額</v>
      </c>
      <c r="D15" s="9" t="str">
        <f>[5]DBD!D19</f>
        <v>DECIMAL</v>
      </c>
      <c r="E15" s="9">
        <f>[5]DBD!E19</f>
        <v>16</v>
      </c>
      <c r="F15" s="9">
        <f>[5]DBD!F19</f>
        <v>2</v>
      </c>
      <c r="G15" s="9" t="str">
        <f>[5]DBD!G19</f>
        <v>年初到本月份之每月平均放款餘額
*早期資料才有值,近年資料擺0</v>
      </c>
      <c r="H15" s="15" t="s">
        <v>130</v>
      </c>
      <c r="I15" s="15" t="s">
        <v>239</v>
      </c>
      <c r="J15" s="15" t="s">
        <v>73</v>
      </c>
      <c r="K15" s="15" t="s">
        <v>25</v>
      </c>
      <c r="L15" s="15">
        <v>13</v>
      </c>
      <c r="M15" s="15"/>
      <c r="N15" s="15"/>
    </row>
    <row r="16" spans="1:15">
      <c r="A16" s="9">
        <f>[5]DBD!A20</f>
        <v>12</v>
      </c>
      <c r="B16" s="9" t="str">
        <f>[5]DBD!B20</f>
        <v>CreateDate</v>
      </c>
      <c r="C16" s="9" t="str">
        <f>[5]DBD!C20</f>
        <v>建檔日期時間</v>
      </c>
      <c r="D16" s="9" t="str">
        <f>[5]DBD!D20</f>
        <v>DATE</v>
      </c>
      <c r="E16" s="9">
        <f>[5]DBD!E20</f>
        <v>0</v>
      </c>
      <c r="F16" s="9" t="str">
        <f>[5]DBD!F20</f>
        <v xml:space="preserve"> </v>
      </c>
      <c r="G16" s="9"/>
      <c r="M16" s="15"/>
      <c r="N16" s="15"/>
    </row>
    <row r="17" spans="1:14">
      <c r="A17" s="9">
        <f>[5]DBD!A21</f>
        <v>13</v>
      </c>
      <c r="B17" s="9" t="str">
        <f>[5]DBD!B21</f>
        <v>CreateEmpNo</v>
      </c>
      <c r="C17" s="9" t="str">
        <f>[5]DBD!C21</f>
        <v>建檔人員</v>
      </c>
      <c r="D17" s="9" t="str">
        <f>[5]DBD!D21</f>
        <v>VARCHAR2</v>
      </c>
      <c r="E17" s="9">
        <f>[5]DBD!E21</f>
        <v>6</v>
      </c>
      <c r="F17" s="9" t="str">
        <f>[5]DBD!F21</f>
        <v xml:space="preserve"> </v>
      </c>
      <c r="G17" s="9"/>
      <c r="H17" s="15"/>
      <c r="I17" s="15"/>
      <c r="J17" s="15"/>
      <c r="K17" s="15"/>
      <c r="L17" s="15"/>
      <c r="M17" s="15"/>
      <c r="N17" s="15"/>
    </row>
    <row r="18" spans="1:14">
      <c r="A18" s="9">
        <f>[5]DBD!A22</f>
        <v>14</v>
      </c>
      <c r="B18" s="9" t="str">
        <f>[5]DBD!B22</f>
        <v>LastUpdate</v>
      </c>
      <c r="C18" s="9" t="str">
        <f>[5]DBD!C22</f>
        <v>最後更新日期時間</v>
      </c>
      <c r="D18" s="9" t="str">
        <f>[5]DBD!D22</f>
        <v>DATE</v>
      </c>
      <c r="E18" s="9">
        <f>[5]DBD!E22</f>
        <v>0</v>
      </c>
      <c r="F18" s="9" t="str">
        <f>[5]DBD!F22</f>
        <v xml:space="preserve"> </v>
      </c>
      <c r="G18" s="9"/>
      <c r="H18" s="15"/>
      <c r="I18" s="15"/>
      <c r="J18" s="15"/>
      <c r="K18" s="15"/>
      <c r="L18" s="15"/>
      <c r="M18" s="15"/>
      <c r="N18" s="15"/>
    </row>
    <row r="19" spans="1:14">
      <c r="A19" s="9">
        <f>[5]DBD!A23</f>
        <v>15</v>
      </c>
      <c r="B19" s="9" t="str">
        <f>[5]DBD!B23</f>
        <v>LastUpdateEmpNo</v>
      </c>
      <c r="C19" s="9" t="str">
        <f>[5]DBD!C23</f>
        <v>最後更新人員</v>
      </c>
      <c r="D19" s="9" t="str">
        <f>[5]DBD!D23</f>
        <v>VARCHAR2</v>
      </c>
      <c r="E19" s="9">
        <f>[5]DBD!E23</f>
        <v>6</v>
      </c>
      <c r="F19" s="9">
        <f>[5]DBD!F23</f>
        <v>0</v>
      </c>
      <c r="G19" s="9"/>
      <c r="H19" s="15"/>
      <c r="I19" s="15"/>
      <c r="J19" s="15"/>
      <c r="K19" s="15"/>
      <c r="L19" s="15"/>
      <c r="M19" s="15"/>
      <c r="N19" s="15"/>
    </row>
  </sheetData>
  <mergeCells count="1">
    <mergeCell ref="A1:B1"/>
  </mergeCells>
  <phoneticPr fontId="1" type="noConversion"/>
  <hyperlinks>
    <hyperlink ref="E1" location="'L9'!A1" display="回首頁" xr:uid="{00000000-0004-0000-05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"/>
  <sheetViews>
    <sheetView tabSelected="1" zoomScale="85" zoomScaleNormal="85" workbookViewId="0">
      <selection activeCell="L8" sqref="L8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3" width="21.44140625" style="11" bestFit="1" customWidth="1"/>
    <col min="4" max="4" width="20.21875" style="11" bestFit="1" customWidth="1"/>
    <col min="5" max="5" width="8.21875" style="11" bestFit="1" customWidth="1"/>
    <col min="6" max="6" width="6.21875" style="11" bestFit="1" customWidth="1"/>
    <col min="7" max="7" width="32.44140625" style="11" bestFit="1" customWidth="1"/>
    <col min="8" max="8" width="12.5546875" style="11" bestFit="1" customWidth="1"/>
    <col min="9" max="10" width="15.332031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5" ht="32.4">
      <c r="A1" s="26" t="s">
        <v>7</v>
      </c>
      <c r="B1" s="27"/>
      <c r="C1" s="9" t="str">
        <f>[6]DBD!C1</f>
        <v>YearlyHouseLoanInt</v>
      </c>
      <c r="D1" s="9" t="str">
        <f>[6]DBD!D1</f>
        <v>每年房屋擔保借款繳息工作檔</v>
      </c>
      <c r="E1" s="16" t="s">
        <v>23</v>
      </c>
      <c r="F1" s="10"/>
      <c r="G1" s="10"/>
    </row>
    <row r="2" spans="1:15">
      <c r="A2" s="20"/>
      <c r="B2" s="21" t="s">
        <v>135</v>
      </c>
      <c r="C2" s="9" t="s">
        <v>216</v>
      </c>
      <c r="D2" s="9"/>
      <c r="E2" s="16"/>
      <c r="F2" s="10"/>
      <c r="G2" s="10"/>
    </row>
    <row r="3" spans="1:15" ht="48.6">
      <c r="A3" s="20"/>
      <c r="B3" s="21" t="s">
        <v>136</v>
      </c>
      <c r="C3" s="9" t="s">
        <v>217</v>
      </c>
      <c r="D3" s="9"/>
      <c r="E3" s="16"/>
      <c r="F3" s="10"/>
      <c r="G3" s="10"/>
    </row>
    <row r="4" spans="1:15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23" t="s">
        <v>222</v>
      </c>
    </row>
    <row r="5" spans="1:15">
      <c r="A5" s="9">
        <f>[6]DBD!A9</f>
        <v>1</v>
      </c>
      <c r="B5" s="9" t="str">
        <f>[6]DBD!B9</f>
        <v>YearMonth</v>
      </c>
      <c r="C5" s="9" t="str">
        <f>[6]DBD!C9</f>
        <v xml:space="preserve">資料年月 </v>
      </c>
      <c r="D5" s="9" t="str">
        <f>[6]DBD!D9</f>
        <v>DECIMAL</v>
      </c>
      <c r="E5" s="9">
        <f>[6]DBD!E9</f>
        <v>6</v>
      </c>
      <c r="F5" s="9">
        <f>[6]DBD!F9</f>
        <v>0</v>
      </c>
      <c r="G5" s="9">
        <f>[6]DBD!G9</f>
        <v>0</v>
      </c>
      <c r="H5" s="15" t="s">
        <v>77</v>
      </c>
      <c r="I5" s="15" t="s">
        <v>28</v>
      </c>
      <c r="J5" s="15" t="s">
        <v>78</v>
      </c>
      <c r="K5" s="15" t="s">
        <v>24</v>
      </c>
      <c r="L5" s="15">
        <v>6</v>
      </c>
      <c r="M5" s="15"/>
      <c r="N5" s="15"/>
    </row>
    <row r="6" spans="1:15">
      <c r="A6" s="9">
        <f>[6]DBD!A10</f>
        <v>2</v>
      </c>
      <c r="B6" s="9" t="str">
        <f>[6]DBD!B10</f>
        <v>CustNo</v>
      </c>
      <c r="C6" s="9" t="str">
        <f>[6]DBD!C10</f>
        <v>戶號</v>
      </c>
      <c r="D6" s="9" t="str">
        <f>[6]DBD!D10</f>
        <v>DECIMAL</v>
      </c>
      <c r="E6" s="9">
        <f>[6]DBD!E10</f>
        <v>7</v>
      </c>
      <c r="F6" s="9">
        <f>[6]DBD!F10</f>
        <v>0</v>
      </c>
      <c r="G6" s="9">
        <f>[6]DBD!G10</f>
        <v>0</v>
      </c>
      <c r="H6" s="15" t="s">
        <v>77</v>
      </c>
      <c r="I6" s="15" t="s">
        <v>30</v>
      </c>
      <c r="J6" s="15" t="s">
        <v>80</v>
      </c>
      <c r="K6" s="15" t="s">
        <v>24</v>
      </c>
      <c r="L6" s="15">
        <v>7</v>
      </c>
      <c r="M6" s="15"/>
      <c r="N6" s="15"/>
    </row>
    <row r="7" spans="1:15">
      <c r="A7" s="9">
        <f>[6]DBD!A11</f>
        <v>3</v>
      </c>
      <c r="B7" s="9" t="str">
        <f>[6]DBD!B11</f>
        <v>FacmNo</v>
      </c>
      <c r="C7" s="9" t="str">
        <f>[6]DBD!C11</f>
        <v>額度編號</v>
      </c>
      <c r="D7" s="9" t="str">
        <f>[6]DBD!D11</f>
        <v>DECIMAL</v>
      </c>
      <c r="E7" s="9">
        <f>[6]DBD!E11</f>
        <v>3</v>
      </c>
      <c r="F7" s="9">
        <f>[6]DBD!F11</f>
        <v>0</v>
      </c>
      <c r="G7" s="9">
        <f>[6]DBD!G11</f>
        <v>0</v>
      </c>
      <c r="H7" s="15" t="s">
        <v>77</v>
      </c>
      <c r="I7" s="15" t="s">
        <v>32</v>
      </c>
      <c r="J7" s="15" t="s">
        <v>94</v>
      </c>
      <c r="K7" s="15" t="s">
        <v>24</v>
      </c>
      <c r="L7" s="15">
        <v>3</v>
      </c>
      <c r="M7" s="15"/>
      <c r="N7" s="15"/>
    </row>
    <row r="8" spans="1:15" ht="32.4">
      <c r="A8" s="9">
        <f>[6]DBD!A12</f>
        <v>4</v>
      </c>
      <c r="B8" s="9" t="str">
        <f>[6]DBD!B12</f>
        <v>UsageCode</v>
      </c>
      <c r="C8" s="9" t="str">
        <f>[6]DBD!C12</f>
        <v>資金用途別</v>
      </c>
      <c r="D8" s="9" t="str">
        <f>[6]DBD!D12</f>
        <v>VARCHAR2</v>
      </c>
      <c r="E8" s="9">
        <f>[6]DBD!E12</f>
        <v>2</v>
      </c>
      <c r="F8" s="9">
        <f>[6]DBD!F12</f>
        <v>0</v>
      </c>
      <c r="G8" s="9" t="str">
        <f>[6]DBD!G12</f>
        <v>02:購置不動產
00:全部</v>
      </c>
      <c r="H8" s="15" t="s">
        <v>77</v>
      </c>
      <c r="I8" s="15" t="s">
        <v>92</v>
      </c>
      <c r="J8" s="15" t="s">
        <v>91</v>
      </c>
      <c r="K8" s="15" t="s">
        <v>24</v>
      </c>
      <c r="L8" s="15">
        <v>1</v>
      </c>
      <c r="M8" s="15"/>
      <c r="N8" s="15"/>
    </row>
    <row r="9" spans="1:15" ht="97.2">
      <c r="A9" s="9">
        <f>[6]DBD!A13</f>
        <v>5</v>
      </c>
      <c r="B9" s="9" t="str">
        <f>[6]DBD!B13</f>
        <v>AcctCode</v>
      </c>
      <c r="C9" s="9" t="str">
        <f>[6]DBD!C13</f>
        <v xml:space="preserve">業務科目代號  </v>
      </c>
      <c r="D9" s="9" t="str">
        <f>[6]DBD!D13</f>
        <v>VARCHAR2</v>
      </c>
      <c r="E9" s="9">
        <f>[6]DBD!E13</f>
        <v>3</v>
      </c>
      <c r="F9" s="9">
        <f>[6]DBD!F13</f>
        <v>0</v>
      </c>
      <c r="G9" s="9" t="str">
        <f>[6]DBD!G13</f>
        <v>CdAcCode會計科子細目設定檔
310: 短期擔保放款 
320: 中期擔保放款
330: 長期擔保放款
340: 三十年房貸
990: 催收款項</v>
      </c>
      <c r="H9" s="15" t="s">
        <v>77</v>
      </c>
      <c r="I9" s="15" t="s">
        <v>48</v>
      </c>
      <c r="J9" s="15" t="s">
        <v>79</v>
      </c>
      <c r="K9" s="15" t="s">
        <v>24</v>
      </c>
      <c r="L9" s="15">
        <v>3</v>
      </c>
      <c r="M9" s="15"/>
      <c r="N9" s="15"/>
    </row>
    <row r="10" spans="1:15" ht="129.6">
      <c r="A10" s="9">
        <f>[6]DBD!A14</f>
        <v>6</v>
      </c>
      <c r="B10" s="9" t="str">
        <f>[6]DBD!B14</f>
        <v>RepayCode</v>
      </c>
      <c r="C10" s="9" t="str">
        <f>[6]DBD!C14</f>
        <v>繳款方式</v>
      </c>
      <c r="D10" s="9" t="str">
        <f>[6]DBD!D14</f>
        <v>VARCHAR2</v>
      </c>
      <c r="E10" s="9">
        <f>[6]DBD!E14</f>
        <v>3</v>
      </c>
      <c r="F10" s="9">
        <f>[6]DBD!F14</f>
        <v>0</v>
      </c>
      <c r="G10" s="9" t="str">
        <f>[6]DBD!G14</f>
        <v>1: 匯款轉帳
2: 銀行扣款
3: 員工扣薪
4: 支票
5: 特約金
6: 人事特約金
7: 定存特約
8: 劃撥存款</v>
      </c>
      <c r="H10" s="15" t="s">
        <v>77</v>
      </c>
      <c r="I10" s="15" t="s">
        <v>81</v>
      </c>
      <c r="J10" s="15" t="s">
        <v>82</v>
      </c>
      <c r="K10" s="15" t="s">
        <v>24</v>
      </c>
      <c r="L10" s="15">
        <v>1</v>
      </c>
      <c r="M10" s="15"/>
      <c r="N10" s="15"/>
    </row>
    <row r="11" spans="1:15">
      <c r="A11" s="9">
        <f>[6]DBD!A15</f>
        <v>7</v>
      </c>
      <c r="B11" s="9" t="str">
        <f>[6]DBD!B15</f>
        <v>LoanAmt</v>
      </c>
      <c r="C11" s="9" t="str">
        <f>[6]DBD!C15</f>
        <v>撥款金額</v>
      </c>
      <c r="D11" s="9" t="str">
        <f>[6]DBD!D15</f>
        <v>VARCHAR2</v>
      </c>
      <c r="E11" s="9">
        <f>[6]DBD!E15</f>
        <v>16</v>
      </c>
      <c r="F11" s="9">
        <f>[6]DBD!F15</f>
        <v>2</v>
      </c>
      <c r="G11" s="9">
        <f>[6]DBD!G15</f>
        <v>0</v>
      </c>
      <c r="H11" s="15" t="s">
        <v>77</v>
      </c>
      <c r="I11" s="15" t="s">
        <v>83</v>
      </c>
      <c r="J11" s="15" t="s">
        <v>84</v>
      </c>
      <c r="K11" s="15" t="s">
        <v>25</v>
      </c>
      <c r="L11" s="15">
        <v>11</v>
      </c>
      <c r="M11" s="15"/>
      <c r="N11" s="15"/>
    </row>
    <row r="12" spans="1:15">
      <c r="A12" s="9">
        <f>[6]DBD!A16</f>
        <v>8</v>
      </c>
      <c r="B12" s="9" t="str">
        <f>[6]DBD!B16</f>
        <v>LoanBal</v>
      </c>
      <c r="C12" s="9" t="str">
        <f>[6]DBD!C16</f>
        <v>放款餘額</v>
      </c>
      <c r="D12" s="9" t="str">
        <f>[6]DBD!D16</f>
        <v>DECIMAL</v>
      </c>
      <c r="E12" s="9">
        <f>[6]DBD!E16</f>
        <v>16</v>
      </c>
      <c r="F12" s="9">
        <f>[6]DBD!F16</f>
        <v>2</v>
      </c>
      <c r="G12" s="9">
        <f>[6]DBD!G16</f>
        <v>0</v>
      </c>
      <c r="H12" s="15" t="s">
        <v>77</v>
      </c>
      <c r="I12" s="15" t="s">
        <v>50</v>
      </c>
      <c r="J12" s="15" t="s">
        <v>85</v>
      </c>
      <c r="K12" s="15" t="s">
        <v>25</v>
      </c>
      <c r="L12" s="15">
        <v>11</v>
      </c>
      <c r="M12" s="15"/>
      <c r="N12" s="15"/>
    </row>
    <row r="13" spans="1:15" ht="32.4">
      <c r="A13" s="9">
        <f>[6]DBD!A17</f>
        <v>9</v>
      </c>
      <c r="B13" s="9" t="str">
        <f>[6]DBD!B17</f>
        <v>FirstDrawdownDate</v>
      </c>
      <c r="C13" s="9" t="str">
        <f>[6]DBD!C17</f>
        <v>初貸日</v>
      </c>
      <c r="D13" s="9" t="str">
        <f>[6]DBD!D17</f>
        <v>DECIMALD</v>
      </c>
      <c r="E13" s="9">
        <f>[6]DBD!E17</f>
        <v>8</v>
      </c>
      <c r="F13" s="9">
        <f>[6]DBD!F17</f>
        <v>0</v>
      </c>
      <c r="G13" s="9">
        <f>[6]DBD!G17</f>
        <v>0</v>
      </c>
      <c r="H13" s="15" t="s">
        <v>77</v>
      </c>
      <c r="I13" s="15" t="s">
        <v>86</v>
      </c>
      <c r="J13" s="15" t="s">
        <v>303</v>
      </c>
      <c r="K13" s="15" t="s">
        <v>24</v>
      </c>
      <c r="L13" s="15">
        <v>8</v>
      </c>
      <c r="M13" s="15"/>
      <c r="N13" s="15"/>
    </row>
    <row r="14" spans="1:15">
      <c r="A14" s="9">
        <f>[6]DBD!A18</f>
        <v>10</v>
      </c>
      <c r="B14" s="9" t="str">
        <f>[6]DBD!B18</f>
        <v>MaturityDate</v>
      </c>
      <c r="C14" s="9" t="str">
        <f>[6]DBD!C18</f>
        <v>到期日</v>
      </c>
      <c r="D14" s="9" t="str">
        <f>[6]DBD!D18</f>
        <v>DECIMALD</v>
      </c>
      <c r="E14" s="9">
        <f>[6]DBD!E18</f>
        <v>8</v>
      </c>
      <c r="F14" s="9">
        <f>[6]DBD!F18</f>
        <v>0</v>
      </c>
      <c r="G14" s="9">
        <f>[6]DBD!G18</f>
        <v>0</v>
      </c>
      <c r="H14" s="15" t="s">
        <v>77</v>
      </c>
      <c r="I14" s="15" t="s">
        <v>87</v>
      </c>
      <c r="J14" s="15" t="s">
        <v>88</v>
      </c>
      <c r="K14" s="15" t="s">
        <v>24</v>
      </c>
      <c r="L14" s="15">
        <v>8</v>
      </c>
      <c r="M14" s="15"/>
      <c r="N14" s="15"/>
    </row>
    <row r="15" spans="1:15">
      <c r="A15" s="9">
        <f>[6]DBD!A19</f>
        <v>11</v>
      </c>
      <c r="B15" s="9" t="str">
        <f>[6]DBD!B19</f>
        <v>YearlyInt</v>
      </c>
      <c r="C15" s="9" t="str">
        <f>[6]DBD!C19</f>
        <v>年度繳息金額</v>
      </c>
      <c r="D15" s="9" t="str">
        <f>[6]DBD!D19</f>
        <v>DECIMAL</v>
      </c>
      <c r="E15" s="9">
        <f>[6]DBD!E19</f>
        <v>16</v>
      </c>
      <c r="F15" s="9">
        <f>[6]DBD!F19</f>
        <v>2</v>
      </c>
      <c r="G15" s="9">
        <f>[6]DBD!G19</f>
        <v>0</v>
      </c>
      <c r="H15" s="15" t="s">
        <v>77</v>
      </c>
      <c r="I15" s="15" t="s">
        <v>89</v>
      </c>
      <c r="J15" s="15" t="s">
        <v>90</v>
      </c>
      <c r="K15" s="15" t="s">
        <v>25</v>
      </c>
      <c r="L15" s="15">
        <v>11</v>
      </c>
      <c r="M15" s="15"/>
      <c r="N15" s="15"/>
    </row>
    <row r="16" spans="1:15">
      <c r="A16" s="9">
        <f>[6]DBD!A20</f>
        <v>12</v>
      </c>
      <c r="B16" s="9" t="str">
        <f>[6]DBD!B20</f>
        <v>HouseBuyDate</v>
      </c>
      <c r="C16" s="9" t="str">
        <f>[6]DBD!C20</f>
        <v>房屋取得日期</v>
      </c>
      <c r="D16" s="9" t="str">
        <f>[6]DBD!D20</f>
        <v>decimald</v>
      </c>
      <c r="E16" s="9">
        <f>[6]DBD!E20</f>
        <v>8</v>
      </c>
      <c r="F16" s="9">
        <f>[6]DBD!F20</f>
        <v>0</v>
      </c>
      <c r="G16" s="9"/>
      <c r="H16" s="15" t="s">
        <v>77</v>
      </c>
      <c r="I16" s="15" t="s">
        <v>304</v>
      </c>
      <c r="J16" s="15" t="s">
        <v>95</v>
      </c>
      <c r="K16" s="15" t="s">
        <v>24</v>
      </c>
      <c r="L16" s="15">
        <v>8</v>
      </c>
      <c r="M16" s="15"/>
      <c r="N16" s="15"/>
    </row>
    <row r="17" spans="1:14">
      <c r="A17" s="9">
        <f>[6]DBD!A21</f>
        <v>13</v>
      </c>
      <c r="B17" s="9" t="str">
        <f>[6]DBD!B21</f>
        <v>CreateDate</v>
      </c>
      <c r="C17" s="9" t="str">
        <f>[6]DBD!C21</f>
        <v>建檔日期時間</v>
      </c>
      <c r="D17" s="9" t="str">
        <f>[6]DBD!D21</f>
        <v>DATE</v>
      </c>
      <c r="E17" s="9">
        <f>[6]DBD!E21</f>
        <v>0</v>
      </c>
      <c r="F17" s="9"/>
      <c r="G17" s="9"/>
    </row>
    <row r="18" spans="1:14">
      <c r="A18" s="9">
        <f>[6]DBD!A22</f>
        <v>14</v>
      </c>
      <c r="B18" s="9" t="str">
        <f>[6]DBD!B22</f>
        <v>CreateEmpNo</v>
      </c>
      <c r="C18" s="9" t="str">
        <f>[6]DBD!C22</f>
        <v>建檔人員</v>
      </c>
      <c r="D18" s="9" t="str">
        <f>[6]DBD!D22</f>
        <v>VARCHAR2</v>
      </c>
      <c r="E18" s="9"/>
      <c r="F18" s="9"/>
      <c r="G18" s="9"/>
      <c r="H18" s="15"/>
      <c r="I18" s="15"/>
      <c r="J18" s="15"/>
      <c r="K18" s="15"/>
      <c r="L18" s="15"/>
      <c r="M18" s="15"/>
      <c r="N18" s="15"/>
    </row>
    <row r="19" spans="1:14">
      <c r="A19" s="9">
        <f>[6]DBD!A23</f>
        <v>15</v>
      </c>
      <c r="B19" s="9" t="str">
        <f>[6]DBD!B23</f>
        <v>LastUpdate</v>
      </c>
      <c r="C19" s="9" t="str">
        <f>[6]DBD!C23</f>
        <v>最後更新日期時間</v>
      </c>
      <c r="D19" s="9" t="str">
        <f>[6]DBD!D23</f>
        <v>DATE</v>
      </c>
      <c r="E19" s="9">
        <f>[6]DBD!E23</f>
        <v>0</v>
      </c>
      <c r="F19" s="9"/>
      <c r="G19" s="9"/>
      <c r="H19" s="15"/>
      <c r="I19" s="15"/>
      <c r="J19" s="15"/>
      <c r="K19" s="15"/>
      <c r="L19" s="15"/>
      <c r="M19" s="15"/>
      <c r="N19" s="15"/>
    </row>
    <row r="20" spans="1:14">
      <c r="A20" s="9">
        <f>[6]DBD!A24</f>
        <v>16</v>
      </c>
      <c r="B20" s="9" t="str">
        <f>[6]DBD!B24</f>
        <v>LastUpdateEmpNo</v>
      </c>
      <c r="C20" s="9" t="str">
        <f>[6]DBD!C24</f>
        <v>最後更新人員</v>
      </c>
      <c r="D20" s="9" t="str">
        <f>[6]DBD!D24</f>
        <v>VARCHAR2</v>
      </c>
      <c r="E20" s="9">
        <f>[6]DBD!E24</f>
        <v>6</v>
      </c>
      <c r="F20" s="9"/>
      <c r="G20" s="9"/>
      <c r="H20" s="15"/>
      <c r="I20" s="15"/>
      <c r="J20" s="15"/>
      <c r="K20" s="15"/>
      <c r="L20" s="15"/>
      <c r="M20" s="15"/>
      <c r="N20" s="15"/>
    </row>
  </sheetData>
  <mergeCells count="1">
    <mergeCell ref="A1:B1"/>
  </mergeCells>
  <phoneticPr fontId="1" type="noConversion"/>
  <hyperlinks>
    <hyperlink ref="E1" location="'L9'!A1" display="回首頁" xr:uid="{00000000-0004-0000-06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A4" zoomScale="85" zoomScaleNormal="85" workbookViewId="0">
      <selection activeCell="G12" sqref="G12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9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5.332031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5">
      <c r="A1" s="26" t="s">
        <v>7</v>
      </c>
      <c r="B1" s="27"/>
      <c r="C1" s="9" t="str">
        <f>[7]DBD!C1</f>
        <v>MonthlyLM028</v>
      </c>
      <c r="D1" s="9" t="str">
        <f>[7]DBD!D1</f>
        <v>月報LM028工作檔</v>
      </c>
      <c r="E1" s="16" t="s">
        <v>23</v>
      </c>
      <c r="F1" s="10"/>
      <c r="G1" s="10"/>
    </row>
    <row r="2" spans="1:15">
      <c r="A2" s="20"/>
      <c r="B2" s="21" t="s">
        <v>135</v>
      </c>
      <c r="C2" s="9" t="s">
        <v>218</v>
      </c>
      <c r="D2" s="9"/>
      <c r="E2" s="16"/>
      <c r="F2" s="10"/>
      <c r="G2" s="10"/>
    </row>
    <row r="3" spans="1:15">
      <c r="A3" s="20"/>
      <c r="B3" s="21" t="s">
        <v>136</v>
      </c>
      <c r="C3" s="9"/>
      <c r="D3" s="9"/>
      <c r="E3" s="16"/>
      <c r="F3" s="10"/>
      <c r="G3" s="10"/>
    </row>
    <row r="4" spans="1:15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23" t="s">
        <v>222</v>
      </c>
    </row>
    <row r="5" spans="1:15">
      <c r="A5" s="9">
        <f>[7]DBD!A9</f>
        <v>1</v>
      </c>
      <c r="B5" s="15" t="s">
        <v>96</v>
      </c>
      <c r="C5" s="9" t="str">
        <f>[7]DBD!C9</f>
        <v xml:space="preserve">戶況         </v>
      </c>
      <c r="D5" s="9" t="str">
        <f>[7]DBD!D9</f>
        <v>DECIMAL</v>
      </c>
      <c r="E5" s="9">
        <f>[7]DBD!E9</f>
        <v>2</v>
      </c>
      <c r="F5" s="9">
        <f>[7]DBD!F9</f>
        <v>0</v>
      </c>
      <c r="G5" s="9">
        <f>[7]DBD!G9</f>
        <v>0</v>
      </c>
      <c r="H5" s="15" t="s">
        <v>124</v>
      </c>
      <c r="I5" s="15" t="s">
        <v>96</v>
      </c>
      <c r="J5" s="15" t="s">
        <v>97</v>
      </c>
      <c r="K5" s="15" t="s">
        <v>24</v>
      </c>
      <c r="L5" s="15">
        <v>1</v>
      </c>
      <c r="M5" s="15"/>
      <c r="N5" s="15"/>
    </row>
    <row r="6" spans="1:15">
      <c r="A6" s="9">
        <f>[7]DBD!A10</f>
        <v>2</v>
      </c>
      <c r="B6" s="15" t="s">
        <v>98</v>
      </c>
      <c r="C6" s="9" t="str">
        <f>[7]DBD!C10</f>
        <v xml:space="preserve">企金別       </v>
      </c>
      <c r="D6" s="9" t="str">
        <f>[7]DBD!D10</f>
        <v>DECIMAL</v>
      </c>
      <c r="E6" s="9">
        <f>[7]DBD!E10</f>
        <v>1</v>
      </c>
      <c r="F6" s="9">
        <f>[7]DBD!F10</f>
        <v>0</v>
      </c>
      <c r="G6" s="9">
        <f>[7]DBD!G10</f>
        <v>0</v>
      </c>
      <c r="H6" s="15" t="s">
        <v>124</v>
      </c>
      <c r="I6" s="15" t="s">
        <v>98</v>
      </c>
      <c r="J6" s="15" t="s">
        <v>74</v>
      </c>
      <c r="K6" s="15" t="s">
        <v>26</v>
      </c>
      <c r="L6" s="15">
        <v>1</v>
      </c>
      <c r="M6" s="15"/>
      <c r="N6" s="15"/>
    </row>
    <row r="7" spans="1:15">
      <c r="A7" s="9">
        <f>[7]DBD!A11</f>
        <v>3</v>
      </c>
      <c r="B7" s="15" t="s">
        <v>99</v>
      </c>
      <c r="C7" s="9" t="str">
        <f>[7]DBD!C11</f>
        <v xml:space="preserve">營業單位別   </v>
      </c>
      <c r="D7" s="9" t="str">
        <f>[7]DBD!D11</f>
        <v>VARCHAR2</v>
      </c>
      <c r="E7" s="9">
        <f>[7]DBD!E11</f>
        <v>4</v>
      </c>
      <c r="F7" s="9">
        <f>[7]DBD!F11</f>
        <v>0</v>
      </c>
      <c r="G7" s="9">
        <f>[7]DBD!G11</f>
        <v>0</v>
      </c>
      <c r="H7" s="15" t="s">
        <v>124</v>
      </c>
      <c r="I7" s="15" t="s">
        <v>99</v>
      </c>
      <c r="J7" s="15" t="s">
        <v>100</v>
      </c>
      <c r="K7" s="15" t="s">
        <v>24</v>
      </c>
      <c r="L7" s="15">
        <v>4</v>
      </c>
      <c r="M7" s="15"/>
      <c r="N7" s="15"/>
    </row>
    <row r="8" spans="1:15">
      <c r="A8" s="9">
        <f>[7]DBD!A12</f>
        <v>4</v>
      </c>
      <c r="B8" s="15" t="s">
        <v>30</v>
      </c>
      <c r="C8" s="9" t="str">
        <f>[7]DBD!C12</f>
        <v xml:space="preserve">借款人戶號   </v>
      </c>
      <c r="D8" s="9" t="str">
        <f>[7]DBD!D12</f>
        <v>DECIMAL</v>
      </c>
      <c r="E8" s="9">
        <f>[7]DBD!E12</f>
        <v>7</v>
      </c>
      <c r="F8" s="9">
        <f>[7]DBD!F12</f>
        <v>0</v>
      </c>
      <c r="G8" s="9">
        <f>[7]DBD!G12</f>
        <v>0</v>
      </c>
      <c r="H8" s="15" t="s">
        <v>124</v>
      </c>
      <c r="I8" s="15" t="s">
        <v>30</v>
      </c>
      <c r="J8" s="15" t="s">
        <v>44</v>
      </c>
      <c r="K8" s="15" t="s">
        <v>24</v>
      </c>
      <c r="L8" s="15">
        <v>7</v>
      </c>
      <c r="M8" s="15"/>
      <c r="N8" s="15"/>
    </row>
    <row r="9" spans="1:15">
      <c r="A9" s="9">
        <f>[7]DBD!A13</f>
        <v>5</v>
      </c>
      <c r="B9" s="15" t="s">
        <v>291</v>
      </c>
      <c r="C9" s="9" t="str">
        <f>[7]DBD!C13</f>
        <v xml:space="preserve">額度編號     </v>
      </c>
      <c r="D9" s="9" t="str">
        <f>[7]DBD!D13</f>
        <v>DECIMAL</v>
      </c>
      <c r="E9" s="9">
        <f>[7]DBD!E13</f>
        <v>3</v>
      </c>
      <c r="F9" s="9">
        <f>[7]DBD!F13</f>
        <v>0</v>
      </c>
      <c r="G9" s="9">
        <f>[7]DBD!G13</f>
        <v>0</v>
      </c>
      <c r="H9" s="15" t="s">
        <v>124</v>
      </c>
      <c r="I9" s="15" t="s">
        <v>291</v>
      </c>
      <c r="J9" s="15" t="s">
        <v>45</v>
      </c>
      <c r="K9" s="15" t="s">
        <v>24</v>
      </c>
      <c r="L9" s="15">
        <v>3</v>
      </c>
      <c r="M9" s="15"/>
      <c r="N9" s="15"/>
    </row>
    <row r="10" spans="1:15">
      <c r="A10" s="9">
        <f>[7]DBD!A14</f>
        <v>6</v>
      </c>
      <c r="B10" s="15" t="s">
        <v>46</v>
      </c>
      <c r="C10" s="9" t="str">
        <f>[7]DBD!C14</f>
        <v xml:space="preserve">撥款序號     </v>
      </c>
      <c r="D10" s="9" t="str">
        <f>[7]DBD!D14</f>
        <v>DECIMAL</v>
      </c>
      <c r="E10" s="9">
        <f>[7]DBD!E14</f>
        <v>3</v>
      </c>
      <c r="F10" s="9">
        <f>[7]DBD!F14</f>
        <v>0</v>
      </c>
      <c r="G10" s="9">
        <f>[7]DBD!G14</f>
        <v>0</v>
      </c>
      <c r="H10" s="15" t="s">
        <v>124</v>
      </c>
      <c r="I10" s="15" t="s">
        <v>46</v>
      </c>
      <c r="J10" s="15" t="s">
        <v>47</v>
      </c>
      <c r="K10" s="15" t="s">
        <v>24</v>
      </c>
      <c r="L10" s="15">
        <v>3</v>
      </c>
      <c r="M10" s="15"/>
      <c r="N10" s="15"/>
    </row>
    <row r="11" spans="1:15">
      <c r="A11" s="9">
        <f>[7]DBD!A15</f>
        <v>7</v>
      </c>
      <c r="B11" s="15" t="s">
        <v>52</v>
      </c>
      <c r="C11" s="9" t="str">
        <f>[7]DBD!C15</f>
        <v xml:space="preserve">利率         </v>
      </c>
      <c r="D11" s="9" t="str">
        <f>[7]DBD!D15</f>
        <v>DECIMAL</v>
      </c>
      <c r="E11" s="9">
        <f>[7]DBD!E15</f>
        <v>6</v>
      </c>
      <c r="F11" s="9">
        <f>[7]DBD!F15</f>
        <v>4</v>
      </c>
      <c r="G11" s="9">
        <f>[7]DBD!G15</f>
        <v>0</v>
      </c>
      <c r="H11" s="15" t="s">
        <v>124</v>
      </c>
      <c r="I11" s="15" t="s">
        <v>52</v>
      </c>
      <c r="J11" s="15" t="s">
        <v>53</v>
      </c>
      <c r="K11" s="15" t="s">
        <v>25</v>
      </c>
      <c r="L11" s="15">
        <v>6</v>
      </c>
      <c r="M11" s="15">
        <v>4</v>
      </c>
      <c r="N11" s="15"/>
    </row>
    <row r="12" spans="1:15">
      <c r="A12" s="9">
        <f>[7]DBD!A16</f>
        <v>8</v>
      </c>
      <c r="B12" s="15" t="s">
        <v>101</v>
      </c>
      <c r="C12" s="9" t="str">
        <f>[7]DBD!C16</f>
        <v xml:space="preserve">繳息週期     </v>
      </c>
      <c r="D12" s="9" t="str">
        <f>[7]DBD!D16</f>
        <v>DECIMAL</v>
      </c>
      <c r="E12" s="9">
        <f>[7]DBD!E16</f>
        <v>2</v>
      </c>
      <c r="F12" s="9">
        <f>[7]DBD!F16</f>
        <v>0</v>
      </c>
      <c r="G12" s="9">
        <f>[7]DBD!G16</f>
        <v>0</v>
      </c>
      <c r="H12" s="15" t="s">
        <v>124</v>
      </c>
      <c r="I12" s="15" t="s">
        <v>101</v>
      </c>
      <c r="J12" s="15" t="s">
        <v>102</v>
      </c>
      <c r="K12" s="15" t="s">
        <v>24</v>
      </c>
      <c r="L12" s="15">
        <v>2</v>
      </c>
      <c r="M12" s="15"/>
      <c r="N12" s="15"/>
    </row>
    <row r="13" spans="1:15">
      <c r="A13" s="9">
        <f>[7]DBD!A17</f>
        <v>9</v>
      </c>
      <c r="B13" s="15" t="s">
        <v>103</v>
      </c>
      <c r="C13" s="9" t="str">
        <f>[7]DBD!C17</f>
        <v xml:space="preserve">扣款銀行     </v>
      </c>
      <c r="D13" s="9" t="str">
        <f>[7]DBD!D17</f>
        <v>VARCHAR2</v>
      </c>
      <c r="E13" s="9">
        <f>[7]DBD!E17</f>
        <v>3</v>
      </c>
      <c r="F13" s="9">
        <f>[7]DBD!F17</f>
        <v>0</v>
      </c>
      <c r="G13" s="9">
        <f>[7]DBD!G17</f>
        <v>0</v>
      </c>
      <c r="H13" s="15" t="s">
        <v>124</v>
      </c>
      <c r="I13" s="15" t="s">
        <v>103</v>
      </c>
      <c r="J13" s="15" t="s">
        <v>104</v>
      </c>
      <c r="K13" s="15" t="s">
        <v>24</v>
      </c>
      <c r="L13" s="15">
        <v>4</v>
      </c>
      <c r="M13" s="15"/>
      <c r="N13" s="15" t="s">
        <v>219</v>
      </c>
      <c r="O13" s="11" t="s">
        <v>225</v>
      </c>
    </row>
    <row r="14" spans="1:15">
      <c r="A14" s="9">
        <f>[7]DBD!A18</f>
        <v>10</v>
      </c>
      <c r="B14" s="15" t="s">
        <v>105</v>
      </c>
      <c r="C14" s="9" t="str">
        <f>[7]DBD!C18</f>
        <v xml:space="preserve">貸款期間－月 </v>
      </c>
      <c r="D14" s="9" t="str">
        <f>[7]DBD!D18</f>
        <v>DECIMAL</v>
      </c>
      <c r="E14" s="9">
        <f>[7]DBD!E18</f>
        <v>2</v>
      </c>
      <c r="F14" s="9">
        <f>[7]DBD!F18</f>
        <v>0</v>
      </c>
      <c r="G14" s="9">
        <f>[7]DBD!G18</f>
        <v>0</v>
      </c>
      <c r="H14" s="15" t="s">
        <v>124</v>
      </c>
      <c r="I14" s="15" t="s">
        <v>105</v>
      </c>
      <c r="J14" s="15" t="s">
        <v>106</v>
      </c>
      <c r="K14" s="15" t="s">
        <v>24</v>
      </c>
      <c r="L14" s="15">
        <v>2</v>
      </c>
      <c r="M14" s="15"/>
      <c r="N14" s="15"/>
    </row>
    <row r="15" spans="1:15">
      <c r="A15" s="9">
        <f>[7]DBD!A19</f>
        <v>11</v>
      </c>
      <c r="B15" s="15" t="s">
        <v>107</v>
      </c>
      <c r="C15" s="9" t="str">
        <f>[7]DBD!C19</f>
        <v xml:space="preserve">貸款期間－日 </v>
      </c>
      <c r="D15" s="9" t="str">
        <f>[7]DBD!D19</f>
        <v>DECIMAL</v>
      </c>
      <c r="E15" s="9">
        <f>[7]DBD!E19</f>
        <v>3</v>
      </c>
      <c r="F15" s="9">
        <f>[7]DBD!F19</f>
        <v>0</v>
      </c>
      <c r="G15" s="9">
        <f>[7]DBD!G19</f>
        <v>0</v>
      </c>
      <c r="H15" s="15" t="s">
        <v>124</v>
      </c>
      <c r="I15" s="15" t="s">
        <v>107</v>
      </c>
      <c r="J15" s="15" t="s">
        <v>108</v>
      </c>
      <c r="K15" s="15" t="s">
        <v>24</v>
      </c>
      <c r="L15" s="15">
        <v>2</v>
      </c>
      <c r="M15" s="15"/>
      <c r="N15" s="15"/>
    </row>
    <row r="16" spans="1:15">
      <c r="A16" s="9">
        <f>[7]DBD!A20</f>
        <v>12</v>
      </c>
      <c r="B16" s="15" t="s">
        <v>50</v>
      </c>
      <c r="C16" s="9" t="str">
        <f>[7]DBD!C20</f>
        <v xml:space="preserve">放款餘額     </v>
      </c>
      <c r="D16" s="9" t="str">
        <f>[7]DBD!D20</f>
        <v>DECIMAL</v>
      </c>
      <c r="E16" s="9"/>
      <c r="F16" s="9"/>
      <c r="G16" s="9"/>
      <c r="H16" s="15" t="s">
        <v>124</v>
      </c>
      <c r="I16" s="15" t="s">
        <v>50</v>
      </c>
      <c r="J16" s="15" t="s">
        <v>51</v>
      </c>
      <c r="K16" s="15" t="s">
        <v>25</v>
      </c>
      <c r="L16" s="15">
        <v>11</v>
      </c>
      <c r="M16" s="15"/>
      <c r="N16" s="15"/>
    </row>
    <row r="17" spans="1:14">
      <c r="A17" s="9">
        <f>[7]DBD!A21</f>
        <v>13</v>
      </c>
      <c r="B17" s="15" t="s">
        <v>109</v>
      </c>
      <c r="C17" s="9" t="str">
        <f>[7]DBD!C21</f>
        <v xml:space="preserve">利率區分     </v>
      </c>
      <c r="D17" s="9" t="str">
        <f>[7]DBD!D21</f>
        <v>VARCHAR2</v>
      </c>
      <c r="E17" s="9">
        <f>[7]DBD!E21</f>
        <v>1</v>
      </c>
      <c r="F17" s="9"/>
      <c r="G17" s="9"/>
      <c r="H17" s="15" t="s">
        <v>124</v>
      </c>
      <c r="I17" s="15" t="s">
        <v>109</v>
      </c>
      <c r="J17" s="15" t="s">
        <v>110</v>
      </c>
      <c r="K17" s="15" t="s">
        <v>24</v>
      </c>
      <c r="L17" s="15">
        <v>1</v>
      </c>
      <c r="M17" s="15"/>
      <c r="N17" s="15"/>
    </row>
    <row r="18" spans="1:14">
      <c r="A18" s="9">
        <f>[7]DBD!A22</f>
        <v>14</v>
      </c>
      <c r="B18" s="15" t="s">
        <v>111</v>
      </c>
      <c r="C18" s="9" t="str">
        <f>[7]DBD!C22</f>
        <v xml:space="preserve">郵局存款別   </v>
      </c>
      <c r="D18" s="9" t="str">
        <f>[7]DBD!D22</f>
        <v>VARCHAR2</v>
      </c>
      <c r="E18" s="9"/>
      <c r="F18" s="9"/>
      <c r="G18" s="9"/>
      <c r="H18" s="15" t="s">
        <v>124</v>
      </c>
      <c r="I18" s="15" t="s">
        <v>111</v>
      </c>
      <c r="J18" s="15" t="s">
        <v>112</v>
      </c>
      <c r="K18" s="15" t="s">
        <v>26</v>
      </c>
      <c r="L18" s="15">
        <v>1</v>
      </c>
      <c r="M18" s="15"/>
      <c r="N18" s="15"/>
    </row>
    <row r="19" spans="1:14">
      <c r="A19" s="9">
        <f>[7]DBD!A23</f>
        <v>15</v>
      </c>
      <c r="B19" s="15" t="s">
        <v>113</v>
      </c>
      <c r="C19" s="9" t="str">
        <f>[7]DBD!C23</f>
        <v xml:space="preserve">應繳日       </v>
      </c>
      <c r="D19" s="9" t="str">
        <f>[7]DBD!D23</f>
        <v>DECIMAL</v>
      </c>
      <c r="E19" s="9">
        <f>[7]DBD!E23</f>
        <v>2</v>
      </c>
      <c r="F19" s="9"/>
      <c r="G19" s="9"/>
      <c r="H19" s="15" t="s">
        <v>124</v>
      </c>
      <c r="I19" s="15" t="s">
        <v>113</v>
      </c>
      <c r="J19" s="15" t="s">
        <v>114</v>
      </c>
      <c r="K19" s="15" t="s">
        <v>24</v>
      </c>
      <c r="L19" s="15">
        <v>2</v>
      </c>
      <c r="M19" s="15"/>
      <c r="N19" s="15"/>
    </row>
    <row r="20" spans="1:14">
      <c r="A20" s="9">
        <f>[7]DBD!A24</f>
        <v>16</v>
      </c>
      <c r="B20" s="15" t="s">
        <v>115</v>
      </c>
      <c r="C20" s="9" t="str">
        <f>[7]DBD!C24</f>
        <v xml:space="preserve">首次調整週期 </v>
      </c>
      <c r="D20" s="9" t="str">
        <f>[7]DBD!D24</f>
        <v>DECIMAL</v>
      </c>
      <c r="E20" s="9">
        <f>[7]DBD!E24</f>
        <v>2</v>
      </c>
      <c r="F20" s="9"/>
      <c r="G20" s="9"/>
      <c r="H20" s="15" t="s">
        <v>124</v>
      </c>
      <c r="I20" s="15" t="s">
        <v>115</v>
      </c>
      <c r="J20" s="15" t="s">
        <v>116</v>
      </c>
      <c r="K20" s="15" t="s">
        <v>24</v>
      </c>
      <c r="L20" s="15">
        <v>2</v>
      </c>
      <c r="M20" s="15"/>
      <c r="N20" s="15"/>
    </row>
    <row r="21" spans="1:14">
      <c r="A21" s="9">
        <f>[7]DBD!A25</f>
        <v>17</v>
      </c>
      <c r="B21" s="15" t="s">
        <v>240</v>
      </c>
      <c r="C21" s="9" t="str">
        <f>[7]DBD!C25</f>
        <v xml:space="preserve">基本利率代碼 </v>
      </c>
      <c r="D21" s="9" t="str">
        <f>[7]DBD!D25</f>
        <v>VARCHAR2</v>
      </c>
      <c r="E21" s="9">
        <f>[7]DBD!E25</f>
        <v>2</v>
      </c>
      <c r="F21" s="9"/>
      <c r="G21" s="9"/>
      <c r="H21" s="15" t="s">
        <v>124</v>
      </c>
      <c r="I21" s="15" t="s">
        <v>240</v>
      </c>
      <c r="J21" s="15" t="s">
        <v>117</v>
      </c>
      <c r="K21" s="15" t="s">
        <v>26</v>
      </c>
      <c r="L21" s="15">
        <v>2</v>
      </c>
      <c r="M21" s="15"/>
      <c r="N21" s="15"/>
    </row>
    <row r="22" spans="1:14">
      <c r="A22" s="9">
        <f>[7]DBD!A26</f>
        <v>18</v>
      </c>
      <c r="B22" s="15" t="s">
        <v>241</v>
      </c>
      <c r="C22" s="9" t="str">
        <f>[7]DBD!C26</f>
        <v xml:space="preserve">利率1        </v>
      </c>
      <c r="D22" s="9" t="str">
        <f>[7]DBD!D26</f>
        <v>DECIMAL</v>
      </c>
      <c r="E22" s="9">
        <f>[7]DBD!E26</f>
        <v>6</v>
      </c>
      <c r="F22" s="9"/>
      <c r="G22" s="9"/>
      <c r="H22" s="15" t="s">
        <v>124</v>
      </c>
      <c r="I22" s="15" t="s">
        <v>241</v>
      </c>
      <c r="J22" s="15" t="s">
        <v>53</v>
      </c>
      <c r="K22" s="15" t="s">
        <v>25</v>
      </c>
      <c r="L22" s="15">
        <v>6</v>
      </c>
      <c r="M22" s="15">
        <v>4</v>
      </c>
      <c r="N22" s="15"/>
    </row>
    <row r="23" spans="1:14">
      <c r="A23" s="9">
        <f>[7]DBD!A27</f>
        <v>19</v>
      </c>
      <c r="B23" s="15" t="s">
        <v>242</v>
      </c>
      <c r="C23" s="9" t="str">
        <f>[7]DBD!C27</f>
        <v xml:space="preserve">利率2        </v>
      </c>
      <c r="D23" s="9" t="str">
        <f>[7]DBD!D27</f>
        <v>DECIMAL</v>
      </c>
      <c r="E23" s="9">
        <f>[7]DBD!E27</f>
        <v>6</v>
      </c>
      <c r="F23" s="9"/>
      <c r="G23" s="9"/>
      <c r="H23" s="15" t="s">
        <v>124</v>
      </c>
      <c r="I23" s="15" t="s">
        <v>242</v>
      </c>
      <c r="J23" s="15" t="s">
        <v>53</v>
      </c>
      <c r="K23" s="15" t="s">
        <v>25</v>
      </c>
      <c r="L23" s="15">
        <v>6</v>
      </c>
      <c r="M23" s="15">
        <v>4</v>
      </c>
      <c r="N23" s="15"/>
    </row>
    <row r="24" spans="1:14">
      <c r="A24" s="9">
        <f>[7]DBD!A28</f>
        <v>20</v>
      </c>
      <c r="B24" s="15" t="s">
        <v>243</v>
      </c>
      <c r="C24" s="9" t="str">
        <f>[7]DBD!C28</f>
        <v xml:space="preserve">利率3        </v>
      </c>
      <c r="D24" s="9" t="str">
        <f>[7]DBD!D28</f>
        <v>DECIMAL</v>
      </c>
      <c r="E24" s="9">
        <f>[7]DBD!E28</f>
        <v>6</v>
      </c>
      <c r="F24" s="9"/>
      <c r="G24" s="9"/>
      <c r="H24" s="15" t="s">
        <v>124</v>
      </c>
      <c r="I24" s="15" t="s">
        <v>243</v>
      </c>
      <c r="J24" s="15" t="s">
        <v>53</v>
      </c>
      <c r="K24" s="15" t="s">
        <v>25</v>
      </c>
      <c r="L24" s="15">
        <v>6</v>
      </c>
      <c r="M24" s="15">
        <v>4</v>
      </c>
      <c r="N24" s="15"/>
    </row>
    <row r="25" spans="1:14">
      <c r="A25" s="9">
        <f>[7]DBD!A29</f>
        <v>21</v>
      </c>
      <c r="B25" s="15" t="s">
        <v>244</v>
      </c>
      <c r="C25" s="9" t="str">
        <f>[7]DBD!C29</f>
        <v xml:space="preserve">利率4        </v>
      </c>
      <c r="D25" s="9" t="str">
        <f>[7]DBD!D29</f>
        <v>DECIMAL</v>
      </c>
      <c r="E25" s="9">
        <f>[7]DBD!E29</f>
        <v>6</v>
      </c>
      <c r="F25" s="9"/>
      <c r="G25" s="9"/>
      <c r="H25" s="15" t="s">
        <v>124</v>
      </c>
      <c r="I25" s="15" t="s">
        <v>244</v>
      </c>
      <c r="J25" s="15" t="s">
        <v>53</v>
      </c>
      <c r="K25" s="15" t="s">
        <v>25</v>
      </c>
      <c r="L25" s="15">
        <v>6</v>
      </c>
      <c r="M25" s="15">
        <v>4</v>
      </c>
      <c r="N25" s="15"/>
    </row>
    <row r="26" spans="1:14">
      <c r="A26" s="9">
        <f>[7]DBD!A30</f>
        <v>22</v>
      </c>
      <c r="B26" s="15" t="s">
        <v>245</v>
      </c>
      <c r="C26" s="9" t="str">
        <f>[7]DBD!C30</f>
        <v xml:space="preserve">利率5        </v>
      </c>
      <c r="D26" s="9" t="str">
        <f>[7]DBD!D30</f>
        <v>DECIMAL</v>
      </c>
      <c r="E26" s="9">
        <f>[7]DBD!E30</f>
        <v>6</v>
      </c>
      <c r="F26" s="9"/>
      <c r="G26" s="9"/>
      <c r="H26" s="15" t="s">
        <v>124</v>
      </c>
      <c r="I26" s="15" t="s">
        <v>245</v>
      </c>
      <c r="J26" s="15" t="s">
        <v>53</v>
      </c>
      <c r="K26" s="15" t="s">
        <v>25</v>
      </c>
      <c r="L26" s="15">
        <v>6</v>
      </c>
      <c r="M26" s="15">
        <v>4</v>
      </c>
      <c r="N26" s="15"/>
    </row>
    <row r="27" spans="1:14">
      <c r="A27" s="9">
        <f>[7]DBD!A31</f>
        <v>23</v>
      </c>
      <c r="B27" s="15" t="s">
        <v>246</v>
      </c>
      <c r="C27" s="9" t="str">
        <f>[7]DBD!C31</f>
        <v xml:space="preserve">押品別１     </v>
      </c>
      <c r="D27" s="9" t="str">
        <f>[7]DBD!D31</f>
        <v>DECIMAL</v>
      </c>
      <c r="E27" s="9">
        <f>[7]DBD!E31</f>
        <v>1</v>
      </c>
      <c r="F27" s="9"/>
      <c r="G27" s="9"/>
      <c r="H27" s="15" t="s">
        <v>124</v>
      </c>
      <c r="I27" s="15" t="s">
        <v>246</v>
      </c>
      <c r="J27" s="15" t="s">
        <v>118</v>
      </c>
      <c r="K27" s="15" t="s">
        <v>24</v>
      </c>
      <c r="L27" s="15">
        <v>1</v>
      </c>
      <c r="M27" s="15"/>
      <c r="N27" s="15"/>
    </row>
    <row r="28" spans="1:14">
      <c r="A28" s="9">
        <f>[7]DBD!A32</f>
        <v>24</v>
      </c>
      <c r="B28" s="15" t="s">
        <v>247</v>
      </c>
      <c r="C28" s="9" t="str">
        <f>[7]DBD!C32</f>
        <v xml:space="preserve">押品別２     </v>
      </c>
      <c r="D28" s="9" t="str">
        <f>[7]DBD!D32</f>
        <v>DECIMAL</v>
      </c>
      <c r="E28" s="9">
        <f>[7]DBD!E32</f>
        <v>2</v>
      </c>
      <c r="F28" s="9"/>
      <c r="G28" s="9"/>
      <c r="H28" s="15" t="s">
        <v>124</v>
      </c>
      <c r="I28" s="15" t="s">
        <v>247</v>
      </c>
      <c r="J28" s="15" t="s">
        <v>119</v>
      </c>
      <c r="K28" s="15" t="s">
        <v>24</v>
      </c>
      <c r="L28" s="15">
        <v>2</v>
      </c>
      <c r="M28" s="15"/>
      <c r="N28" s="15"/>
    </row>
    <row r="29" spans="1:14">
      <c r="A29" s="9">
        <f>[7]DBD!A33</f>
        <v>25</v>
      </c>
      <c r="B29" s="15" t="s">
        <v>248</v>
      </c>
      <c r="C29" s="9" t="str">
        <f>[7]DBD!C33</f>
        <v xml:space="preserve">撥款日-年    </v>
      </c>
      <c r="D29" s="9" t="str">
        <f>[7]DBD!D33</f>
        <v>DECIMAL</v>
      </c>
      <c r="E29" s="9">
        <f>[7]DBD!E33</f>
        <v>4</v>
      </c>
      <c r="F29" s="9"/>
      <c r="G29" s="9"/>
      <c r="H29" s="15" t="s">
        <v>124</v>
      </c>
      <c r="I29" s="15" t="s">
        <v>248</v>
      </c>
      <c r="J29" s="15" t="s">
        <v>120</v>
      </c>
      <c r="K29" s="15" t="s">
        <v>24</v>
      </c>
      <c r="L29" s="15">
        <v>4</v>
      </c>
      <c r="M29" s="15"/>
      <c r="N29" s="15"/>
    </row>
    <row r="30" spans="1:14">
      <c r="A30" s="9">
        <f>[7]DBD!A34</f>
        <v>26</v>
      </c>
      <c r="B30" s="15" t="s">
        <v>249</v>
      </c>
      <c r="C30" s="9" t="str">
        <f>[7]DBD!C34</f>
        <v xml:space="preserve">撥款日-月    </v>
      </c>
      <c r="D30" s="9" t="str">
        <f>[7]DBD!D34</f>
        <v>DECIMAL</v>
      </c>
      <c r="E30" s="9">
        <f>[7]DBD!E34</f>
        <v>2</v>
      </c>
      <c r="F30" s="9"/>
      <c r="G30" s="9"/>
      <c r="H30" s="15" t="s">
        <v>124</v>
      </c>
      <c r="I30" s="15" t="s">
        <v>249</v>
      </c>
      <c r="J30" s="15" t="s">
        <v>121</v>
      </c>
      <c r="K30" s="15" t="s">
        <v>24</v>
      </c>
      <c r="L30" s="15">
        <v>2</v>
      </c>
      <c r="M30" s="15"/>
      <c r="N30" s="15"/>
    </row>
    <row r="31" spans="1:14">
      <c r="A31" s="9">
        <f>[7]DBD!A35</f>
        <v>27</v>
      </c>
      <c r="B31" s="15" t="s">
        <v>250</v>
      </c>
      <c r="C31" s="9" t="str">
        <f>[7]DBD!C35</f>
        <v xml:space="preserve">撥款日-日    </v>
      </c>
      <c r="D31" s="9" t="str">
        <f>[7]DBD!D35</f>
        <v>DECIMAL</v>
      </c>
      <c r="E31" s="9">
        <f>[7]DBD!E35</f>
        <v>2</v>
      </c>
      <c r="F31" s="9"/>
      <c r="G31" s="9"/>
      <c r="H31" s="15" t="s">
        <v>124</v>
      </c>
      <c r="I31" s="15" t="s">
        <v>250</v>
      </c>
      <c r="J31" s="15" t="s">
        <v>122</v>
      </c>
      <c r="K31" s="15" t="s">
        <v>24</v>
      </c>
      <c r="L31" s="15">
        <v>2</v>
      </c>
      <c r="M31" s="15"/>
      <c r="N31" s="15"/>
    </row>
    <row r="32" spans="1:14">
      <c r="A32" s="9">
        <f>[7]DBD!A36</f>
        <v>28</v>
      </c>
      <c r="B32" s="15" t="s">
        <v>251</v>
      </c>
      <c r="C32" s="9" t="str">
        <f>[7]DBD!C36</f>
        <v xml:space="preserve">到期日碼     </v>
      </c>
      <c r="D32" s="9" t="str">
        <f>[7]DBD!D36</f>
        <v>DECIMAL</v>
      </c>
      <c r="E32" s="9">
        <f>[7]DBD!E36</f>
        <v>1</v>
      </c>
      <c r="F32" s="9"/>
      <c r="G32" s="9"/>
      <c r="H32" s="15" t="s">
        <v>124</v>
      </c>
      <c r="I32" s="15" t="s">
        <v>251</v>
      </c>
      <c r="J32" s="15" t="s">
        <v>123</v>
      </c>
      <c r="K32" s="15" t="s">
        <v>26</v>
      </c>
      <c r="L32" s="15">
        <v>1</v>
      </c>
      <c r="M32" s="15"/>
      <c r="N32" s="15"/>
    </row>
    <row r="33" spans="1:15">
      <c r="A33" s="9">
        <f>[7]DBD!A37</f>
        <v>29</v>
      </c>
      <c r="B33" s="9" t="str">
        <f>[7]DBD!B37</f>
        <v xml:space="preserve">RELATION </v>
      </c>
      <c r="C33" s="9" t="str">
        <f>[7]DBD!C37</f>
        <v xml:space="preserve">是否為關係人 </v>
      </c>
      <c r="D33" s="9" t="str">
        <f>[7]DBD!D37</f>
        <v>VARCHAR2</v>
      </c>
      <c r="E33" s="9">
        <f>[7]DBD!E37</f>
        <v>1</v>
      </c>
      <c r="F33" s="9"/>
      <c r="G33" s="9"/>
      <c r="H33" s="15"/>
      <c r="I33" s="15"/>
      <c r="J33" s="15"/>
      <c r="K33" s="15"/>
      <c r="L33" s="15"/>
      <c r="M33" s="15"/>
      <c r="N33" s="15" t="s">
        <v>220</v>
      </c>
      <c r="O33" s="24"/>
    </row>
    <row r="34" spans="1:15">
      <c r="A34" s="9">
        <f>[7]DBD!A38</f>
        <v>30</v>
      </c>
      <c r="B34" s="9" t="str">
        <f>[7]DBD!B38</f>
        <v xml:space="preserve">DPTLVL   </v>
      </c>
      <c r="C34" s="9" t="str">
        <f>[7]DBD!C38</f>
        <v xml:space="preserve">制度別       </v>
      </c>
      <c r="D34" s="9" t="str">
        <f>[7]DBD!D38</f>
        <v>VARCHAR2</v>
      </c>
      <c r="E34" s="9">
        <f>[7]DBD!E38</f>
        <v>1</v>
      </c>
      <c r="F34" s="9"/>
      <c r="G34" s="9"/>
      <c r="H34" s="15"/>
      <c r="I34" s="15"/>
      <c r="J34" s="15"/>
      <c r="K34" s="15"/>
      <c r="L34" s="15"/>
      <c r="M34" s="15"/>
      <c r="N34" s="15" t="s">
        <v>220</v>
      </c>
      <c r="O34" s="24"/>
    </row>
    <row r="35" spans="1:15">
      <c r="A35" s="9">
        <f>[7]DBD!A39</f>
        <v>31</v>
      </c>
      <c r="B35" s="9" t="str">
        <f>[7]DBD!B39</f>
        <v xml:space="preserve">ACTFSC   </v>
      </c>
      <c r="C35" s="9" t="str">
        <f>[7]DBD!C39</f>
        <v xml:space="preserve">資金來源     </v>
      </c>
      <c r="D35" s="9" t="str">
        <f>[7]DBD!D39</f>
        <v>VARCHAR2</v>
      </c>
      <c r="E35" s="9">
        <f>[7]DBD!E39</f>
        <v>1</v>
      </c>
      <c r="F35" s="9"/>
      <c r="G35" s="9"/>
      <c r="H35" s="15"/>
      <c r="I35" s="15"/>
      <c r="J35" s="15"/>
      <c r="K35" s="15"/>
      <c r="L35" s="15"/>
      <c r="M35" s="15"/>
      <c r="N35" s="15" t="s">
        <v>220</v>
      </c>
      <c r="O35" s="24"/>
    </row>
    <row r="36" spans="1:15">
      <c r="A36" s="9">
        <f>[7]DBD!A40</f>
        <v>32</v>
      </c>
      <c r="B36" s="9" t="str">
        <f>[7]DBD!B40</f>
        <v>LIRTRATYR</v>
      </c>
      <c r="C36" s="9" t="str">
        <f>[7]DBD!C40</f>
        <v xml:space="preserve">最新利率       </v>
      </c>
      <c r="D36" s="9" t="str">
        <f>[7]DBD!D40</f>
        <v>DECIMAL</v>
      </c>
      <c r="E36" s="9">
        <f>[7]DBD!E40</f>
        <v>6</v>
      </c>
      <c r="F36" s="9"/>
      <c r="G36" s="9"/>
      <c r="H36" s="15"/>
      <c r="I36" s="15"/>
      <c r="J36" s="15"/>
      <c r="K36" s="15"/>
      <c r="L36" s="15"/>
      <c r="M36" s="15"/>
      <c r="N36" s="15" t="s">
        <v>140</v>
      </c>
    </row>
    <row r="37" spans="1:15">
      <c r="A37" s="9">
        <f>[7]DBD!A41</f>
        <v>33</v>
      </c>
      <c r="B37" s="9" t="str">
        <f>[7]DBD!B41</f>
        <v>LIRTDAY</v>
      </c>
      <c r="C37" s="9" t="str">
        <f>[7]DBD!C41</f>
        <v xml:space="preserve">最新利率生效起日        </v>
      </c>
      <c r="D37" s="9" t="str">
        <f>[7]DBD!D41</f>
        <v>DECIMAL</v>
      </c>
      <c r="E37" s="9">
        <f>[7]DBD!E41</f>
        <v>8</v>
      </c>
      <c r="F37" s="9"/>
      <c r="G37" s="9"/>
      <c r="H37" s="15"/>
      <c r="I37" s="15"/>
      <c r="J37" s="15"/>
      <c r="K37" s="15"/>
      <c r="L37" s="15"/>
      <c r="M37" s="15"/>
      <c r="N37" s="15" t="s">
        <v>140</v>
      </c>
    </row>
    <row r="38" spans="1:15">
      <c r="A38" s="9">
        <f>[7]DBD!A42</f>
        <v>34</v>
      </c>
      <c r="B38" s="9" t="str">
        <f>[7]DBD!B42</f>
        <v>CreateDate</v>
      </c>
      <c r="C38" s="9" t="str">
        <f>[7]DBD!C42</f>
        <v>建檔日期時間</v>
      </c>
      <c r="D38" s="9" t="str">
        <f>[7]DBD!D42</f>
        <v>DATE</v>
      </c>
      <c r="E38" s="9">
        <f>[7]DBD!E42</f>
        <v>0</v>
      </c>
      <c r="F38" s="9"/>
      <c r="G38" s="9"/>
      <c r="H38" s="15"/>
      <c r="I38" s="15"/>
      <c r="J38" s="15"/>
      <c r="K38" s="15"/>
      <c r="L38" s="15"/>
      <c r="M38" s="15"/>
      <c r="N38" s="15"/>
    </row>
    <row r="39" spans="1:15">
      <c r="A39" s="9">
        <f>[7]DBD!A43</f>
        <v>35</v>
      </c>
      <c r="B39" s="9" t="str">
        <f>[7]DBD!B43</f>
        <v>CreateEmpNo</v>
      </c>
      <c r="C39" s="9" t="str">
        <f>[7]DBD!C43</f>
        <v>建檔人員</v>
      </c>
      <c r="D39" s="9" t="str">
        <f>[7]DBD!D43</f>
        <v>VARCHAR2</v>
      </c>
      <c r="E39" s="9">
        <f>[7]DBD!E43</f>
        <v>6</v>
      </c>
      <c r="F39" s="9"/>
      <c r="G39" s="9"/>
      <c r="H39" s="15"/>
      <c r="I39" s="15"/>
      <c r="J39" s="15"/>
      <c r="K39" s="15"/>
      <c r="L39" s="15"/>
      <c r="M39" s="15"/>
      <c r="N39" s="15"/>
    </row>
    <row r="40" spans="1:15">
      <c r="A40" s="9">
        <f>[7]DBD!A44</f>
        <v>36</v>
      </c>
      <c r="B40" s="9" t="str">
        <f>[7]DBD!B44</f>
        <v>LastUpdate</v>
      </c>
      <c r="C40" s="9" t="str">
        <f>[7]DBD!C44</f>
        <v>最後更新日期時間</v>
      </c>
      <c r="D40" s="9" t="str">
        <f>[7]DBD!D44</f>
        <v>DATE</v>
      </c>
      <c r="E40" s="9">
        <f>[7]DBD!E44</f>
        <v>0</v>
      </c>
      <c r="F40" s="9"/>
      <c r="G40" s="9"/>
      <c r="H40" s="15"/>
      <c r="I40" s="15"/>
      <c r="J40" s="15"/>
      <c r="K40" s="15"/>
      <c r="L40" s="15"/>
      <c r="M40" s="15"/>
      <c r="N40" s="15"/>
    </row>
    <row r="41" spans="1:15">
      <c r="A41" s="9">
        <f>[7]DBD!A45</f>
        <v>37</v>
      </c>
      <c r="B41" s="9" t="str">
        <f>[7]DBD!B45</f>
        <v>LastUpdateEmpNo</v>
      </c>
      <c r="C41" s="9" t="str">
        <f>[7]DBD!C45</f>
        <v>最後更新人員</v>
      </c>
      <c r="D41" s="9" t="str">
        <f>[7]DBD!D45</f>
        <v>VARCHAR2</v>
      </c>
      <c r="E41" s="9">
        <f>[7]DBD!E45</f>
        <v>6</v>
      </c>
      <c r="F41" s="9"/>
      <c r="G41" s="9"/>
      <c r="H41" s="15"/>
      <c r="I41" s="15"/>
      <c r="J41" s="15"/>
      <c r="K41" s="15"/>
      <c r="L41" s="15"/>
      <c r="M41" s="15"/>
      <c r="N41" s="15"/>
    </row>
  </sheetData>
  <mergeCells count="1">
    <mergeCell ref="A1:B1"/>
  </mergeCells>
  <phoneticPr fontId="1" type="noConversion"/>
  <hyperlinks>
    <hyperlink ref="E1" location="'L9'!A1" display="回首頁" xr:uid="{00000000-0004-0000-07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"/>
  <sheetViews>
    <sheetView zoomScaleNormal="100" workbookViewId="0">
      <selection activeCell="C1" sqref="C1:D1"/>
    </sheetView>
  </sheetViews>
  <sheetFormatPr defaultColWidth="44.77734375" defaultRowHeight="16.2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9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5.33203125" style="11" bestFit="1" customWidth="1"/>
    <col min="11" max="13" width="6.21875" style="11" bestFit="1" customWidth="1"/>
    <col min="14" max="14" width="11" style="11" bestFit="1" customWidth="1"/>
    <col min="15" max="16384" width="44.77734375" style="11"/>
  </cols>
  <sheetData>
    <row r="1" spans="1:15" ht="32.4">
      <c r="A1" s="26" t="s">
        <v>7</v>
      </c>
      <c r="B1" s="27"/>
      <c r="C1" s="9" t="str">
        <f>[8]DBD!C1</f>
        <v>GuildBuilders</v>
      </c>
      <c r="D1" s="9" t="str">
        <f>[8]DBD!D1</f>
        <v>公會餘額統計建商名單檔</v>
      </c>
      <c r="E1" s="16" t="s">
        <v>23</v>
      </c>
      <c r="F1" s="10"/>
      <c r="G1" s="10"/>
    </row>
    <row r="2" spans="1:15">
      <c r="A2" s="20"/>
      <c r="B2" s="21" t="s">
        <v>135</v>
      </c>
      <c r="C2" s="9" t="s">
        <v>221</v>
      </c>
      <c r="D2" s="9"/>
      <c r="E2" s="16"/>
      <c r="F2" s="10"/>
      <c r="G2" s="10"/>
    </row>
    <row r="3" spans="1:15">
      <c r="A3" s="20"/>
      <c r="B3" s="21" t="s">
        <v>136</v>
      </c>
      <c r="C3" s="9"/>
      <c r="D3" s="9"/>
      <c r="E3" s="16"/>
      <c r="F3" s="10"/>
      <c r="G3" s="10"/>
    </row>
    <row r="4" spans="1:15">
      <c r="A4" s="12" t="s">
        <v>8</v>
      </c>
      <c r="B4" s="12" t="s">
        <v>9</v>
      </c>
      <c r="C4" s="13" t="s">
        <v>10</v>
      </c>
      <c r="D4" s="12" t="s">
        <v>11</v>
      </c>
      <c r="E4" s="12" t="s">
        <v>12</v>
      </c>
      <c r="F4" s="12" t="s">
        <v>13</v>
      </c>
      <c r="G4" s="13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4" t="s">
        <v>20</v>
      </c>
      <c r="N4" s="14" t="s">
        <v>21</v>
      </c>
      <c r="O4" s="23" t="s">
        <v>222</v>
      </c>
    </row>
    <row r="5" spans="1:15">
      <c r="A5" s="9">
        <f>[8]DBD!A9</f>
        <v>1</v>
      </c>
      <c r="B5" s="9" t="str">
        <f>[8]DBD!B9</f>
        <v>CustNo</v>
      </c>
      <c r="C5" s="9" t="str">
        <f>[8]DBD!C9</f>
        <v>戶號</v>
      </c>
      <c r="D5" s="9" t="str">
        <f>[8]DBD!D9</f>
        <v>DECIMAL</v>
      </c>
      <c r="E5" s="9">
        <f>[8]DBD!E9</f>
        <v>7</v>
      </c>
      <c r="F5" s="9">
        <f>[8]DBD!F9</f>
        <v>0</v>
      </c>
      <c r="G5" s="9">
        <f>[8]DBD!G9</f>
        <v>0</v>
      </c>
      <c r="H5" s="15" t="s">
        <v>125</v>
      </c>
      <c r="I5" s="15" t="s">
        <v>126</v>
      </c>
      <c r="J5" s="15" t="s">
        <v>128</v>
      </c>
      <c r="K5" s="15" t="s">
        <v>24</v>
      </c>
      <c r="L5" s="15">
        <v>7</v>
      </c>
      <c r="M5" s="15"/>
      <c r="N5" s="15"/>
    </row>
    <row r="6" spans="1:15" ht="32.4">
      <c r="A6" s="9">
        <f>[8]DBD!A10</f>
        <v>2</v>
      </c>
      <c r="B6" s="9" t="str">
        <f>[8]DBD!B10</f>
        <v>BuilderStatus</v>
      </c>
      <c r="C6" s="9" t="str">
        <f>[8]DBD!C10</f>
        <v>建商狀況</v>
      </c>
      <c r="D6" s="9" t="str">
        <f>[8]DBD!D10</f>
        <v>VARCHAR2</v>
      </c>
      <c r="E6" s="9">
        <f>[8]DBD!E10</f>
        <v>20</v>
      </c>
      <c r="F6" s="9">
        <f>[8]DBD!F10</f>
        <v>0</v>
      </c>
      <c r="G6" s="9" t="str">
        <f>[8]DBD!G10</f>
        <v>舊資料*或NULL</v>
      </c>
      <c r="H6" s="15" t="s">
        <v>125</v>
      </c>
      <c r="I6" s="15" t="s">
        <v>127</v>
      </c>
      <c r="J6" s="15" t="s">
        <v>129</v>
      </c>
      <c r="K6" s="15" t="s">
        <v>26</v>
      </c>
      <c r="L6" s="15">
        <v>20</v>
      </c>
      <c r="M6" s="15"/>
      <c r="N6" s="15"/>
    </row>
    <row r="7" spans="1:15">
      <c r="A7" s="9">
        <f>[8]DBD!A11</f>
        <v>3</v>
      </c>
      <c r="B7" s="9" t="str">
        <f>[8]DBD!B11</f>
        <v>CreateDate</v>
      </c>
      <c r="C7" s="9" t="str">
        <f>[8]DBD!C11</f>
        <v>建檔日期時間</v>
      </c>
      <c r="D7" s="9" t="str">
        <f>[8]DBD!D11</f>
        <v>DATE</v>
      </c>
      <c r="E7" s="9">
        <f>[8]DBD!E11</f>
        <v>0</v>
      </c>
      <c r="F7" s="9" t="str">
        <f>[8]DBD!F11</f>
        <v xml:space="preserve"> </v>
      </c>
      <c r="G7" s="9" t="str">
        <f>[8]DBD!G11</f>
        <v xml:space="preserve"> </v>
      </c>
      <c r="H7" s="15"/>
      <c r="I7" s="15"/>
      <c r="J7" s="15"/>
      <c r="K7" s="15"/>
      <c r="L7" s="15"/>
      <c r="M7" s="15"/>
      <c r="N7" s="15"/>
    </row>
    <row r="8" spans="1:15">
      <c r="A8" s="9">
        <f>[8]DBD!A12</f>
        <v>4</v>
      </c>
      <c r="B8" s="9" t="str">
        <f>[8]DBD!B12</f>
        <v>CreateEmpNo</v>
      </c>
      <c r="C8" s="9" t="str">
        <f>[8]DBD!C12</f>
        <v>建檔人員</v>
      </c>
      <c r="D8" s="9" t="str">
        <f>[8]DBD!D12</f>
        <v>VARCHAR2</v>
      </c>
      <c r="E8" s="9">
        <f>[8]DBD!E12</f>
        <v>6</v>
      </c>
      <c r="F8" s="9" t="str">
        <f>[8]DBD!F12</f>
        <v xml:space="preserve"> </v>
      </c>
      <c r="G8" s="9" t="str">
        <f>[8]DBD!G12</f>
        <v xml:space="preserve"> </v>
      </c>
      <c r="H8" s="15"/>
      <c r="I8" s="15"/>
      <c r="J8" s="15"/>
      <c r="K8" s="15"/>
      <c r="L8" s="15"/>
      <c r="M8" s="15"/>
      <c r="N8" s="15"/>
    </row>
    <row r="9" spans="1:15">
      <c r="A9" s="9">
        <f>[8]DBD!A13</f>
        <v>5</v>
      </c>
      <c r="B9" s="9" t="str">
        <f>[8]DBD!B13</f>
        <v>LastUpdate</v>
      </c>
      <c r="C9" s="9" t="str">
        <f>[8]DBD!C13</f>
        <v>最後更新日期時間</v>
      </c>
      <c r="D9" s="9" t="str">
        <f>[8]DBD!D13</f>
        <v>DATE</v>
      </c>
      <c r="E9" s="9">
        <f>[8]DBD!E13</f>
        <v>0</v>
      </c>
      <c r="F9" s="9" t="str">
        <f>[8]DBD!F13</f>
        <v xml:space="preserve"> </v>
      </c>
      <c r="G9" s="9">
        <f>[8]DBD!G13</f>
        <v>0</v>
      </c>
      <c r="H9" s="15"/>
      <c r="I9" s="15"/>
      <c r="J9" s="15"/>
      <c r="K9" s="15"/>
      <c r="L9" s="15"/>
      <c r="M9" s="15"/>
      <c r="N9" s="15"/>
    </row>
    <row r="10" spans="1:15">
      <c r="A10" s="9">
        <f>[8]DBD!A14</f>
        <v>6</v>
      </c>
      <c r="B10" s="9" t="str">
        <f>[8]DBD!B14</f>
        <v>LastUpdateEmpNo</v>
      </c>
      <c r="C10" s="9" t="str">
        <f>[8]DBD!C14</f>
        <v>最後更新人員</v>
      </c>
      <c r="D10" s="9" t="str">
        <f>[8]DBD!D14</f>
        <v>VARCHAR2</v>
      </c>
      <c r="E10" s="9">
        <f>[8]DBD!E14</f>
        <v>6</v>
      </c>
      <c r="F10" s="9">
        <f>[8]DBD!F14</f>
        <v>0</v>
      </c>
      <c r="G10" s="9">
        <f>[8]DBD!G14</f>
        <v>0</v>
      </c>
      <c r="H10" s="15"/>
      <c r="I10" s="15"/>
      <c r="J10" s="15"/>
      <c r="K10" s="15"/>
      <c r="L10" s="15"/>
      <c r="M10" s="15"/>
      <c r="N10" s="15"/>
    </row>
  </sheetData>
  <mergeCells count="1">
    <mergeCell ref="A1:B1"/>
  </mergeCells>
  <phoneticPr fontId="1" type="noConversion"/>
  <hyperlinks>
    <hyperlink ref="E1" location="'L9'!A1" display="回首頁" xr:uid="{00000000-0004-0000-0800-000000000000}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L9</vt:lpstr>
      <vt:lpstr>MonthlyFacBal</vt:lpstr>
      <vt:lpstr>MonthlyLoanBal</vt:lpstr>
      <vt:lpstr>MonthlyLM014A</vt:lpstr>
      <vt:lpstr>MonthlyLM014B</vt:lpstr>
      <vt:lpstr>MonthlyLM014C</vt:lpstr>
      <vt:lpstr>YearlyHouseLoanInt</vt:lpstr>
      <vt:lpstr>MonthlyLM028</vt:lpstr>
      <vt:lpstr>GuildBuilders</vt:lpstr>
      <vt:lpstr>RptJcic</vt:lpstr>
      <vt:lpstr>RptRelationSelf</vt:lpstr>
      <vt:lpstr>RptRelationFamily</vt:lpstr>
      <vt:lpstr>RptRelationCompany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2021-03-29T03:46:53Z</dcterms:modified>
</cp:coreProperties>
</file>