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16\St1Share(NAS)\SKL\URS審查會議紀錄\"/>
    </mc:Choice>
  </mc:AlternateContent>
  <xr:revisionPtr revIDLastSave="0" documentId="13_ncr:1_{851C81D9-2410-41AB-991B-0E6F9ECF5E88}" xr6:coauthVersionLast="47" xr6:coauthVersionMax="47" xr10:uidLastSave="{00000000-0000-0000-0000-000000000000}"/>
  <bookViews>
    <workbookView xWindow="760" yWindow="760" windowWidth="13360" windowHeight="9990" xr2:uid="{00000000-000D-0000-FFFF-FFFF00000000}"/>
  </bookViews>
  <sheets>
    <sheet name="依日期排序" sheetId="3" r:id="rId1"/>
    <sheet name="110辦公日曆表" sheetId="2" r:id="rId2"/>
    <sheet name="URS確認" sheetId="6" r:id="rId3"/>
    <sheet name="未談清單-20210906" sheetId="1" r:id="rId4"/>
  </sheets>
  <externalReferences>
    <externalReference r:id="rId5"/>
    <externalReference r:id="rId6"/>
    <externalReference r:id="rId7"/>
  </externalReferences>
  <definedNames>
    <definedName name="_xlnm._FilterDatabase" localSheetId="3" hidden="1">'未談清單-20210906'!$A$1:$AF$295</definedName>
    <definedName name="aaa" localSheetId="2">[1]員工!#REF!</definedName>
    <definedName name="aaa">[1]員工!#REF!</definedName>
    <definedName name="all" localSheetId="2">[1]員工!#REF!</definedName>
    <definedName name="all">[1]員工!#REF!</definedName>
    <definedName name="alltel" localSheetId="2">[1]員工!#REF!</definedName>
    <definedName name="alltel">[1]員工!#REF!</definedName>
    <definedName name="_xlnm.Print_Area" localSheetId="1">'110辦公日曆表'!$A$1:$W$60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12" i="3"/>
  <c r="J14" i="3"/>
  <c r="J15" i="3"/>
  <c r="J16" i="3"/>
  <c r="J17" i="3"/>
  <c r="J18" i="3"/>
  <c r="J19" i="3"/>
  <c r="J20" i="3"/>
  <c r="J21" i="3"/>
  <c r="J23" i="3"/>
  <c r="J24" i="3"/>
  <c r="J25" i="3"/>
  <c r="J26" i="3"/>
  <c r="J27" i="3"/>
  <c r="J28" i="3"/>
  <c r="J29" i="3"/>
  <c r="J30" i="3"/>
  <c r="J31" i="3"/>
  <c r="J33" i="3"/>
  <c r="J34" i="3"/>
  <c r="J35" i="3"/>
  <c r="J36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2" i="3"/>
  <c r="J53" i="3"/>
  <c r="J54" i="3"/>
  <c r="J55" i="3"/>
  <c r="J56" i="3"/>
  <c r="J57" i="3"/>
  <c r="J59" i="3"/>
  <c r="J60" i="3"/>
  <c r="J61" i="3"/>
  <c r="J62" i="3"/>
  <c r="J63" i="3"/>
  <c r="J64" i="3"/>
  <c r="J65" i="3"/>
  <c r="J67" i="3"/>
  <c r="J68" i="3"/>
  <c r="J69" i="3"/>
  <c r="J70" i="3"/>
  <c r="J71" i="3"/>
  <c r="J72" i="3"/>
  <c r="J73" i="3"/>
  <c r="J74" i="3"/>
  <c r="J75" i="3"/>
  <c r="J76" i="3"/>
  <c r="J77" i="3"/>
  <c r="J79" i="3"/>
  <c r="J80" i="3"/>
  <c r="J81" i="3"/>
  <c r="J82" i="3"/>
  <c r="J83" i="3"/>
  <c r="J84" i="3"/>
  <c r="J85" i="3"/>
  <c r="J86" i="3"/>
  <c r="J87" i="3"/>
  <c r="J89" i="3"/>
  <c r="J90" i="3"/>
  <c r="J91" i="3"/>
  <c r="J92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3" i="3"/>
  <c r="J124" i="3"/>
  <c r="J125" i="3"/>
  <c r="J126" i="3"/>
  <c r="J127" i="3"/>
  <c r="J128" i="3"/>
  <c r="J129" i="3"/>
  <c r="J130" i="3"/>
  <c r="J131" i="3"/>
  <c r="J133" i="3"/>
  <c r="J134" i="3"/>
  <c r="J135" i="3"/>
  <c r="J136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4" i="3"/>
  <c r="J165" i="3"/>
  <c r="J166" i="3"/>
  <c r="J167" i="3"/>
  <c r="J168" i="3"/>
  <c r="J169" i="3"/>
  <c r="J170" i="3"/>
  <c r="J172" i="3"/>
  <c r="J173" i="3"/>
  <c r="J174" i="3"/>
  <c r="J175" i="3"/>
  <c r="J176" i="3"/>
  <c r="J177" i="3"/>
  <c r="J178" i="3"/>
  <c r="J179" i="3"/>
  <c r="J180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1" i="3"/>
  <c r="J222" i="3"/>
  <c r="J223" i="3"/>
  <c r="J224" i="3"/>
  <c r="J225" i="3"/>
  <c r="J226" i="3"/>
  <c r="J227" i="3"/>
  <c r="J229" i="3"/>
  <c r="J230" i="3"/>
  <c r="J231" i="3"/>
  <c r="J232" i="3"/>
  <c r="J233" i="3"/>
  <c r="J234" i="3"/>
  <c r="J235" i="3"/>
  <c r="J236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7" i="3"/>
  <c r="J258" i="3"/>
  <c r="J259" i="3"/>
  <c r="J260" i="3"/>
  <c r="J261" i="3"/>
  <c r="J262" i="3"/>
  <c r="J263" i="3"/>
  <c r="J264" i="3"/>
  <c r="J265" i="3"/>
  <c r="J267" i="3"/>
  <c r="J268" i="3"/>
  <c r="J269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20" i="3"/>
  <c r="J321" i="3"/>
  <c r="J322" i="3"/>
  <c r="J323" i="3"/>
  <c r="J324" i="3"/>
  <c r="J325" i="3"/>
  <c r="J326" i="3"/>
  <c r="J327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5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7" i="3"/>
  <c r="I326" i="3"/>
  <c r="I325" i="3"/>
  <c r="I324" i="3"/>
  <c r="I323" i="3"/>
  <c r="I322" i="3"/>
  <c r="I321" i="3"/>
  <c r="I320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69" i="3"/>
  <c r="I268" i="3"/>
  <c r="I267" i="3"/>
  <c r="I265" i="3"/>
  <c r="I264" i="3"/>
  <c r="I263" i="3"/>
  <c r="I262" i="3"/>
  <c r="I261" i="3"/>
  <c r="I260" i="3"/>
  <c r="I259" i="3"/>
  <c r="I258" i="3"/>
  <c r="I257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6" i="3"/>
  <c r="I235" i="3"/>
  <c r="I234" i="3"/>
  <c r="I233" i="3"/>
  <c r="I232" i="3"/>
  <c r="I231" i="3"/>
  <c r="I230" i="3"/>
  <c r="I229" i="3"/>
  <c r="I227" i="3"/>
  <c r="I226" i="3"/>
  <c r="I225" i="3"/>
  <c r="I224" i="3"/>
  <c r="I223" i="3"/>
  <c r="I222" i="3"/>
  <c r="I221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0" i="3"/>
  <c r="I179" i="3"/>
  <c r="I178" i="3"/>
  <c r="I177" i="3"/>
  <c r="I176" i="3"/>
  <c r="I175" i="3"/>
  <c r="I174" i="3"/>
  <c r="I173" i="3"/>
  <c r="I172" i="3"/>
  <c r="I170" i="3"/>
  <c r="I169" i="3"/>
  <c r="I168" i="3"/>
  <c r="I167" i="3"/>
  <c r="I166" i="3"/>
  <c r="I165" i="3"/>
  <c r="I164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6" i="3"/>
  <c r="I135" i="3"/>
  <c r="I134" i="3"/>
  <c r="I133" i="3"/>
  <c r="I131" i="3"/>
  <c r="I130" i="3"/>
  <c r="I129" i="3"/>
  <c r="I128" i="3"/>
  <c r="I127" i="3"/>
  <c r="I126" i="3"/>
  <c r="I125" i="3"/>
  <c r="I124" i="3"/>
  <c r="I123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2" i="3"/>
  <c r="I91" i="3"/>
  <c r="I90" i="3"/>
  <c r="I89" i="3"/>
  <c r="I87" i="3"/>
  <c r="I86" i="3"/>
  <c r="I85" i="3"/>
  <c r="I84" i="3"/>
  <c r="I83" i="3"/>
  <c r="I82" i="3"/>
  <c r="I81" i="3"/>
  <c r="I80" i="3"/>
  <c r="I79" i="3"/>
  <c r="I77" i="3"/>
  <c r="I76" i="3"/>
  <c r="I75" i="3"/>
  <c r="I74" i="3"/>
  <c r="I73" i="3"/>
  <c r="I72" i="3"/>
  <c r="I71" i="3"/>
  <c r="I70" i="3"/>
  <c r="I69" i="3"/>
  <c r="I68" i="3"/>
  <c r="I67" i="3"/>
  <c r="I65" i="3"/>
  <c r="I64" i="3"/>
  <c r="I63" i="3"/>
  <c r="I62" i="3"/>
  <c r="I61" i="3"/>
  <c r="I60" i="3"/>
  <c r="I59" i="3"/>
  <c r="I57" i="3"/>
  <c r="I56" i="3"/>
  <c r="I55" i="3"/>
  <c r="I54" i="3"/>
  <c r="I53" i="3"/>
  <c r="I52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6" i="3"/>
  <c r="I35" i="3"/>
  <c r="I34" i="3"/>
  <c r="I33" i="3"/>
  <c r="I31" i="3"/>
  <c r="I30" i="3"/>
  <c r="I29" i="3"/>
  <c r="I28" i="3"/>
  <c r="I27" i="3"/>
  <c r="I26" i="3"/>
  <c r="I25" i="3"/>
  <c r="I24" i="3"/>
  <c r="I23" i="3"/>
  <c r="I21" i="3"/>
  <c r="I20" i="3"/>
  <c r="I19" i="3"/>
  <c r="I18" i="3"/>
  <c r="I17" i="3"/>
  <c r="I16" i="3"/>
  <c r="I15" i="3"/>
  <c r="I14" i="3"/>
  <c r="I12" i="3"/>
  <c r="I11" i="3"/>
  <c r="I10" i="3"/>
  <c r="I9" i="3"/>
  <c r="I8" i="3"/>
  <c r="I7" i="3"/>
  <c r="I6" i="3"/>
  <c r="I5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7" i="3"/>
  <c r="H326" i="3"/>
  <c r="H325" i="3"/>
  <c r="H324" i="3"/>
  <c r="H323" i="3"/>
  <c r="H322" i="3"/>
  <c r="H321" i="3"/>
  <c r="H320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69" i="3"/>
  <c r="H268" i="3"/>
  <c r="H267" i="3"/>
  <c r="H265" i="3"/>
  <c r="H264" i="3"/>
  <c r="H263" i="3"/>
  <c r="H262" i="3"/>
  <c r="H261" i="3"/>
  <c r="H260" i="3"/>
  <c r="H259" i="3"/>
  <c r="H258" i="3"/>
  <c r="H257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6" i="3"/>
  <c r="H235" i="3"/>
  <c r="H234" i="3"/>
  <c r="H233" i="3"/>
  <c r="H232" i="3"/>
  <c r="H231" i="3"/>
  <c r="H230" i="3"/>
  <c r="H229" i="3"/>
  <c r="H227" i="3"/>
  <c r="H226" i="3"/>
  <c r="H225" i="3"/>
  <c r="H224" i="3"/>
  <c r="H223" i="3"/>
  <c r="H222" i="3"/>
  <c r="H221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0" i="3"/>
  <c r="H179" i="3"/>
  <c r="H178" i="3"/>
  <c r="H177" i="3"/>
  <c r="H176" i="3"/>
  <c r="H175" i="3"/>
  <c r="H174" i="3"/>
  <c r="H173" i="3"/>
  <c r="H172" i="3"/>
  <c r="H170" i="3"/>
  <c r="H169" i="3"/>
  <c r="H168" i="3"/>
  <c r="H167" i="3"/>
  <c r="H166" i="3"/>
  <c r="H165" i="3"/>
  <c r="H164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6" i="3"/>
  <c r="H135" i="3"/>
  <c r="H134" i="3"/>
  <c r="H133" i="3"/>
  <c r="H131" i="3"/>
  <c r="H130" i="3"/>
  <c r="H129" i="3"/>
  <c r="H128" i="3"/>
  <c r="H127" i="3"/>
  <c r="H126" i="3"/>
  <c r="H125" i="3"/>
  <c r="H124" i="3"/>
  <c r="H123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2" i="3"/>
  <c r="H91" i="3"/>
  <c r="H90" i="3"/>
  <c r="H89" i="3"/>
  <c r="H87" i="3"/>
  <c r="H86" i="3"/>
  <c r="H85" i="3"/>
  <c r="H84" i="3"/>
  <c r="H83" i="3"/>
  <c r="H82" i="3"/>
  <c r="H81" i="3"/>
  <c r="H80" i="3"/>
  <c r="H79" i="3"/>
  <c r="H77" i="3"/>
  <c r="H76" i="3"/>
  <c r="H75" i="3"/>
  <c r="H74" i="3"/>
  <c r="H73" i="3"/>
  <c r="H72" i="3"/>
  <c r="H71" i="3"/>
  <c r="H70" i="3"/>
  <c r="H69" i="3"/>
  <c r="H68" i="3"/>
  <c r="H67" i="3"/>
  <c r="H65" i="3"/>
  <c r="H64" i="3"/>
  <c r="H63" i="3"/>
  <c r="H62" i="3"/>
  <c r="H61" i="3"/>
  <c r="H60" i="3"/>
  <c r="H59" i="3"/>
  <c r="H57" i="3"/>
  <c r="H56" i="3"/>
  <c r="H55" i="3"/>
  <c r="H54" i="3"/>
  <c r="H53" i="3"/>
  <c r="H52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6" i="3"/>
  <c r="H35" i="3"/>
  <c r="H34" i="3"/>
  <c r="H33" i="3"/>
  <c r="H31" i="3"/>
  <c r="H30" i="3"/>
  <c r="H29" i="3"/>
  <c r="H28" i="3"/>
  <c r="H27" i="3"/>
  <c r="H26" i="3"/>
  <c r="H25" i="3"/>
  <c r="H24" i="3"/>
  <c r="H23" i="3"/>
  <c r="H21" i="3"/>
  <c r="H20" i="3"/>
  <c r="H19" i="3"/>
  <c r="H18" i="3"/>
  <c r="H17" i="3"/>
  <c r="H16" i="3"/>
  <c r="H15" i="3"/>
  <c r="H14" i="3"/>
  <c r="H11" i="3"/>
  <c r="H10" i="3"/>
  <c r="H9" i="3"/>
  <c r="H8" i="3"/>
  <c r="H7" i="3"/>
  <c r="H6" i="3"/>
  <c r="H5" i="3"/>
  <c r="H12" i="3"/>
  <c r="G6" i="3"/>
  <c r="G7" i="3"/>
  <c r="G8" i="3"/>
  <c r="G9" i="3"/>
  <c r="G10" i="3"/>
  <c r="G11" i="3"/>
  <c r="G12" i="3"/>
  <c r="G14" i="3"/>
  <c r="G15" i="3"/>
  <c r="G16" i="3"/>
  <c r="G17" i="3"/>
  <c r="G18" i="3"/>
  <c r="G19" i="3"/>
  <c r="G20" i="3"/>
  <c r="G21" i="3"/>
  <c r="G23" i="3"/>
  <c r="G24" i="3"/>
  <c r="G25" i="3"/>
  <c r="G26" i="3"/>
  <c r="G27" i="3"/>
  <c r="G28" i="3"/>
  <c r="G29" i="3"/>
  <c r="G30" i="3"/>
  <c r="G31" i="3"/>
  <c r="G33" i="3"/>
  <c r="G34" i="3"/>
  <c r="G35" i="3"/>
  <c r="G36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2" i="3"/>
  <c r="G53" i="3"/>
  <c r="G54" i="3"/>
  <c r="G55" i="3"/>
  <c r="G56" i="3"/>
  <c r="G57" i="3"/>
  <c r="G59" i="3"/>
  <c r="G60" i="3"/>
  <c r="G61" i="3"/>
  <c r="G62" i="3"/>
  <c r="G63" i="3"/>
  <c r="G64" i="3"/>
  <c r="G65" i="3"/>
  <c r="G67" i="3"/>
  <c r="G68" i="3"/>
  <c r="G69" i="3"/>
  <c r="G70" i="3"/>
  <c r="G71" i="3"/>
  <c r="G72" i="3"/>
  <c r="G73" i="3"/>
  <c r="G74" i="3"/>
  <c r="G75" i="3"/>
  <c r="G76" i="3"/>
  <c r="G77" i="3"/>
  <c r="G79" i="3"/>
  <c r="G80" i="3"/>
  <c r="G81" i="3"/>
  <c r="G82" i="3"/>
  <c r="G83" i="3"/>
  <c r="G84" i="3"/>
  <c r="G85" i="3"/>
  <c r="G86" i="3"/>
  <c r="G87" i="3"/>
  <c r="G89" i="3"/>
  <c r="G90" i="3"/>
  <c r="G91" i="3"/>
  <c r="G92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3" i="3"/>
  <c r="G124" i="3"/>
  <c r="G125" i="3"/>
  <c r="G126" i="3"/>
  <c r="G127" i="3"/>
  <c r="G128" i="3"/>
  <c r="G129" i="3"/>
  <c r="G130" i="3"/>
  <c r="G131" i="3"/>
  <c r="G133" i="3"/>
  <c r="G134" i="3"/>
  <c r="G135" i="3"/>
  <c r="G136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4" i="3"/>
  <c r="G165" i="3"/>
  <c r="G166" i="3"/>
  <c r="G167" i="3"/>
  <c r="G168" i="3"/>
  <c r="G169" i="3"/>
  <c r="G170" i="3"/>
  <c r="G172" i="3"/>
  <c r="G173" i="3"/>
  <c r="G174" i="3"/>
  <c r="G175" i="3"/>
  <c r="G176" i="3"/>
  <c r="G177" i="3"/>
  <c r="G178" i="3"/>
  <c r="G179" i="3"/>
  <c r="G180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1" i="3"/>
  <c r="G222" i="3"/>
  <c r="G223" i="3"/>
  <c r="G224" i="3"/>
  <c r="G225" i="3"/>
  <c r="G226" i="3"/>
  <c r="G227" i="3"/>
  <c r="G229" i="3"/>
  <c r="G230" i="3"/>
  <c r="G231" i="3"/>
  <c r="G232" i="3"/>
  <c r="G233" i="3"/>
  <c r="G234" i="3"/>
  <c r="G235" i="3"/>
  <c r="G236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7" i="3"/>
  <c r="G258" i="3"/>
  <c r="G259" i="3"/>
  <c r="G260" i="3"/>
  <c r="G261" i="3"/>
  <c r="G262" i="3"/>
  <c r="G263" i="3"/>
  <c r="G264" i="3"/>
  <c r="G265" i="3"/>
  <c r="G267" i="3"/>
  <c r="G268" i="3"/>
  <c r="G269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20" i="3"/>
  <c r="G321" i="3"/>
  <c r="G322" i="3"/>
  <c r="G323" i="3"/>
  <c r="G324" i="3"/>
  <c r="G325" i="3"/>
  <c r="G326" i="3"/>
  <c r="G327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5" i="3"/>
  <c r="AD378" i="6"/>
  <c r="AB378" i="6"/>
  <c r="Z378" i="6"/>
  <c r="N378" i="6"/>
  <c r="B378" i="6"/>
  <c r="AD377" i="6"/>
  <c r="AB377" i="6"/>
  <c r="Z377" i="6"/>
  <c r="N377" i="6"/>
  <c r="B377" i="6"/>
  <c r="AD376" i="6"/>
  <c r="AB376" i="6"/>
  <c r="Z376" i="6"/>
  <c r="N376" i="6"/>
  <c r="B376" i="6"/>
  <c r="AD375" i="6"/>
  <c r="AB375" i="6"/>
  <c r="Z375" i="6"/>
  <c r="N375" i="6"/>
  <c r="B375" i="6"/>
  <c r="AD374" i="6"/>
  <c r="AB374" i="6"/>
  <c r="Z374" i="6"/>
  <c r="N374" i="6"/>
  <c r="B374" i="6"/>
  <c r="AD373" i="6"/>
  <c r="AB373" i="6"/>
  <c r="Z373" i="6"/>
  <c r="N373" i="6"/>
  <c r="B373" i="6"/>
  <c r="AD372" i="6"/>
  <c r="AB372" i="6"/>
  <c r="Z372" i="6"/>
  <c r="N372" i="6"/>
  <c r="B372" i="6"/>
  <c r="AD371" i="6"/>
  <c r="Z371" i="6"/>
  <c r="N371" i="6"/>
  <c r="B371" i="6"/>
  <c r="AD370" i="6"/>
  <c r="AB370" i="6"/>
  <c r="AB371" i="6" s="1"/>
  <c r="Z370" i="6"/>
  <c r="N370" i="6"/>
  <c r="B370" i="6"/>
  <c r="AD369" i="6"/>
  <c r="AB369" i="6"/>
  <c r="AB365" i="6" s="1"/>
  <c r="Z369" i="6"/>
  <c r="N369" i="6"/>
  <c r="B369" i="6"/>
  <c r="AD368" i="6"/>
  <c r="Z368" i="6"/>
  <c r="N368" i="6"/>
  <c r="B368" i="6"/>
  <c r="AD367" i="6"/>
  <c r="AB367" i="6"/>
  <c r="AB368" i="6" s="1"/>
  <c r="Z367" i="6"/>
  <c r="N367" i="6"/>
  <c r="B367" i="6"/>
  <c r="AD366" i="6"/>
  <c r="AB366" i="6"/>
  <c r="Z366" i="6"/>
  <c r="N366" i="6"/>
  <c r="B366" i="6"/>
  <c r="AD365" i="6"/>
  <c r="Z365" i="6"/>
  <c r="N365" i="6"/>
  <c r="B365" i="6"/>
  <c r="AD364" i="6"/>
  <c r="Z364" i="6"/>
  <c r="N364" i="6"/>
  <c r="B364" i="6"/>
  <c r="AD363" i="6"/>
  <c r="AB363" i="6"/>
  <c r="Z363" i="6"/>
  <c r="N363" i="6"/>
  <c r="B363" i="6"/>
  <c r="AD362" i="6"/>
  <c r="AB362" i="6"/>
  <c r="AB364" i="6" s="1"/>
  <c r="Z362" i="6"/>
  <c r="N362" i="6"/>
  <c r="B362" i="6"/>
  <c r="AD361" i="6"/>
  <c r="Z361" i="6"/>
  <c r="N361" i="6"/>
  <c r="B361" i="6"/>
  <c r="AD360" i="6"/>
  <c r="AB360" i="6"/>
  <c r="Z360" i="6"/>
  <c r="N360" i="6"/>
  <c r="B360" i="6"/>
  <c r="AD359" i="6"/>
  <c r="AB359" i="6"/>
  <c r="AB361" i="6" s="1"/>
  <c r="Z359" i="6"/>
  <c r="N359" i="6"/>
  <c r="B359" i="6"/>
  <c r="AD358" i="6"/>
  <c r="AB358" i="6"/>
  <c r="Z358" i="6"/>
  <c r="N358" i="6"/>
  <c r="B358" i="6"/>
  <c r="AD357" i="6"/>
  <c r="AB357" i="6"/>
  <c r="Z357" i="6"/>
  <c r="N357" i="6"/>
  <c r="B357" i="6"/>
  <c r="AD356" i="6"/>
  <c r="AB356" i="6"/>
  <c r="Z356" i="6"/>
  <c r="N356" i="6"/>
  <c r="B356" i="6"/>
  <c r="AD355" i="6"/>
  <c r="Z355" i="6"/>
  <c r="N355" i="6"/>
  <c r="B355" i="6"/>
  <c r="AD354" i="6"/>
  <c r="AB354" i="6"/>
  <c r="AB355" i="6" s="1"/>
  <c r="Z354" i="6"/>
  <c r="N354" i="6"/>
  <c r="B354" i="6"/>
  <c r="AD353" i="6"/>
  <c r="Z353" i="6"/>
  <c r="N353" i="6"/>
  <c r="B353" i="6"/>
  <c r="AD352" i="6"/>
  <c r="AB352" i="6"/>
  <c r="AB353" i="6" s="1"/>
  <c r="Z352" i="6"/>
  <c r="N352" i="6"/>
  <c r="B352" i="6"/>
  <c r="AD351" i="6"/>
  <c r="Z351" i="6"/>
  <c r="N351" i="6"/>
  <c r="B351" i="6"/>
  <c r="AD350" i="6"/>
  <c r="Z350" i="6"/>
  <c r="N350" i="6"/>
  <c r="B350" i="6"/>
  <c r="AD349" i="6"/>
  <c r="Z349" i="6"/>
  <c r="N349" i="6"/>
  <c r="B349" i="6"/>
  <c r="AD348" i="6"/>
  <c r="AB348" i="6"/>
  <c r="AB351" i="6" s="1"/>
  <c r="Z348" i="6"/>
  <c r="N348" i="6"/>
  <c r="B348" i="6"/>
  <c r="AD347" i="6"/>
  <c r="Z347" i="6"/>
  <c r="N347" i="6"/>
  <c r="B347" i="6"/>
  <c r="AD346" i="6"/>
  <c r="AB346" i="6"/>
  <c r="AB347" i="6" s="1"/>
  <c r="Z346" i="6"/>
  <c r="N346" i="6"/>
  <c r="B346" i="6"/>
  <c r="AD345" i="6"/>
  <c r="Z345" i="6"/>
  <c r="N345" i="6"/>
  <c r="B345" i="6"/>
  <c r="AD344" i="6"/>
  <c r="AB344" i="6"/>
  <c r="AB345" i="6" s="1"/>
  <c r="Z344" i="6"/>
  <c r="N344" i="6"/>
  <c r="B344" i="6"/>
  <c r="AD343" i="6"/>
  <c r="Z343" i="6"/>
  <c r="N343" i="6"/>
  <c r="B343" i="6"/>
  <c r="AD342" i="6"/>
  <c r="AB342" i="6"/>
  <c r="AB343" i="6" s="1"/>
  <c r="Z342" i="6"/>
  <c r="N342" i="6"/>
  <c r="B342" i="6"/>
  <c r="AD341" i="6"/>
  <c r="Z341" i="6"/>
  <c r="N341" i="6"/>
  <c r="B341" i="6"/>
  <c r="AD340" i="6"/>
  <c r="AB340" i="6"/>
  <c r="AB341" i="6" s="1"/>
  <c r="Z340" i="6"/>
  <c r="N340" i="6"/>
  <c r="B340" i="6"/>
  <c r="AD339" i="6"/>
  <c r="Z339" i="6"/>
  <c r="N339" i="6"/>
  <c r="B339" i="6"/>
  <c r="AD338" i="6"/>
  <c r="AB338" i="6"/>
  <c r="AB339" i="6" s="1"/>
  <c r="Z338" i="6"/>
  <c r="N338" i="6"/>
  <c r="B338" i="6"/>
  <c r="AD337" i="6"/>
  <c r="AB337" i="6"/>
  <c r="Z337" i="6"/>
  <c r="N337" i="6"/>
  <c r="B337" i="6"/>
  <c r="AD336" i="6"/>
  <c r="Z336" i="6"/>
  <c r="N336" i="6"/>
  <c r="B336" i="6"/>
  <c r="AD335" i="6"/>
  <c r="AB335" i="6"/>
  <c r="AB336" i="6" s="1"/>
  <c r="Z335" i="6"/>
  <c r="N335" i="6"/>
  <c r="B335" i="6"/>
  <c r="AD334" i="6"/>
  <c r="Z334" i="6"/>
  <c r="N334" i="6"/>
  <c r="B334" i="6"/>
  <c r="AD333" i="6"/>
  <c r="AB333" i="6"/>
  <c r="AB334" i="6" s="1"/>
  <c r="Z333" i="6"/>
  <c r="N333" i="6"/>
  <c r="B333" i="6"/>
  <c r="AD332" i="6"/>
  <c r="Z332" i="6"/>
  <c r="N332" i="6"/>
  <c r="B332" i="6"/>
  <c r="AD331" i="6"/>
  <c r="AB331" i="6"/>
  <c r="AB332" i="6" s="1"/>
  <c r="Z331" i="6"/>
  <c r="N331" i="6"/>
  <c r="B331" i="6"/>
  <c r="AD330" i="6"/>
  <c r="Z330" i="6"/>
  <c r="N330" i="6"/>
  <c r="B330" i="6"/>
  <c r="AD329" i="6"/>
  <c r="AB329" i="6"/>
  <c r="AB330" i="6" s="1"/>
  <c r="Z329" i="6"/>
  <c r="N329" i="6"/>
  <c r="B329" i="6"/>
  <c r="AD328" i="6"/>
  <c r="Z328" i="6"/>
  <c r="N328" i="6"/>
  <c r="B328" i="6"/>
  <c r="AD327" i="6"/>
  <c r="AB327" i="6"/>
  <c r="Z327" i="6"/>
  <c r="N327" i="6"/>
  <c r="B327" i="6"/>
  <c r="AD326" i="6"/>
  <c r="AB326" i="6"/>
  <c r="Z326" i="6"/>
  <c r="N326" i="6"/>
  <c r="B326" i="6"/>
  <c r="AD325" i="6"/>
  <c r="Z325" i="6"/>
  <c r="N325" i="6"/>
  <c r="B325" i="6"/>
  <c r="AD324" i="6"/>
  <c r="AB324" i="6"/>
  <c r="AB325" i="6" s="1"/>
  <c r="Z324" i="6"/>
  <c r="N324" i="6"/>
  <c r="B324" i="6"/>
  <c r="AD323" i="6"/>
  <c r="Z323" i="6"/>
  <c r="N323" i="6"/>
  <c r="B323" i="6"/>
  <c r="AD322" i="6"/>
  <c r="AB322" i="6"/>
  <c r="AB323" i="6" s="1"/>
  <c r="Z322" i="6"/>
  <c r="N322" i="6"/>
  <c r="B322" i="6"/>
  <c r="AD321" i="6"/>
  <c r="Z321" i="6"/>
  <c r="N321" i="6"/>
  <c r="B321" i="6"/>
  <c r="AD320" i="6"/>
  <c r="AB320" i="6"/>
  <c r="AB321" i="6" s="1"/>
  <c r="Z320" i="6"/>
  <c r="N320" i="6"/>
  <c r="B320" i="6"/>
  <c r="AD319" i="6"/>
  <c r="Z319" i="6"/>
  <c r="N319" i="6"/>
  <c r="B319" i="6"/>
  <c r="AD318" i="6"/>
  <c r="AB318" i="6"/>
  <c r="AB319" i="6" s="1"/>
  <c r="Z318" i="6"/>
  <c r="N318" i="6"/>
  <c r="B318" i="6"/>
  <c r="AD317" i="6"/>
  <c r="Z317" i="6"/>
  <c r="N317" i="6"/>
  <c r="B317" i="6"/>
  <c r="AD316" i="6"/>
  <c r="AB316" i="6"/>
  <c r="AB317" i="6" s="1"/>
  <c r="Z316" i="6"/>
  <c r="N316" i="6"/>
  <c r="B316" i="6"/>
  <c r="AD315" i="6"/>
  <c r="Z315" i="6"/>
  <c r="N315" i="6"/>
  <c r="B315" i="6"/>
  <c r="AD314" i="6"/>
  <c r="AB314" i="6"/>
  <c r="AB315" i="6" s="1"/>
  <c r="Z314" i="6"/>
  <c r="N314" i="6"/>
  <c r="B314" i="6"/>
  <c r="AD313" i="6"/>
  <c r="Z313" i="6"/>
  <c r="N313" i="6"/>
  <c r="B313" i="6"/>
  <c r="AD312" i="6"/>
  <c r="AB312" i="6"/>
  <c r="AB313" i="6" s="1"/>
  <c r="Z312" i="6"/>
  <c r="N312" i="6"/>
  <c r="B312" i="6"/>
  <c r="AD311" i="6"/>
  <c r="Z311" i="6"/>
  <c r="N311" i="6"/>
  <c r="B311" i="6"/>
  <c r="AD310" i="6"/>
  <c r="AB310" i="6"/>
  <c r="AB311" i="6" s="1"/>
  <c r="Z310" i="6"/>
  <c r="N310" i="6"/>
  <c r="B310" i="6"/>
  <c r="AD309" i="6"/>
  <c r="Z309" i="6"/>
  <c r="N309" i="6"/>
  <c r="B309" i="6"/>
  <c r="AD308" i="6"/>
  <c r="AB308" i="6"/>
  <c r="AB309" i="6" s="1"/>
  <c r="Z308" i="6"/>
  <c r="N308" i="6"/>
  <c r="B308" i="6"/>
  <c r="AD307" i="6"/>
  <c r="Z307" i="6"/>
  <c r="N307" i="6"/>
  <c r="B307" i="6"/>
  <c r="AD306" i="6"/>
  <c r="AB306" i="6"/>
  <c r="AB307" i="6" s="1"/>
  <c r="Z306" i="6"/>
  <c r="N306" i="6"/>
  <c r="B306" i="6"/>
  <c r="AD305" i="6"/>
  <c r="Z305" i="6"/>
  <c r="N305" i="6"/>
  <c r="B305" i="6"/>
  <c r="AD304" i="6"/>
  <c r="AB304" i="6"/>
  <c r="AB305" i="6" s="1"/>
  <c r="Z304" i="6"/>
  <c r="N304" i="6"/>
  <c r="B304" i="6"/>
  <c r="AD303" i="6"/>
  <c r="Z303" i="6"/>
  <c r="N303" i="6"/>
  <c r="B303" i="6"/>
  <c r="AD302" i="6"/>
  <c r="AB302" i="6"/>
  <c r="AB303" i="6" s="1"/>
  <c r="Z302" i="6"/>
  <c r="N302" i="6"/>
  <c r="B302" i="6"/>
  <c r="AD301" i="6"/>
  <c r="Z301" i="6"/>
  <c r="N301" i="6"/>
  <c r="B301" i="6"/>
  <c r="AD300" i="6"/>
  <c r="AB300" i="6"/>
  <c r="AB301" i="6" s="1"/>
  <c r="Z300" i="6"/>
  <c r="N300" i="6"/>
  <c r="B300" i="6"/>
  <c r="AD299" i="6"/>
  <c r="Z299" i="6"/>
  <c r="N299" i="6"/>
  <c r="B299" i="6"/>
  <c r="AD298" i="6"/>
  <c r="AB298" i="6"/>
  <c r="AB299" i="6" s="1"/>
  <c r="Z298" i="6"/>
  <c r="N298" i="6"/>
  <c r="B298" i="6"/>
  <c r="AD297" i="6"/>
  <c r="Z297" i="6"/>
  <c r="N297" i="6"/>
  <c r="B297" i="6"/>
  <c r="AD296" i="6"/>
  <c r="AB296" i="6"/>
  <c r="AB297" i="6" s="1"/>
  <c r="Z296" i="6"/>
  <c r="N296" i="6"/>
  <c r="B296" i="6"/>
  <c r="AD295" i="6"/>
  <c r="Z295" i="6"/>
  <c r="N295" i="6"/>
  <c r="B295" i="6"/>
  <c r="AD294" i="6"/>
  <c r="AB294" i="6"/>
  <c r="AB295" i="6" s="1"/>
  <c r="Z294" i="6"/>
  <c r="N294" i="6"/>
  <c r="B294" i="6"/>
  <c r="AD293" i="6"/>
  <c r="Z293" i="6"/>
  <c r="N293" i="6"/>
  <c r="B293" i="6"/>
  <c r="AD292" i="6"/>
  <c r="AB292" i="6"/>
  <c r="AB293" i="6" s="1"/>
  <c r="Z292" i="6"/>
  <c r="N292" i="6"/>
  <c r="B292" i="6"/>
  <c r="AD291" i="6"/>
  <c r="Z291" i="6"/>
  <c r="N291" i="6"/>
  <c r="B291" i="6"/>
  <c r="AD290" i="6"/>
  <c r="AB290" i="6"/>
  <c r="AB291" i="6" s="1"/>
  <c r="Z290" i="6"/>
  <c r="N290" i="6"/>
  <c r="B290" i="6"/>
  <c r="AD289" i="6"/>
  <c r="AB289" i="6"/>
  <c r="Z289" i="6"/>
  <c r="N289" i="6"/>
  <c r="B289" i="6"/>
  <c r="AD288" i="6"/>
  <c r="AB288" i="6"/>
  <c r="AB328" i="6" s="1"/>
  <c r="Z288" i="6"/>
  <c r="N288" i="6"/>
  <c r="B288" i="6"/>
  <c r="AD287" i="6"/>
  <c r="Z287" i="6"/>
  <c r="N287" i="6"/>
  <c r="B287" i="6"/>
  <c r="AD286" i="6"/>
  <c r="Z286" i="6"/>
  <c r="N286" i="6"/>
  <c r="B286" i="6"/>
  <c r="AD285" i="6"/>
  <c r="AB285" i="6"/>
  <c r="AB287" i="6" s="1"/>
  <c r="Z285" i="6"/>
  <c r="N285" i="6"/>
  <c r="B285" i="6"/>
  <c r="AD284" i="6"/>
  <c r="AB284" i="6"/>
  <c r="Z284" i="6"/>
  <c r="N284" i="6"/>
  <c r="B284" i="6"/>
  <c r="AD283" i="6"/>
  <c r="AB283" i="6"/>
  <c r="Z283" i="6"/>
  <c r="N283" i="6"/>
  <c r="B283" i="6"/>
  <c r="AD282" i="6"/>
  <c r="AB282" i="6"/>
  <c r="Z282" i="6"/>
  <c r="N282" i="6"/>
  <c r="B282" i="6"/>
  <c r="AD281" i="6"/>
  <c r="AB281" i="6"/>
  <c r="Z281" i="6"/>
  <c r="N281" i="6"/>
  <c r="B281" i="6"/>
  <c r="AD280" i="6"/>
  <c r="Z280" i="6"/>
  <c r="N280" i="6"/>
  <c r="B280" i="6"/>
  <c r="AD279" i="6"/>
  <c r="AB279" i="6"/>
  <c r="AB280" i="6" s="1"/>
  <c r="Z279" i="6"/>
  <c r="N279" i="6"/>
  <c r="B279" i="6"/>
  <c r="AD278" i="6"/>
  <c r="Z278" i="6"/>
  <c r="N278" i="6"/>
  <c r="B278" i="6"/>
  <c r="AD277" i="6"/>
  <c r="AB277" i="6"/>
  <c r="AB278" i="6" s="1"/>
  <c r="Z277" i="6"/>
  <c r="N277" i="6"/>
  <c r="B277" i="6"/>
  <c r="AD276" i="6"/>
  <c r="AB276" i="6"/>
  <c r="Z276" i="6"/>
  <c r="N276" i="6"/>
  <c r="B276" i="6"/>
  <c r="AD275" i="6"/>
  <c r="Z275" i="6"/>
  <c r="N275" i="6"/>
  <c r="B275" i="6"/>
  <c r="AD274" i="6"/>
  <c r="AB274" i="6"/>
  <c r="AB275" i="6" s="1"/>
  <c r="Z274" i="6"/>
  <c r="N274" i="6"/>
  <c r="B274" i="6"/>
  <c r="AD273" i="6"/>
  <c r="AB273" i="6"/>
  <c r="Z273" i="6"/>
  <c r="N273" i="6"/>
  <c r="B273" i="6"/>
  <c r="AD272" i="6"/>
  <c r="AB272" i="6"/>
  <c r="Z272" i="6"/>
  <c r="N272" i="6"/>
  <c r="B272" i="6"/>
  <c r="AD271" i="6"/>
  <c r="Z271" i="6"/>
  <c r="N271" i="6"/>
  <c r="B271" i="6"/>
  <c r="AD270" i="6"/>
  <c r="Z270" i="6"/>
  <c r="N270" i="6"/>
  <c r="B270" i="6"/>
  <c r="AD269" i="6"/>
  <c r="AB269" i="6"/>
  <c r="AB270" i="6" s="1"/>
  <c r="Z269" i="6"/>
  <c r="N269" i="6"/>
  <c r="B269" i="6"/>
  <c r="AD268" i="6"/>
  <c r="AB268" i="6"/>
  <c r="Z268" i="6"/>
  <c r="N268" i="6"/>
  <c r="B268" i="6"/>
  <c r="AD267" i="6"/>
  <c r="Z267" i="6"/>
  <c r="N267" i="6"/>
  <c r="B267" i="6"/>
  <c r="AD266" i="6"/>
  <c r="AB266" i="6"/>
  <c r="AB267" i="6" s="1"/>
  <c r="Z266" i="6"/>
  <c r="N266" i="6"/>
  <c r="B266" i="6"/>
  <c r="AD265" i="6"/>
  <c r="AB265" i="6"/>
  <c r="Z265" i="6"/>
  <c r="N265" i="6"/>
  <c r="B265" i="6"/>
  <c r="AD264" i="6"/>
  <c r="Z264" i="6"/>
  <c r="N264" i="6"/>
  <c r="B264" i="6"/>
  <c r="AD263" i="6"/>
  <c r="AB263" i="6"/>
  <c r="AB264" i="6" s="1"/>
  <c r="Z263" i="6"/>
  <c r="N263" i="6"/>
  <c r="B263" i="6"/>
  <c r="AD262" i="6"/>
  <c r="Z262" i="6"/>
  <c r="N262" i="6"/>
  <c r="B262" i="6"/>
  <c r="AD261" i="6"/>
  <c r="AB261" i="6"/>
  <c r="AB262" i="6" s="1"/>
  <c r="Z261" i="6"/>
  <c r="N261" i="6"/>
  <c r="B261" i="6"/>
  <c r="AD260" i="6"/>
  <c r="Z260" i="6"/>
  <c r="N260" i="6"/>
  <c r="B260" i="6"/>
  <c r="AD259" i="6"/>
  <c r="AB259" i="6"/>
  <c r="AB260" i="6" s="1"/>
  <c r="Z259" i="6"/>
  <c r="N259" i="6"/>
  <c r="B259" i="6"/>
  <c r="AD258" i="6"/>
  <c r="Z258" i="6"/>
  <c r="N258" i="6"/>
  <c r="B258" i="6"/>
  <c r="AD257" i="6"/>
  <c r="Z257" i="6"/>
  <c r="N257" i="6"/>
  <c r="B257" i="6"/>
  <c r="AD256" i="6"/>
  <c r="AB256" i="6"/>
  <c r="Z256" i="6"/>
  <c r="N256" i="6"/>
  <c r="B256" i="6"/>
  <c r="AD255" i="6"/>
  <c r="Z255" i="6"/>
  <c r="N255" i="6"/>
  <c r="B255" i="6"/>
  <c r="AD254" i="6"/>
  <c r="AB254" i="6"/>
  <c r="Z254" i="6"/>
  <c r="N254" i="6"/>
  <c r="B254" i="6"/>
  <c r="AD253" i="6"/>
  <c r="AB253" i="6"/>
  <c r="AB271" i="6" s="1"/>
  <c r="Z253" i="6"/>
  <c r="N253" i="6"/>
  <c r="B253" i="6"/>
  <c r="AD252" i="6"/>
  <c r="Z252" i="6"/>
  <c r="N252" i="6"/>
  <c r="B252" i="6"/>
  <c r="AD251" i="6"/>
  <c r="AB251" i="6"/>
  <c r="AB252" i="6" s="1"/>
  <c r="Z251" i="6"/>
  <c r="N251" i="6"/>
  <c r="B251" i="6"/>
  <c r="AD250" i="6"/>
  <c r="AB250" i="6"/>
  <c r="Z250" i="6"/>
  <c r="N250" i="6"/>
  <c r="B250" i="6"/>
  <c r="AD249" i="6"/>
  <c r="AB249" i="6"/>
  <c r="Z249" i="6"/>
  <c r="N249" i="6"/>
  <c r="B249" i="6"/>
  <c r="AD248" i="6"/>
  <c r="AB248" i="6"/>
  <c r="Z248" i="6"/>
  <c r="N248" i="6"/>
  <c r="B248" i="6"/>
  <c r="AD247" i="6"/>
  <c r="AB247" i="6"/>
  <c r="Z247" i="6"/>
  <c r="N247" i="6"/>
  <c r="B247" i="6"/>
  <c r="AD246" i="6"/>
  <c r="AB246" i="6"/>
  <c r="Z246" i="6"/>
  <c r="N246" i="6"/>
  <c r="B246" i="6"/>
  <c r="AD245" i="6"/>
  <c r="Z245" i="6"/>
  <c r="N245" i="6"/>
  <c r="B245" i="6"/>
  <c r="AD244" i="6"/>
  <c r="Z244" i="6"/>
  <c r="N244" i="6"/>
  <c r="B244" i="6"/>
  <c r="AD243" i="6"/>
  <c r="Z243" i="6"/>
  <c r="N243" i="6"/>
  <c r="B243" i="6"/>
  <c r="AD242" i="6"/>
  <c r="Z242" i="6"/>
  <c r="N242" i="6"/>
  <c r="B242" i="6"/>
  <c r="AD241" i="6"/>
  <c r="AB241" i="6"/>
  <c r="AB244" i="6" s="1"/>
  <c r="Z241" i="6"/>
  <c r="N241" i="6"/>
  <c r="B241" i="6"/>
  <c r="AD240" i="6"/>
  <c r="Z240" i="6"/>
  <c r="N240" i="6"/>
  <c r="B240" i="6"/>
  <c r="AD239" i="6"/>
  <c r="AB239" i="6"/>
  <c r="AB240" i="6" s="1"/>
  <c r="Z239" i="6"/>
  <c r="N239" i="6"/>
  <c r="B239" i="6"/>
  <c r="AD238" i="6"/>
  <c r="Z238" i="6"/>
  <c r="N238" i="6"/>
  <c r="B238" i="6"/>
  <c r="AD237" i="6"/>
  <c r="AB237" i="6"/>
  <c r="AB238" i="6" s="1"/>
  <c r="Z237" i="6"/>
  <c r="N237" i="6"/>
  <c r="B237" i="6"/>
  <c r="AD236" i="6"/>
  <c r="Z236" i="6"/>
  <c r="N236" i="6"/>
  <c r="B236" i="6"/>
  <c r="AD235" i="6"/>
  <c r="AB235" i="6"/>
  <c r="AB236" i="6" s="1"/>
  <c r="Z235" i="6"/>
  <c r="N235" i="6"/>
  <c r="B235" i="6"/>
  <c r="AD234" i="6"/>
  <c r="AB234" i="6"/>
  <c r="Z234" i="6"/>
  <c r="N234" i="6"/>
  <c r="B234" i="6"/>
  <c r="AD233" i="6"/>
  <c r="Z233" i="6"/>
  <c r="N233" i="6"/>
  <c r="B233" i="6"/>
  <c r="AD232" i="6"/>
  <c r="AB232" i="6"/>
  <c r="AB233" i="6" s="1"/>
  <c r="Z232" i="6"/>
  <c r="N232" i="6"/>
  <c r="B232" i="6"/>
  <c r="AD231" i="6"/>
  <c r="AB231" i="6"/>
  <c r="AB230" i="6" s="1"/>
  <c r="Z231" i="6"/>
  <c r="N231" i="6"/>
  <c r="B231" i="6"/>
  <c r="AD230" i="6"/>
  <c r="Z230" i="6"/>
  <c r="N230" i="6"/>
  <c r="B230" i="6"/>
  <c r="AD229" i="6"/>
  <c r="AB229" i="6"/>
  <c r="Z229" i="6"/>
  <c r="N229" i="6"/>
  <c r="B229" i="6"/>
  <c r="AD228" i="6"/>
  <c r="AB228" i="6"/>
  <c r="Z228" i="6"/>
  <c r="N228" i="6"/>
  <c r="B228" i="6"/>
  <c r="AD227" i="6"/>
  <c r="AB227" i="6"/>
  <c r="Z227" i="6"/>
  <c r="N227" i="6"/>
  <c r="B227" i="6"/>
  <c r="AD226" i="6"/>
  <c r="AB226" i="6"/>
  <c r="Z226" i="6"/>
  <c r="N226" i="6"/>
  <c r="B226" i="6"/>
  <c r="AD225" i="6"/>
  <c r="AB225" i="6"/>
  <c r="Z225" i="6"/>
  <c r="N225" i="6"/>
  <c r="B225" i="6"/>
  <c r="AD224" i="6"/>
  <c r="AB224" i="6"/>
  <c r="Z224" i="6"/>
  <c r="N224" i="6"/>
  <c r="B224" i="6"/>
  <c r="AD223" i="6"/>
  <c r="AB223" i="6"/>
  <c r="Z223" i="6"/>
  <c r="N223" i="6"/>
  <c r="B223" i="6"/>
  <c r="AD222" i="6"/>
  <c r="AB222" i="6"/>
  <c r="Z222" i="6"/>
  <c r="N222" i="6"/>
  <c r="B222" i="6"/>
  <c r="AD221" i="6"/>
  <c r="AB221" i="6"/>
  <c r="Z221" i="6"/>
  <c r="N221" i="6"/>
  <c r="B221" i="6"/>
  <c r="AD220" i="6"/>
  <c r="AB220" i="6"/>
  <c r="Z220" i="6"/>
  <c r="N220" i="6"/>
  <c r="B220" i="6"/>
  <c r="AD219" i="6"/>
  <c r="AB219" i="6"/>
  <c r="Z219" i="6"/>
  <c r="N219" i="6"/>
  <c r="B219" i="6"/>
  <c r="AD218" i="6"/>
  <c r="AB218" i="6"/>
  <c r="Z218" i="6"/>
  <c r="N218" i="6"/>
  <c r="B218" i="6"/>
  <c r="AD217" i="6"/>
  <c r="Z217" i="6"/>
  <c r="N217" i="6"/>
  <c r="B217" i="6"/>
  <c r="AD216" i="6"/>
  <c r="Z216" i="6"/>
  <c r="N216" i="6"/>
  <c r="B216" i="6"/>
  <c r="AD215" i="6"/>
  <c r="Z215" i="6"/>
  <c r="N215" i="6"/>
  <c r="B215" i="6"/>
  <c r="AD214" i="6"/>
  <c r="Z214" i="6"/>
  <c r="N214" i="6"/>
  <c r="B214" i="6"/>
  <c r="AD213" i="6"/>
  <c r="Z213" i="6"/>
  <c r="N213" i="6"/>
  <c r="B213" i="6"/>
  <c r="AD212" i="6"/>
  <c r="Z212" i="6"/>
  <c r="N212" i="6"/>
  <c r="B212" i="6"/>
  <c r="AD211" i="6"/>
  <c r="Z211" i="6"/>
  <c r="N211" i="6"/>
  <c r="B211" i="6"/>
  <c r="AD210" i="6"/>
  <c r="Z210" i="6"/>
  <c r="N210" i="6"/>
  <c r="B210" i="6"/>
  <c r="AD209" i="6"/>
  <c r="Z209" i="6"/>
  <c r="N209" i="6"/>
  <c r="B209" i="6"/>
  <c r="AD208" i="6"/>
  <c r="Z208" i="6"/>
  <c r="N208" i="6"/>
  <c r="B208" i="6"/>
  <c r="AD207" i="6"/>
  <c r="Z207" i="6"/>
  <c r="N207" i="6"/>
  <c r="B207" i="6"/>
  <c r="AD206" i="6"/>
  <c r="AB206" i="6"/>
  <c r="AB207" i="6" s="1"/>
  <c r="Z206" i="6"/>
  <c r="N206" i="6"/>
  <c r="B206" i="6"/>
  <c r="AD205" i="6"/>
  <c r="Z205" i="6"/>
  <c r="N205" i="6"/>
  <c r="B205" i="6"/>
  <c r="AD204" i="6"/>
  <c r="AB204" i="6"/>
  <c r="Z204" i="6"/>
  <c r="N204" i="6"/>
  <c r="B204" i="6"/>
  <c r="AD203" i="6"/>
  <c r="Z203" i="6"/>
  <c r="N203" i="6"/>
  <c r="B203" i="6"/>
  <c r="AD202" i="6"/>
  <c r="Z202" i="6"/>
  <c r="N202" i="6"/>
  <c r="B202" i="6"/>
  <c r="AD201" i="6"/>
  <c r="AB201" i="6"/>
  <c r="Z201" i="6"/>
  <c r="N201" i="6"/>
  <c r="B201" i="6"/>
  <c r="AD200" i="6"/>
  <c r="AB200" i="6"/>
  <c r="AB202" i="6" s="1"/>
  <c r="AB203" i="6" s="1"/>
  <c r="Z200" i="6"/>
  <c r="N200" i="6"/>
  <c r="B200" i="6"/>
  <c r="AD199" i="6"/>
  <c r="AB199" i="6"/>
  <c r="AB205" i="6" s="1"/>
  <c r="Z199" i="6"/>
  <c r="N199" i="6"/>
  <c r="B199" i="6"/>
  <c r="AD198" i="6"/>
  <c r="AB198" i="6"/>
  <c r="Z198" i="6"/>
  <c r="N198" i="6"/>
  <c r="B198" i="6"/>
  <c r="AD197" i="6"/>
  <c r="Z197" i="6"/>
  <c r="N197" i="6"/>
  <c r="B197" i="6"/>
  <c r="AD196" i="6"/>
  <c r="AB196" i="6"/>
  <c r="AB192" i="6" s="1"/>
  <c r="Z196" i="6"/>
  <c r="N196" i="6"/>
  <c r="B196" i="6"/>
  <c r="AD195" i="6"/>
  <c r="AB195" i="6"/>
  <c r="Z195" i="6"/>
  <c r="N195" i="6"/>
  <c r="B195" i="6"/>
  <c r="AD194" i="6"/>
  <c r="AB194" i="6"/>
  <c r="AB193" i="6" s="1"/>
  <c r="Z194" i="6"/>
  <c r="N194" i="6"/>
  <c r="B194" i="6"/>
  <c r="AD193" i="6"/>
  <c r="Z193" i="6"/>
  <c r="N193" i="6"/>
  <c r="B193" i="6"/>
  <c r="AD192" i="6"/>
  <c r="Z192" i="6"/>
  <c r="N192" i="6"/>
  <c r="B192" i="6"/>
  <c r="AD191" i="6"/>
  <c r="AB191" i="6"/>
  <c r="Z191" i="6"/>
  <c r="N191" i="6"/>
  <c r="B191" i="6"/>
  <c r="AD190" i="6"/>
  <c r="AB190" i="6"/>
  <c r="Z190" i="6"/>
  <c r="N190" i="6"/>
  <c r="B190" i="6"/>
  <c r="AD189" i="6"/>
  <c r="AB189" i="6"/>
  <c r="Z189" i="6"/>
  <c r="N189" i="6"/>
  <c r="B189" i="6"/>
  <c r="AD188" i="6"/>
  <c r="AB188" i="6"/>
  <c r="Z188" i="6"/>
  <c r="N188" i="6"/>
  <c r="B188" i="6"/>
  <c r="AD187" i="6"/>
  <c r="AB187" i="6"/>
  <c r="Z187" i="6"/>
  <c r="N187" i="6"/>
  <c r="B187" i="6"/>
  <c r="AD186" i="6"/>
  <c r="AB186" i="6"/>
  <c r="Z186" i="6"/>
  <c r="N186" i="6"/>
  <c r="B186" i="6"/>
  <c r="AD185" i="6"/>
  <c r="AB185" i="6"/>
  <c r="Z185" i="6"/>
  <c r="N185" i="6"/>
  <c r="B185" i="6"/>
  <c r="AD184" i="6"/>
  <c r="AB184" i="6"/>
  <c r="Z184" i="6"/>
  <c r="N184" i="6"/>
  <c r="B184" i="6"/>
  <c r="AD183" i="6"/>
  <c r="AB183" i="6"/>
  <c r="Z183" i="6"/>
  <c r="N183" i="6"/>
  <c r="B183" i="6"/>
  <c r="AD182" i="6"/>
  <c r="AB182" i="6"/>
  <c r="Z182" i="6"/>
  <c r="N182" i="6"/>
  <c r="B182" i="6"/>
  <c r="AD181" i="6"/>
  <c r="AB181" i="6"/>
  <c r="Z181" i="6"/>
  <c r="N181" i="6"/>
  <c r="B181" i="6"/>
  <c r="AD180" i="6"/>
  <c r="AB180" i="6"/>
  <c r="Z180" i="6"/>
  <c r="N180" i="6"/>
  <c r="B180" i="6"/>
  <c r="AD179" i="6"/>
  <c r="Z179" i="6"/>
  <c r="N179" i="6"/>
  <c r="B179" i="6"/>
  <c r="AD178" i="6"/>
  <c r="AB178" i="6"/>
  <c r="Z178" i="6"/>
  <c r="N178" i="6"/>
  <c r="B178" i="6"/>
  <c r="AD177" i="6"/>
  <c r="AB177" i="6"/>
  <c r="Z177" i="6"/>
  <c r="N177" i="6"/>
  <c r="B177" i="6"/>
  <c r="AD176" i="6"/>
  <c r="AB176" i="6"/>
  <c r="Z176" i="6"/>
  <c r="N176" i="6"/>
  <c r="B176" i="6"/>
  <c r="AD175" i="6"/>
  <c r="AB175" i="6"/>
  <c r="Z175" i="6"/>
  <c r="N175" i="6"/>
  <c r="B175" i="6"/>
  <c r="AD174" i="6"/>
  <c r="AB174" i="6"/>
  <c r="Z174" i="6"/>
  <c r="N174" i="6"/>
  <c r="B174" i="6"/>
  <c r="AD173" i="6"/>
  <c r="AB173" i="6"/>
  <c r="Z173" i="6"/>
  <c r="N173" i="6"/>
  <c r="B173" i="6"/>
  <c r="AD172" i="6"/>
  <c r="AB172" i="6"/>
  <c r="Z172" i="6"/>
  <c r="N172" i="6"/>
  <c r="B172" i="6"/>
  <c r="AD171" i="6"/>
  <c r="Z171" i="6"/>
  <c r="N171" i="6"/>
  <c r="B171" i="6"/>
  <c r="AD170" i="6"/>
  <c r="Z170" i="6"/>
  <c r="N170" i="6"/>
  <c r="B170" i="6"/>
  <c r="AD169" i="6"/>
  <c r="AB169" i="6"/>
  <c r="AB170" i="6" s="1"/>
  <c r="Z169" i="6"/>
  <c r="N169" i="6"/>
  <c r="B169" i="6"/>
  <c r="AD168" i="6"/>
  <c r="AB168" i="6"/>
  <c r="AB179" i="6" s="1"/>
  <c r="Z168" i="6"/>
  <c r="N168" i="6"/>
  <c r="B168" i="6"/>
  <c r="AD167" i="6"/>
  <c r="AB167" i="6"/>
  <c r="Z167" i="6"/>
  <c r="N167" i="6"/>
  <c r="B167" i="6"/>
  <c r="AD166" i="6"/>
  <c r="AB166" i="6"/>
  <c r="Z166" i="6"/>
  <c r="N166" i="6"/>
  <c r="B166" i="6"/>
  <c r="AD165" i="6"/>
  <c r="AB165" i="6"/>
  <c r="Z165" i="6"/>
  <c r="N165" i="6"/>
  <c r="B165" i="6"/>
  <c r="AD164" i="6"/>
  <c r="AB164" i="6"/>
  <c r="Z164" i="6"/>
  <c r="N164" i="6"/>
  <c r="B164" i="6"/>
  <c r="AD163" i="6"/>
  <c r="AB163" i="6"/>
  <c r="Z163" i="6"/>
  <c r="N163" i="6"/>
  <c r="B163" i="6"/>
  <c r="AD162" i="6"/>
  <c r="AB162" i="6"/>
  <c r="Z162" i="6"/>
  <c r="N162" i="6"/>
  <c r="B162" i="6"/>
  <c r="AD161" i="6"/>
  <c r="AB161" i="6"/>
  <c r="Z161" i="6"/>
  <c r="N161" i="6"/>
  <c r="B161" i="6"/>
  <c r="AD160" i="6"/>
  <c r="AB160" i="6"/>
  <c r="Z160" i="6"/>
  <c r="N160" i="6"/>
  <c r="B160" i="6"/>
  <c r="AD159" i="6"/>
  <c r="AB159" i="6"/>
  <c r="Z159" i="6"/>
  <c r="N159" i="6"/>
  <c r="B159" i="6"/>
  <c r="AD158" i="6"/>
  <c r="Z158" i="6"/>
  <c r="N158" i="6"/>
  <c r="B158" i="6"/>
  <c r="AD157" i="6"/>
  <c r="AB157" i="6"/>
  <c r="AB158" i="6" s="1"/>
  <c r="Z157" i="6"/>
  <c r="N157" i="6"/>
  <c r="B157" i="6"/>
  <c r="AD156" i="6"/>
  <c r="AB156" i="6"/>
  <c r="Z156" i="6"/>
  <c r="N156" i="6"/>
  <c r="B156" i="6"/>
  <c r="AD155" i="6"/>
  <c r="AB155" i="6"/>
  <c r="Z155" i="6"/>
  <c r="N155" i="6"/>
  <c r="B155" i="6"/>
  <c r="AD154" i="6"/>
  <c r="AB154" i="6"/>
  <c r="Z154" i="6"/>
  <c r="N154" i="6"/>
  <c r="B154" i="6"/>
  <c r="AD153" i="6"/>
  <c r="AB153" i="6"/>
  <c r="Z153" i="6"/>
  <c r="N153" i="6"/>
  <c r="B153" i="6"/>
  <c r="AD152" i="6"/>
  <c r="AB152" i="6"/>
  <c r="Z152" i="6"/>
  <c r="N152" i="6"/>
  <c r="B152" i="6"/>
  <c r="AD151" i="6"/>
  <c r="AB151" i="6"/>
  <c r="Z151" i="6"/>
  <c r="N151" i="6"/>
  <c r="B151" i="6"/>
  <c r="AD150" i="6"/>
  <c r="AB150" i="6"/>
  <c r="Z150" i="6"/>
  <c r="N150" i="6"/>
  <c r="B150" i="6"/>
  <c r="AD149" i="6"/>
  <c r="AB149" i="6"/>
  <c r="Z149" i="6"/>
  <c r="N149" i="6"/>
  <c r="B149" i="6"/>
  <c r="AD148" i="6"/>
  <c r="Z148" i="6"/>
  <c r="N148" i="6"/>
  <c r="B148" i="6"/>
  <c r="AD147" i="6"/>
  <c r="Z147" i="6"/>
  <c r="N147" i="6"/>
  <c r="B147" i="6"/>
  <c r="AD146" i="6"/>
  <c r="AB146" i="6"/>
  <c r="AB145" i="6" s="1"/>
  <c r="Z146" i="6"/>
  <c r="N146" i="6"/>
  <c r="B146" i="6"/>
  <c r="AD145" i="6"/>
  <c r="Z145" i="6"/>
  <c r="N145" i="6"/>
  <c r="B145" i="6"/>
  <c r="AD144" i="6"/>
  <c r="Z144" i="6"/>
  <c r="N144" i="6"/>
  <c r="B144" i="6"/>
  <c r="AD143" i="6"/>
  <c r="AB143" i="6"/>
  <c r="Z143" i="6"/>
  <c r="N143" i="6"/>
  <c r="B143" i="6"/>
  <c r="AD142" i="6"/>
  <c r="Z142" i="6"/>
  <c r="N142" i="6"/>
  <c r="B142" i="6"/>
  <c r="AD141" i="6"/>
  <c r="AB141" i="6"/>
  <c r="Z141" i="6"/>
  <c r="N141" i="6"/>
  <c r="B141" i="6"/>
  <c r="AD140" i="6"/>
  <c r="AB140" i="6"/>
  <c r="Z140" i="6"/>
  <c r="N140" i="6"/>
  <c r="B140" i="6"/>
  <c r="AD139" i="6"/>
  <c r="Z139" i="6"/>
  <c r="N139" i="6"/>
  <c r="B139" i="6"/>
  <c r="AD138" i="6"/>
  <c r="Z138" i="6"/>
  <c r="N138" i="6"/>
  <c r="B138" i="6"/>
  <c r="AD137" i="6"/>
  <c r="Z137" i="6"/>
  <c r="N137" i="6"/>
  <c r="B137" i="6"/>
  <c r="AD136" i="6"/>
  <c r="AB136" i="6"/>
  <c r="Z136" i="6"/>
  <c r="N136" i="6"/>
  <c r="B136" i="6"/>
  <c r="AD135" i="6"/>
  <c r="Z135" i="6"/>
  <c r="N135" i="6"/>
  <c r="B135" i="6"/>
  <c r="AD134" i="6"/>
  <c r="Z134" i="6"/>
  <c r="N134" i="6"/>
  <c r="B134" i="6"/>
  <c r="AD133" i="6"/>
  <c r="Z133" i="6"/>
  <c r="N133" i="6"/>
  <c r="B133" i="6"/>
  <c r="AD132" i="6"/>
  <c r="AB132" i="6"/>
  <c r="AB135" i="6" s="1"/>
  <c r="Z132" i="6"/>
  <c r="N132" i="6"/>
  <c r="B132" i="6"/>
  <c r="AD131" i="6"/>
  <c r="AB131" i="6"/>
  <c r="Z131" i="6"/>
  <c r="N131" i="6"/>
  <c r="B131" i="6"/>
  <c r="AD130" i="6"/>
  <c r="AB130" i="6"/>
  <c r="Z130" i="6"/>
  <c r="N130" i="6"/>
  <c r="B130" i="6"/>
  <c r="AD129" i="6"/>
  <c r="Z129" i="6"/>
  <c r="N129" i="6"/>
  <c r="B129" i="6"/>
  <c r="AD128" i="6"/>
  <c r="AB128" i="6"/>
  <c r="AB129" i="6" s="1"/>
  <c r="Z128" i="6"/>
  <c r="N128" i="6"/>
  <c r="B128" i="6"/>
  <c r="AD127" i="6"/>
  <c r="AB127" i="6"/>
  <c r="Z127" i="6"/>
  <c r="N127" i="6"/>
  <c r="B127" i="6"/>
  <c r="AD126" i="6"/>
  <c r="AB126" i="6"/>
  <c r="Z126" i="6"/>
  <c r="N126" i="6"/>
  <c r="B126" i="6"/>
  <c r="AD125" i="6"/>
  <c r="AB125" i="6"/>
  <c r="Z125" i="6"/>
  <c r="N125" i="6"/>
  <c r="B125" i="6"/>
  <c r="AD124" i="6"/>
  <c r="AB124" i="6"/>
  <c r="Z124" i="6"/>
  <c r="N124" i="6"/>
  <c r="B124" i="6"/>
  <c r="AD123" i="6"/>
  <c r="AB123" i="6"/>
  <c r="AB122" i="6" s="1"/>
  <c r="Z123" i="6"/>
  <c r="N123" i="6"/>
  <c r="B123" i="6"/>
  <c r="AD122" i="6"/>
  <c r="Z122" i="6"/>
  <c r="N122" i="6"/>
  <c r="B122" i="6"/>
  <c r="AD121" i="6"/>
  <c r="AB121" i="6"/>
  <c r="Z121" i="6"/>
  <c r="N121" i="6"/>
  <c r="B121" i="6"/>
  <c r="AD120" i="6"/>
  <c r="AB120" i="6"/>
  <c r="AB91" i="6" s="1"/>
  <c r="Z120" i="6"/>
  <c r="N120" i="6"/>
  <c r="B120" i="6"/>
  <c r="AD119" i="6"/>
  <c r="AB119" i="6"/>
  <c r="AB118" i="6" s="1"/>
  <c r="Z119" i="6"/>
  <c r="N119" i="6"/>
  <c r="B119" i="6"/>
  <c r="AD118" i="6"/>
  <c r="Z118" i="6"/>
  <c r="N118" i="6"/>
  <c r="B118" i="6"/>
  <c r="AD117" i="6"/>
  <c r="AB117" i="6"/>
  <c r="Z117" i="6"/>
  <c r="N117" i="6"/>
  <c r="B117" i="6"/>
  <c r="AD116" i="6"/>
  <c r="AB116" i="6"/>
  <c r="Z116" i="6"/>
  <c r="N116" i="6"/>
  <c r="B116" i="6"/>
  <c r="AD115" i="6"/>
  <c r="AB115" i="6"/>
  <c r="Z115" i="6"/>
  <c r="N115" i="6"/>
  <c r="B115" i="6"/>
  <c r="AD114" i="6"/>
  <c r="AB114" i="6"/>
  <c r="Z114" i="6"/>
  <c r="N114" i="6"/>
  <c r="B114" i="6"/>
  <c r="AD113" i="6"/>
  <c r="AB113" i="6"/>
  <c r="Z113" i="6"/>
  <c r="N113" i="6"/>
  <c r="B113" i="6"/>
  <c r="AD112" i="6"/>
  <c r="Z112" i="6"/>
  <c r="N112" i="6"/>
  <c r="B112" i="6"/>
  <c r="AD111" i="6"/>
  <c r="AB111" i="6"/>
  <c r="Z111" i="6"/>
  <c r="N111" i="6"/>
  <c r="B111" i="6"/>
  <c r="AD110" i="6"/>
  <c r="AB110" i="6"/>
  <c r="Z110" i="6"/>
  <c r="N110" i="6"/>
  <c r="B110" i="6"/>
  <c r="AD109" i="6"/>
  <c r="Z109" i="6"/>
  <c r="N109" i="6"/>
  <c r="B109" i="6"/>
  <c r="AD108" i="6"/>
  <c r="AB108" i="6"/>
  <c r="AB109" i="6" s="1"/>
  <c r="AB112" i="6" s="1"/>
  <c r="Z108" i="6"/>
  <c r="N108" i="6"/>
  <c r="B108" i="6"/>
  <c r="AD107" i="6"/>
  <c r="AB107" i="6"/>
  <c r="AB106" i="6" s="1"/>
  <c r="Z107" i="6"/>
  <c r="N107" i="6"/>
  <c r="B107" i="6"/>
  <c r="AD106" i="6"/>
  <c r="Z106" i="6"/>
  <c r="N106" i="6"/>
  <c r="B106" i="6"/>
  <c r="AD105" i="6"/>
  <c r="AB105" i="6"/>
  <c r="Z105" i="6"/>
  <c r="N105" i="6"/>
  <c r="B105" i="6"/>
  <c r="AD104" i="6"/>
  <c r="AB104" i="6"/>
  <c r="Z104" i="6"/>
  <c r="N104" i="6"/>
  <c r="B104" i="6"/>
  <c r="AD103" i="6"/>
  <c r="AB103" i="6"/>
  <c r="Z103" i="6"/>
  <c r="N103" i="6"/>
  <c r="B103" i="6"/>
  <c r="AD102" i="6"/>
  <c r="AB102" i="6"/>
  <c r="Z102" i="6"/>
  <c r="N102" i="6"/>
  <c r="B102" i="6"/>
  <c r="AD101" i="6"/>
  <c r="AB101" i="6"/>
  <c r="Z101" i="6"/>
  <c r="N101" i="6"/>
  <c r="B101" i="6"/>
  <c r="AD100" i="6"/>
  <c r="AB100" i="6"/>
  <c r="Z100" i="6"/>
  <c r="N100" i="6"/>
  <c r="B100" i="6"/>
  <c r="AD99" i="6"/>
  <c r="AB99" i="6"/>
  <c r="Z99" i="6"/>
  <c r="N99" i="6"/>
  <c r="B99" i="6"/>
  <c r="AD98" i="6"/>
  <c r="AB98" i="6"/>
  <c r="Z98" i="6"/>
  <c r="N98" i="6"/>
  <c r="B98" i="6"/>
  <c r="AD97" i="6"/>
  <c r="AB97" i="6"/>
  <c r="Z97" i="6"/>
  <c r="N97" i="6"/>
  <c r="B97" i="6"/>
  <c r="AD96" i="6"/>
  <c r="AB96" i="6"/>
  <c r="Z96" i="6"/>
  <c r="B96" i="6"/>
  <c r="AD95" i="6"/>
  <c r="AB95" i="6"/>
  <c r="Z95" i="6"/>
  <c r="N95" i="6"/>
  <c r="B95" i="6"/>
  <c r="AD94" i="6"/>
  <c r="Z94" i="6"/>
  <c r="N94" i="6"/>
  <c r="B94" i="6"/>
  <c r="AD93" i="6"/>
  <c r="AB93" i="6"/>
  <c r="AB94" i="6" s="1"/>
  <c r="Z93" i="6"/>
  <c r="N93" i="6"/>
  <c r="B93" i="6"/>
  <c r="AD92" i="6"/>
  <c r="AB92" i="6"/>
  <c r="Z92" i="6"/>
  <c r="B92" i="6"/>
  <c r="AD91" i="6"/>
  <c r="Z91" i="6"/>
  <c r="N91" i="6"/>
  <c r="B91" i="6"/>
  <c r="AD90" i="6"/>
  <c r="AB90" i="6"/>
  <c r="Z90" i="6"/>
  <c r="N90" i="6"/>
  <c r="B90" i="6"/>
  <c r="AD89" i="6"/>
  <c r="AB89" i="6"/>
  <c r="Z89" i="6"/>
  <c r="N89" i="6"/>
  <c r="B89" i="6"/>
  <c r="AD88" i="6"/>
  <c r="Z88" i="6"/>
  <c r="N88" i="6"/>
  <c r="B88" i="6"/>
  <c r="AD87" i="6"/>
  <c r="AB87" i="6"/>
  <c r="AB88" i="6" s="1"/>
  <c r="Z87" i="6"/>
  <c r="N87" i="6"/>
  <c r="B87" i="6"/>
  <c r="AD86" i="6"/>
  <c r="Z86" i="6"/>
  <c r="N86" i="6"/>
  <c r="B86" i="6"/>
  <c r="AD85" i="6"/>
  <c r="AB85" i="6"/>
  <c r="Z85" i="6"/>
  <c r="N85" i="6"/>
  <c r="B85" i="6"/>
  <c r="AD84" i="6"/>
  <c r="AB84" i="6"/>
  <c r="Z84" i="6"/>
  <c r="N84" i="6"/>
  <c r="B84" i="6"/>
  <c r="AD83" i="6"/>
  <c r="AB83" i="6"/>
  <c r="Z83" i="6"/>
  <c r="N83" i="6"/>
  <c r="B83" i="6"/>
  <c r="AD82" i="6"/>
  <c r="AB82" i="6"/>
  <c r="Z82" i="6"/>
  <c r="N82" i="6"/>
  <c r="B82" i="6"/>
  <c r="AD81" i="6"/>
  <c r="AB81" i="6"/>
  <c r="Z81" i="6"/>
  <c r="N81" i="6"/>
  <c r="B81" i="6"/>
  <c r="AD80" i="6"/>
  <c r="AB80" i="6"/>
  <c r="Z80" i="6"/>
  <c r="N80" i="6"/>
  <c r="B80" i="6"/>
  <c r="AD79" i="6"/>
  <c r="AB79" i="6"/>
  <c r="Z79" i="6"/>
  <c r="N79" i="6"/>
  <c r="B79" i="6"/>
  <c r="AD78" i="6"/>
  <c r="AB78" i="6"/>
  <c r="Z78" i="6"/>
  <c r="N78" i="6"/>
  <c r="B78" i="6"/>
  <c r="AD77" i="6"/>
  <c r="Z77" i="6"/>
  <c r="N77" i="6"/>
  <c r="B77" i="6"/>
  <c r="AD76" i="6"/>
  <c r="AB76" i="6"/>
  <c r="AB77" i="6" s="1"/>
  <c r="Z76" i="6"/>
  <c r="N76" i="6"/>
  <c r="B76" i="6"/>
  <c r="AD75" i="6"/>
  <c r="AB75" i="6"/>
  <c r="Z75" i="6"/>
  <c r="N75" i="6"/>
  <c r="B75" i="6"/>
  <c r="AD74" i="6"/>
  <c r="AB74" i="6"/>
  <c r="Z74" i="6"/>
  <c r="N74" i="6"/>
  <c r="B74" i="6"/>
  <c r="AD73" i="6"/>
  <c r="AB73" i="6"/>
  <c r="Z73" i="6"/>
  <c r="N73" i="6"/>
  <c r="B73" i="6"/>
  <c r="AD72" i="6"/>
  <c r="AB72" i="6"/>
  <c r="Z72" i="6"/>
  <c r="N72" i="6"/>
  <c r="B72" i="6"/>
  <c r="AD71" i="6"/>
  <c r="Z71" i="6"/>
  <c r="N71" i="6"/>
  <c r="B71" i="6"/>
  <c r="AD70" i="6"/>
  <c r="AB70" i="6"/>
  <c r="AB71" i="6" s="1"/>
  <c r="Z70" i="6"/>
  <c r="N70" i="6"/>
  <c r="B70" i="6"/>
  <c r="AD69" i="6"/>
  <c r="AB69" i="6"/>
  <c r="Z69" i="6"/>
  <c r="N69" i="6"/>
  <c r="B69" i="6"/>
  <c r="AD68" i="6"/>
  <c r="AB68" i="6"/>
  <c r="Z68" i="6"/>
  <c r="N68" i="6"/>
  <c r="B68" i="6"/>
  <c r="AD67" i="6"/>
  <c r="AB67" i="6"/>
  <c r="Z67" i="6"/>
  <c r="N67" i="6"/>
  <c r="B67" i="6"/>
  <c r="AD66" i="6"/>
  <c r="AB66" i="6"/>
  <c r="Z66" i="6"/>
  <c r="N66" i="6"/>
  <c r="B66" i="6"/>
  <c r="AD65" i="6"/>
  <c r="AB65" i="6"/>
  <c r="AB64" i="6" s="1"/>
  <c r="Z65" i="6"/>
  <c r="N65" i="6"/>
  <c r="B65" i="6"/>
  <c r="AD64" i="6"/>
  <c r="Z64" i="6"/>
  <c r="N64" i="6"/>
  <c r="B64" i="6"/>
  <c r="AD63" i="6"/>
  <c r="AB63" i="6"/>
  <c r="AB62" i="6" s="1"/>
  <c r="Z63" i="6"/>
  <c r="N63" i="6"/>
  <c r="B63" i="6"/>
  <c r="AD62" i="6"/>
  <c r="Z62" i="6"/>
  <c r="N62" i="6"/>
  <c r="B62" i="6"/>
  <c r="AD61" i="6"/>
  <c r="AB61" i="6"/>
  <c r="AB60" i="6" s="1"/>
  <c r="Z61" i="6"/>
  <c r="N61" i="6"/>
  <c r="B61" i="6"/>
  <c r="AD60" i="6"/>
  <c r="Z60" i="6"/>
  <c r="N60" i="6"/>
  <c r="B60" i="6"/>
  <c r="AD59" i="6"/>
  <c r="AB59" i="6"/>
  <c r="Z59" i="6"/>
  <c r="N59" i="6"/>
  <c r="B59" i="6"/>
  <c r="AD58" i="6"/>
  <c r="AB58" i="6"/>
  <c r="AB57" i="6" s="1"/>
  <c r="Z58" i="6"/>
  <c r="N58" i="6"/>
  <c r="B58" i="6"/>
  <c r="AD57" i="6"/>
  <c r="Z57" i="6"/>
  <c r="N57" i="6"/>
  <c r="B57" i="6"/>
  <c r="AD56" i="6"/>
  <c r="AB56" i="6"/>
  <c r="Z56" i="6"/>
  <c r="N56" i="6"/>
  <c r="B56" i="6"/>
  <c r="AD55" i="6"/>
  <c r="AB55" i="6"/>
  <c r="Z55" i="6"/>
  <c r="N55" i="6"/>
  <c r="B55" i="6"/>
  <c r="AD54" i="6"/>
  <c r="AB54" i="6"/>
  <c r="AB53" i="6" s="1"/>
  <c r="Z54" i="6"/>
  <c r="N54" i="6"/>
  <c r="B54" i="6"/>
  <c r="AD53" i="6"/>
  <c r="Z53" i="6"/>
  <c r="N53" i="6"/>
  <c r="B53" i="6"/>
  <c r="AD52" i="6"/>
  <c r="AB52" i="6"/>
  <c r="AB48" i="6" s="1"/>
  <c r="Z52" i="6"/>
  <c r="N52" i="6"/>
  <c r="B52" i="6"/>
  <c r="AD51" i="6"/>
  <c r="Z51" i="6"/>
  <c r="N51" i="6"/>
  <c r="B51" i="6"/>
  <c r="AD50" i="6"/>
  <c r="AB50" i="6"/>
  <c r="AB51" i="6" s="1"/>
  <c r="Z50" i="6"/>
  <c r="N50" i="6"/>
  <c r="B50" i="6"/>
  <c r="AD49" i="6"/>
  <c r="Z49" i="6"/>
  <c r="N49" i="6"/>
  <c r="B49" i="6"/>
  <c r="AD48" i="6"/>
  <c r="Z48" i="6"/>
  <c r="N48" i="6"/>
  <c r="B48" i="6"/>
  <c r="AD47" i="6"/>
  <c r="Z47" i="6"/>
  <c r="N47" i="6"/>
  <c r="B47" i="6"/>
  <c r="AD46" i="6"/>
  <c r="AB46" i="6"/>
  <c r="AB45" i="6" s="1"/>
  <c r="Z46" i="6"/>
  <c r="N46" i="6"/>
  <c r="B46" i="6"/>
  <c r="AD45" i="6"/>
  <c r="Z45" i="6"/>
  <c r="N45" i="6"/>
  <c r="B45" i="6"/>
  <c r="AD44" i="6"/>
  <c r="AB44" i="6"/>
  <c r="AB47" i="6" s="1"/>
  <c r="AB49" i="6" s="1"/>
  <c r="Z44" i="6"/>
  <c r="N44" i="6"/>
  <c r="B44" i="6"/>
  <c r="AD43" i="6"/>
  <c r="AB43" i="6"/>
  <c r="AB42" i="6" s="1"/>
  <c r="Z43" i="6"/>
  <c r="N43" i="6"/>
  <c r="B43" i="6"/>
  <c r="AD42" i="6"/>
  <c r="Z42" i="6"/>
  <c r="N42" i="6"/>
  <c r="B42" i="6"/>
  <c r="AD41" i="6"/>
  <c r="AB41" i="6"/>
  <c r="Z41" i="6"/>
  <c r="N41" i="6"/>
  <c r="B41" i="6"/>
  <c r="AD40" i="6"/>
  <c r="Z40" i="6"/>
  <c r="N40" i="6"/>
  <c r="B40" i="6"/>
  <c r="AD39" i="6"/>
  <c r="AB39" i="6"/>
  <c r="AB40" i="6" s="1"/>
  <c r="Z39" i="6"/>
  <c r="N39" i="6"/>
  <c r="B39" i="6"/>
  <c r="AD38" i="6"/>
  <c r="Z38" i="6"/>
  <c r="N38" i="6"/>
  <c r="B38" i="6"/>
  <c r="AD37" i="6"/>
  <c r="Z37" i="6"/>
  <c r="N37" i="6"/>
  <c r="B37" i="6"/>
  <c r="AD36" i="6"/>
  <c r="AB36" i="6"/>
  <c r="AB37" i="6" s="1"/>
  <c r="Z36" i="6"/>
  <c r="N36" i="6"/>
  <c r="B36" i="6"/>
  <c r="AD35" i="6"/>
  <c r="Z35" i="6"/>
  <c r="N35" i="6"/>
  <c r="B35" i="6"/>
  <c r="AD34" i="6"/>
  <c r="Z34" i="6"/>
  <c r="N34" i="6"/>
  <c r="B34" i="6"/>
  <c r="AD33" i="6"/>
  <c r="AB33" i="6"/>
  <c r="AB34" i="6" s="1"/>
  <c r="AB35" i="6" s="1"/>
  <c r="Z33" i="6"/>
  <c r="N33" i="6"/>
  <c r="B33" i="6"/>
  <c r="AD32" i="6"/>
  <c r="Z32" i="6"/>
  <c r="N32" i="6"/>
  <c r="B32" i="6"/>
  <c r="AD31" i="6"/>
  <c r="AB31" i="6"/>
  <c r="AB32" i="6" s="1"/>
  <c r="Z31" i="6"/>
  <c r="N31" i="6"/>
  <c r="B31" i="6"/>
  <c r="AD30" i="6"/>
  <c r="AB30" i="6"/>
  <c r="Z30" i="6"/>
  <c r="N30" i="6"/>
  <c r="B30" i="6"/>
  <c r="AD29" i="6"/>
  <c r="AB29" i="6"/>
  <c r="Z29" i="6"/>
  <c r="N29" i="6"/>
  <c r="B29" i="6"/>
  <c r="AD28" i="6"/>
  <c r="Z28" i="6"/>
  <c r="N28" i="6"/>
  <c r="B28" i="6"/>
  <c r="AD27" i="6"/>
  <c r="AB27" i="6"/>
  <c r="AB28" i="6" s="1"/>
  <c r="Z27" i="6"/>
  <c r="N27" i="6"/>
  <c r="B27" i="6"/>
  <c r="AD26" i="6"/>
  <c r="AB26" i="6"/>
  <c r="Z26" i="6"/>
  <c r="N26" i="6"/>
  <c r="B26" i="6"/>
  <c r="AD25" i="6"/>
  <c r="Z25" i="6"/>
  <c r="N25" i="6"/>
  <c r="B25" i="6"/>
  <c r="AD24" i="6"/>
  <c r="AB24" i="6"/>
  <c r="AB25" i="6" s="1"/>
  <c r="Z24" i="6"/>
  <c r="N24" i="6"/>
  <c r="B24" i="6"/>
  <c r="AD23" i="6"/>
  <c r="AB23" i="6"/>
  <c r="Z23" i="6"/>
  <c r="N23" i="6"/>
  <c r="B23" i="6"/>
  <c r="AD22" i="6"/>
  <c r="Z22" i="6"/>
  <c r="N22" i="6"/>
  <c r="B22" i="6"/>
  <c r="AD21" i="6"/>
  <c r="AB21" i="6"/>
  <c r="AB22" i="6" s="1"/>
  <c r="Z21" i="6"/>
  <c r="N21" i="6"/>
  <c r="B21" i="6"/>
  <c r="AD20" i="6"/>
  <c r="AB20" i="6"/>
  <c r="Z20" i="6"/>
  <c r="N20" i="6"/>
  <c r="B20" i="6"/>
  <c r="AD19" i="6"/>
  <c r="Z19" i="6"/>
  <c r="N19" i="6"/>
  <c r="B19" i="6"/>
  <c r="AD18" i="6"/>
  <c r="Z18" i="6"/>
  <c r="N18" i="6"/>
  <c r="B18" i="6"/>
  <c r="AD17" i="6"/>
  <c r="Z17" i="6"/>
  <c r="N17" i="6"/>
  <c r="B17" i="6"/>
  <c r="AD16" i="6"/>
  <c r="AB16" i="6"/>
  <c r="AB18" i="6" s="1"/>
  <c r="Z16" i="6"/>
  <c r="N16" i="6"/>
  <c r="B16" i="6"/>
  <c r="AD15" i="6"/>
  <c r="Z15" i="6"/>
  <c r="N15" i="6"/>
  <c r="B15" i="6"/>
  <c r="AD14" i="6"/>
  <c r="AB14" i="6"/>
  <c r="AB15" i="6" s="1"/>
  <c r="Z14" i="6"/>
  <c r="N14" i="6"/>
  <c r="B14" i="6"/>
  <c r="AD13" i="6"/>
  <c r="Z13" i="6"/>
  <c r="N13" i="6"/>
  <c r="B13" i="6"/>
  <c r="AD12" i="6"/>
  <c r="AB12" i="6"/>
  <c r="AB13" i="6" s="1"/>
  <c r="Z12" i="6"/>
  <c r="N12" i="6"/>
  <c r="B12" i="6"/>
  <c r="AD11" i="6"/>
  <c r="Z11" i="6"/>
  <c r="N11" i="6"/>
  <c r="B11" i="6"/>
  <c r="AD10" i="6"/>
  <c r="AB10" i="6"/>
  <c r="AB11" i="6" s="1"/>
  <c r="Z10" i="6"/>
  <c r="N10" i="6"/>
  <c r="B10" i="6"/>
  <c r="AD9" i="6"/>
  <c r="Z9" i="6"/>
  <c r="N9" i="6"/>
  <c r="B9" i="6"/>
  <c r="AD8" i="6"/>
  <c r="Z8" i="6"/>
  <c r="N8" i="6"/>
  <c r="B8" i="6"/>
  <c r="AD7" i="6"/>
  <c r="AB7" i="6"/>
  <c r="AB8" i="6" s="1"/>
  <c r="Z7" i="6"/>
  <c r="N7" i="6"/>
  <c r="B7" i="6"/>
  <c r="AD6" i="6"/>
  <c r="Z6" i="6"/>
  <c r="N6" i="6"/>
  <c r="B6" i="6"/>
  <c r="AD5" i="6"/>
  <c r="Z5" i="6"/>
  <c r="N5" i="6"/>
  <c r="B5" i="6"/>
  <c r="AD4" i="6"/>
  <c r="Z4" i="6"/>
  <c r="N4" i="6"/>
  <c r="B4" i="6"/>
  <c r="AD3" i="6"/>
  <c r="Z3" i="6"/>
  <c r="N3" i="6"/>
  <c r="B3" i="6"/>
  <c r="AD2" i="6"/>
  <c r="AB2" i="6"/>
  <c r="AB6" i="6" s="1"/>
  <c r="Z2" i="6"/>
  <c r="N2" i="6"/>
  <c r="B2" i="6"/>
  <c r="AB211" i="6" l="1"/>
  <c r="AB210" i="6" s="1"/>
  <c r="AB19" i="6"/>
  <c r="AB5" i="6"/>
  <c r="AB17" i="6"/>
  <c r="AB215" i="6"/>
  <c r="AB214" i="6" s="1"/>
  <c r="AB286" i="6"/>
  <c r="AB38" i="6"/>
  <c r="AB243" i="6"/>
  <c r="AB245" i="6"/>
  <c r="AB209" i="6"/>
  <c r="AB208" i="6" s="1"/>
  <c r="AB213" i="6"/>
  <c r="AB212" i="6" s="1"/>
  <c r="AB350" i="6"/>
  <c r="AB171" i="6"/>
  <c r="AB217" i="6"/>
  <c r="AB216" i="6" s="1"/>
  <c r="AB197" i="6"/>
  <c r="AB134" i="6"/>
  <c r="AB147" i="6"/>
  <c r="AB139" i="6"/>
  <c r="AB142" i="6"/>
  <c r="AB137" i="6"/>
  <c r="AB138" i="6"/>
  <c r="AB144" i="6"/>
  <c r="AB133" i="6"/>
  <c r="AB242" i="6"/>
  <c r="AB4" i="6"/>
  <c r="AB3" i="6"/>
  <c r="AB349" i="6"/>
</calcChain>
</file>

<file path=xl/sharedStrings.xml><?xml version="1.0" encoding="utf-8"?>
<sst xmlns="http://schemas.openxmlformats.org/spreadsheetml/2006/main" count="6671" uniqueCount="1896">
  <si>
    <t>功能名稱/說明</t>
    <phoneticPr fontId="1" type="noConversion"/>
  </si>
  <si>
    <t>Menu</t>
    <phoneticPr fontId="1" type="noConversion"/>
  </si>
  <si>
    <t>L3005</t>
  </si>
  <si>
    <t xml:space="preserve">交易明細資料查詢         </t>
  </si>
  <si>
    <t>L3-2</t>
  </si>
  <si>
    <t>L4-4</t>
    <phoneticPr fontId="1" type="noConversion"/>
  </si>
  <si>
    <t>L4042</t>
  </si>
  <si>
    <t>L4-4</t>
  </si>
  <si>
    <t>L4410</t>
  </si>
  <si>
    <t xml:space="preserve">ACH授權資料建檔                      </t>
  </si>
  <si>
    <t>L4040</t>
  </si>
  <si>
    <t xml:space="preserve">產生ACH授權提出資料                  </t>
  </si>
  <si>
    <t>L4043</t>
  </si>
  <si>
    <t xml:space="preserve">郵局授權資料查詢                     </t>
  </si>
  <si>
    <t>L4412</t>
  </si>
  <si>
    <t>L4041</t>
  </si>
  <si>
    <t xml:space="preserve">產生郵局授權提出資料                 </t>
  </si>
  <si>
    <t>L4414</t>
  </si>
  <si>
    <t xml:space="preserve">上傳授權提回檔                       </t>
  </si>
  <si>
    <t>帳號授權檔查詢</t>
  </si>
  <si>
    <t>L4450</t>
  </si>
  <si>
    <t xml:space="preserve">產出銀行扣帳檔                       </t>
  </si>
  <si>
    <t>L4943</t>
  </si>
  <si>
    <t xml:space="preserve">銀行扣款檔資料查詢                   </t>
  </si>
  <si>
    <t>L4451</t>
  </si>
  <si>
    <t xml:space="preserve">銀行扣款檔資料維護                   </t>
  </si>
  <si>
    <t>L4452</t>
  </si>
  <si>
    <t xml:space="preserve">銀行扣款(媒體製作)                   </t>
  </si>
  <si>
    <t>L4453</t>
  </si>
  <si>
    <t>銀扣扣款前通知</t>
  </si>
  <si>
    <t>L4-5</t>
    <phoneticPr fontId="1" type="noConversion"/>
  </si>
  <si>
    <t>L4500</t>
  </si>
  <si>
    <t>設定員工扣薪日程表</t>
  </si>
  <si>
    <t>L4-5</t>
  </si>
  <si>
    <t>L4950</t>
  </si>
  <si>
    <t xml:space="preserve">員工扣薪設定檢核表    </t>
  </si>
  <si>
    <t>L4510</t>
  </si>
  <si>
    <t>產出員工扣薪明細檔</t>
  </si>
  <si>
    <t>L4951</t>
  </si>
  <si>
    <t>L4512</t>
  </si>
  <si>
    <t>員工扣薪媒體檔維護</t>
  </si>
  <si>
    <t>L4511</t>
  </si>
  <si>
    <t>產出員工扣薪媒體檔</t>
  </si>
  <si>
    <t>L4520</t>
  </si>
  <si>
    <t xml:space="preserve">產生員工扣薪回傳報表      </t>
  </si>
  <si>
    <t>L4962</t>
  </si>
  <si>
    <t xml:space="preserve">保險單資料檢核作業       </t>
  </si>
  <si>
    <t>L4-6</t>
  </si>
  <si>
    <t>L4960</t>
  </si>
  <si>
    <t xml:space="preserve">火險保費資料查詢(By客戶) </t>
  </si>
  <si>
    <t>L4961</t>
  </si>
  <si>
    <t xml:space="preserve">火險保費明細查詢         </t>
  </si>
  <si>
    <t>L4964</t>
  </si>
  <si>
    <t>L4965</t>
  </si>
  <si>
    <t xml:space="preserve">保險單明細資料查詢       </t>
  </si>
  <si>
    <t>L4060</t>
  </si>
  <si>
    <t xml:space="preserve">額度擔保品保險單關聯查詢   </t>
  </si>
  <si>
    <t>L4610</t>
  </si>
  <si>
    <t>保險單明細資料登錄(Eloan9)</t>
  </si>
  <si>
    <t>L4611</t>
  </si>
  <si>
    <t xml:space="preserve">續約保單資料維護           </t>
  </si>
  <si>
    <t>L4600</t>
  </si>
  <si>
    <t xml:space="preserve">火險到期檔產生作業         </t>
  </si>
  <si>
    <t>L4601</t>
  </si>
  <si>
    <t xml:space="preserve">火險詢價作業               </t>
  </si>
  <si>
    <t>L4602</t>
  </si>
  <si>
    <t xml:space="preserve">火險出單明細表與媒體       </t>
  </si>
  <si>
    <t>L4603</t>
  </si>
  <si>
    <t xml:space="preserve">火險通知作業               </t>
  </si>
  <si>
    <t>L4604</t>
  </si>
  <si>
    <t xml:space="preserve">火險保費未繳轉借支作業     </t>
  </si>
  <si>
    <t>L4605</t>
  </si>
  <si>
    <t xml:space="preserve">火險最終保單上傳作業       </t>
  </si>
  <si>
    <t>L4606</t>
  </si>
  <si>
    <t xml:space="preserve">火險佣金作業               </t>
  </si>
  <si>
    <t>L1-1</t>
    <phoneticPr fontId="1" type="noConversion"/>
  </si>
  <si>
    <t>L1109</t>
  </si>
  <si>
    <t>客戶交互運用維護</t>
  </si>
  <si>
    <t>L1-1</t>
  </si>
  <si>
    <t>L1907</t>
  </si>
  <si>
    <t>公司戶財務狀況明細資料查詢(企金：依eloan規格開發)</t>
  </si>
  <si>
    <t>L1-3</t>
  </si>
  <si>
    <t>L1107</t>
  </si>
  <si>
    <t>公司戶財務狀況管理(企金：依eloan規格開發)</t>
  </si>
  <si>
    <t>L2-2</t>
    <phoneticPr fontId="1" type="noConversion"/>
  </si>
  <si>
    <t>L2079</t>
  </si>
  <si>
    <t>展期件新舊對照查詢</t>
  </si>
  <si>
    <t>L2-2</t>
  </si>
  <si>
    <t>L2-3</t>
    <phoneticPr fontId="1" type="noConversion"/>
  </si>
  <si>
    <t>L2903</t>
  </si>
  <si>
    <t>L2-3</t>
  </si>
  <si>
    <t>L2-4</t>
    <phoneticPr fontId="1" type="noConversion"/>
  </si>
  <si>
    <t>L2039</t>
  </si>
  <si>
    <t>L2-4</t>
  </si>
  <si>
    <t>L2480</t>
  </si>
  <si>
    <t xml:space="preserve">擔保品重評資料登錄                      </t>
  </si>
  <si>
    <t>L2-5</t>
    <phoneticPr fontId="1" type="noConversion"/>
  </si>
  <si>
    <t>L2078</t>
  </si>
  <si>
    <t xml:space="preserve">法拍費用明細資料查詢              </t>
  </si>
  <si>
    <t>L2-5</t>
  </si>
  <si>
    <t>L2601</t>
  </si>
  <si>
    <t xml:space="preserve">法拍費用新增                            </t>
  </si>
  <si>
    <t>L2602</t>
  </si>
  <si>
    <t xml:space="preserve">法拍費用維護                            </t>
  </si>
  <si>
    <t>L2941</t>
  </si>
  <si>
    <t xml:space="preserve">法拍費用查詢-依借款人戶號       </t>
  </si>
  <si>
    <t>L2942</t>
  </si>
  <si>
    <t xml:space="preserve">法拍費用查詢-依帳務日期              </t>
  </si>
  <si>
    <t>L2603</t>
  </si>
  <si>
    <t xml:space="preserve">法拍費用借支報表列印                    </t>
  </si>
  <si>
    <t>L2605</t>
  </si>
  <si>
    <t xml:space="preserve">法拍費用未銷明細查詢                    </t>
  </si>
  <si>
    <t>L2613</t>
  </si>
  <si>
    <t xml:space="preserve">法務費轉催收明細表                      </t>
  </si>
  <si>
    <t>L2614</t>
  </si>
  <si>
    <t xml:space="preserve">法務費轉催收傳票開立作業                </t>
  </si>
  <si>
    <t>L2-9</t>
  </si>
  <si>
    <t>L2631</t>
  </si>
  <si>
    <t xml:space="preserve">清償作業                                </t>
  </si>
  <si>
    <t>L2-6</t>
  </si>
  <si>
    <t>L2931</t>
  </si>
  <si>
    <t xml:space="preserve">清償違約明細                            </t>
  </si>
  <si>
    <t>L2077</t>
  </si>
  <si>
    <t xml:space="preserve">清償作業明細資料查詢                    </t>
  </si>
  <si>
    <t>L2932</t>
  </si>
  <si>
    <t>額度清償資料</t>
  </si>
  <si>
    <t>L2632</t>
  </si>
  <si>
    <t xml:space="preserve">清償作業維護                            </t>
  </si>
  <si>
    <t>L2076</t>
  </si>
  <si>
    <t>領取清償證明作業</t>
  </si>
  <si>
    <t>L2-9</t>
    <phoneticPr fontId="1" type="noConversion"/>
  </si>
  <si>
    <t>L2980</t>
  </si>
  <si>
    <t>個人房貸調整案</t>
  </si>
  <si>
    <t>L2073</t>
  </si>
  <si>
    <t xml:space="preserve">結清客戶個人資料控管明細資料查詢        </t>
  </si>
  <si>
    <t>L2703</t>
  </si>
  <si>
    <t xml:space="preserve">結清客戶個人資料控管維護                </t>
  </si>
  <si>
    <t>L2061</t>
  </si>
  <si>
    <t>貸後契變手續費明細資料查詢(未入帳)</t>
  </si>
  <si>
    <t>L2670</t>
  </si>
  <si>
    <t>L2062</t>
  </si>
  <si>
    <t>貸後契變手續費明細資料查詢</t>
  </si>
  <si>
    <t>L3915</t>
  </si>
  <si>
    <t xml:space="preserve">額度資料查詢             </t>
  </si>
  <si>
    <t>L3925</t>
  </si>
  <si>
    <t xml:space="preserve">還款分配試算             </t>
  </si>
  <si>
    <t>L3-1</t>
  </si>
  <si>
    <t>L3926</t>
  </si>
  <si>
    <t xml:space="preserve">變更期款試算             </t>
  </si>
  <si>
    <t>L3922</t>
  </si>
  <si>
    <t xml:space="preserve">結案試算                 </t>
  </si>
  <si>
    <t>L3924</t>
  </si>
  <si>
    <t xml:space="preserve">催收回復試算             </t>
  </si>
  <si>
    <t>L3440</t>
  </si>
  <si>
    <t xml:space="preserve">催收回復登錄             </t>
  </si>
  <si>
    <t>L3-4</t>
  </si>
  <si>
    <t>L3921</t>
  </si>
  <si>
    <t xml:space="preserve">回收試算                 </t>
  </si>
  <si>
    <t>L3200</t>
  </si>
  <si>
    <t xml:space="preserve">回收登錄                 </t>
  </si>
  <si>
    <t>L3-3</t>
  </si>
  <si>
    <t>L3-2</t>
    <phoneticPr fontId="1" type="noConversion"/>
  </si>
  <si>
    <t>L3004</t>
  </si>
  <si>
    <t xml:space="preserve">約定部分償還明細資料查詢 </t>
  </si>
  <si>
    <t>L3130</t>
  </si>
  <si>
    <t xml:space="preserve">約定部分償還登錄         </t>
  </si>
  <si>
    <t>L3943</t>
  </si>
  <si>
    <t xml:space="preserve">支票內容查詢             </t>
  </si>
  <si>
    <t>L3911</t>
  </si>
  <si>
    <t xml:space="preserve">繳息情形查詢             </t>
  </si>
  <si>
    <t>L3210</t>
  </si>
  <si>
    <t xml:space="preserve">暫收款登錄               </t>
  </si>
  <si>
    <t>L3007</t>
  </si>
  <si>
    <t xml:space="preserve">暫收支票明細資料查詢     </t>
  </si>
  <si>
    <t>L3008</t>
  </si>
  <si>
    <t>支票明細資料查詢-依客戶</t>
  </si>
  <si>
    <t>L3009</t>
  </si>
  <si>
    <t>支票明細資料查詢-全部</t>
  </si>
  <si>
    <t>L3220</t>
  </si>
  <si>
    <t xml:space="preserve">暫收款退還               </t>
  </si>
  <si>
    <t>L3230</t>
  </si>
  <si>
    <t>暫收款銷帳</t>
  </si>
  <si>
    <t>L3410</t>
  </si>
  <si>
    <t xml:space="preserve">結案登錄-可欠繳          </t>
  </si>
  <si>
    <t>L3420</t>
  </si>
  <si>
    <t>結案登錄-不可欠繳</t>
  </si>
  <si>
    <t>L3731</t>
  </si>
  <si>
    <t>呆帳戶改呆帳結案戶</t>
  </si>
  <si>
    <t>L3-5</t>
  </si>
  <si>
    <t>L3923</t>
  </si>
  <si>
    <t xml:space="preserve">應繳日試算               </t>
  </si>
  <si>
    <t>L3711</t>
  </si>
  <si>
    <t xml:space="preserve">應繳日變更-不可欠繳      </t>
  </si>
  <si>
    <t>L3712</t>
  </si>
  <si>
    <t xml:space="preserve">應繳日變更-可欠繳        </t>
  </si>
  <si>
    <t>L4-2</t>
    <phoneticPr fontId="1" type="noConversion"/>
  </si>
  <si>
    <t>L4200</t>
  </si>
  <si>
    <t xml:space="preserve">入帳檔上傳作業                       </t>
  </si>
  <si>
    <t>L4-2</t>
  </si>
  <si>
    <t>L4002</t>
  </si>
  <si>
    <t xml:space="preserve">整批入帳作業                         </t>
  </si>
  <si>
    <t>L420A</t>
  </si>
  <si>
    <t>整批入帳檔檢核作業</t>
  </si>
  <si>
    <t>L420B</t>
  </si>
  <si>
    <t>整批入帳檔入帳作業</t>
  </si>
  <si>
    <t>L4920</t>
  </si>
  <si>
    <t xml:space="preserve">整批入帳明細查詢[L4002數字鍵]        </t>
  </si>
  <si>
    <t>L4925</t>
  </si>
  <si>
    <t xml:space="preserve">整批入帳明細查詢(By日期區間)         </t>
  </si>
  <si>
    <t>L4701</t>
  </si>
  <si>
    <t xml:space="preserve">票據媒體製作                         </t>
  </si>
  <si>
    <t>L4-7</t>
  </si>
  <si>
    <t>L4210</t>
  </si>
  <si>
    <t xml:space="preserve">其他還款來源建檔                     </t>
  </si>
  <si>
    <t>L4921</t>
  </si>
  <si>
    <t xml:space="preserve">其他還款來源建檔查詢                 </t>
  </si>
  <si>
    <t>L4930</t>
  </si>
  <si>
    <t>L4201</t>
  </si>
  <si>
    <t>匯款轉帳明細維護[L4920還款來源數字鍵]</t>
  </si>
  <si>
    <t>L4202</t>
  </si>
  <si>
    <t>銀行扣款明細維護[L4920還款來源數字鍵]</t>
  </si>
  <si>
    <t>L4203</t>
  </si>
  <si>
    <t>郵局扣款明細維護[L4920還款來源數字鍵]</t>
  </si>
  <si>
    <t>L4204</t>
  </si>
  <si>
    <t>員工扣薪明細維護[L4920還款來源數字鍵]</t>
  </si>
  <si>
    <t>L4205</t>
  </si>
  <si>
    <t>支票兌現明細維護[L4920還款來源數字鍵]</t>
  </si>
  <si>
    <t>L492A</t>
  </si>
  <si>
    <t xml:space="preserve">已入帳未還款查詢(By戶號)              </t>
  </si>
  <si>
    <t>L4-3</t>
    <phoneticPr fontId="1" type="noConversion"/>
  </si>
  <si>
    <t>L4322</t>
  </si>
  <si>
    <t>地區別利率調整設定</t>
  </si>
  <si>
    <t>L4-3</t>
  </si>
  <si>
    <t>L4320</t>
  </si>
  <si>
    <t xml:space="preserve">產生利率即將變動資料                 </t>
  </si>
  <si>
    <t>L4031</t>
  </si>
  <si>
    <t>利率調整清單</t>
  </si>
  <si>
    <t>L4321</t>
  </si>
  <si>
    <t>利率調整確認作業</t>
  </si>
  <si>
    <t>L4325</t>
  </si>
  <si>
    <t>個別利率批次輸入</t>
  </si>
  <si>
    <t>L4931</t>
  </si>
  <si>
    <t xml:space="preserve">個別調整利率作業                     </t>
  </si>
  <si>
    <t>L4721</t>
  </si>
  <si>
    <t>整批批次產出利率變動對帳單</t>
  </si>
  <si>
    <t>L4030</t>
  </si>
  <si>
    <t xml:space="preserve">調整員工利率作業                     </t>
  </si>
  <si>
    <t>L4702</t>
  </si>
  <si>
    <t xml:space="preserve">產生放款本息攤還表暨繳息通知單       </t>
  </si>
  <si>
    <t>L4703</t>
  </si>
  <si>
    <t xml:space="preserve">產生滯繳通知單                       </t>
  </si>
  <si>
    <t>L5 業績</t>
    <phoneticPr fontId="1" type="noConversion"/>
  </si>
  <si>
    <t>L6082</t>
  </si>
  <si>
    <t>放款業績工作月查詢</t>
  </si>
  <si>
    <t>L6-7</t>
  </si>
  <si>
    <t>L6752</t>
  </si>
  <si>
    <t>放款業績工作月維護</t>
  </si>
  <si>
    <t>L5402</t>
  </si>
  <si>
    <t xml:space="preserve">年度業績目標更新                    </t>
  </si>
  <si>
    <t>L5-2</t>
  </si>
  <si>
    <t>L5021</t>
  </si>
  <si>
    <t xml:space="preserve">房貸專員明細資料查詢                </t>
  </si>
  <si>
    <t>L5401</t>
  </si>
  <si>
    <t xml:space="preserve">房貸專員資料維護                    </t>
  </si>
  <si>
    <t>L5023</t>
  </si>
  <si>
    <t xml:space="preserve">晤談人員明細資料查詢                </t>
  </si>
  <si>
    <t>L5406</t>
  </si>
  <si>
    <t xml:space="preserve">晤談人員資料維護                    </t>
  </si>
  <si>
    <t>L5024</t>
  </si>
  <si>
    <t xml:space="preserve">目標金額、累計目標金額查詢          </t>
  </si>
  <si>
    <t>L5405</t>
  </si>
  <si>
    <t xml:space="preserve">更改目標金額、累計目標金額          </t>
  </si>
  <si>
    <t>L5022</t>
  </si>
  <si>
    <t xml:space="preserve">協辦人員等級明細資料查詢            </t>
  </si>
  <si>
    <t>L5407</t>
  </si>
  <si>
    <t xml:space="preserve">房貸協辦人員等級維護                </t>
  </si>
  <si>
    <t>L6083</t>
  </si>
  <si>
    <t>房貸專員所屬業務部室查詢</t>
  </si>
  <si>
    <t>L6753</t>
  </si>
  <si>
    <t>房貸專員所屬業務部室維護</t>
  </si>
  <si>
    <t>L6084</t>
  </si>
  <si>
    <t>業績件數及金額核算標準設定查詢</t>
  </si>
  <si>
    <t>L6994</t>
  </si>
  <si>
    <t>L6754</t>
  </si>
  <si>
    <t>業績件數及金額核算標準設定</t>
  </si>
  <si>
    <t>L6757</t>
  </si>
  <si>
    <t>業績件數及金額核算標準設定(整月)</t>
  </si>
  <si>
    <t>L6081</t>
  </si>
  <si>
    <t>介紹人加碼獎勵津貼標準設定查詢</t>
  </si>
  <si>
    <t>L6751</t>
  </si>
  <si>
    <t>介紹人加碼獎勵津貼標準設定</t>
  </si>
  <si>
    <t>L6087</t>
  </si>
  <si>
    <t>協辦獎勵津貼標準查詢</t>
  </si>
  <si>
    <t>L6787</t>
  </si>
  <si>
    <t>協辦獎勵津貼標準設定</t>
  </si>
  <si>
    <t>L6501</t>
  </si>
  <si>
    <t>系統變數及系統值設定</t>
  </si>
  <si>
    <t>L6-5</t>
  </si>
  <si>
    <t>L6503</t>
  </si>
  <si>
    <t>業績計算特殊參數設定</t>
  </si>
  <si>
    <t>L5500</t>
  </si>
  <si>
    <t>工作日業績結算</t>
  </si>
  <si>
    <t>L5-3</t>
  </si>
  <si>
    <t>L5951</t>
  </si>
  <si>
    <t>房貸介紹人業績明細查詢</t>
  </si>
  <si>
    <t>L5051</t>
  </si>
  <si>
    <t>房貸介紹人業績處理清單</t>
  </si>
  <si>
    <t>L5501</t>
  </si>
  <si>
    <t xml:space="preserve">介紹人業績案件維護            </t>
  </si>
  <si>
    <t>L5952</t>
  </si>
  <si>
    <t>房貸專員業績明細查詢</t>
  </si>
  <si>
    <t>L5052</t>
  </si>
  <si>
    <t>房貸專員業績處理清單</t>
  </si>
  <si>
    <t>L5502</t>
  </si>
  <si>
    <t xml:space="preserve">房貸專員業績案件維護          </t>
  </si>
  <si>
    <t>L5510</t>
  </si>
  <si>
    <t>產生換算業績、業務報酬發放媒體</t>
  </si>
  <si>
    <t>L5511</t>
  </si>
  <si>
    <t xml:space="preserve">產生介紹、協辦獎金發放媒體          </t>
  </si>
  <si>
    <t>L5053</t>
  </si>
  <si>
    <t>介紹、協辦獎金處理清單</t>
  </si>
  <si>
    <t>L5503</t>
  </si>
  <si>
    <t xml:space="preserve">介紹、協辦獎金案件維護            </t>
  </si>
  <si>
    <t>L5512</t>
  </si>
  <si>
    <t>產生介紹人加碼獎金媒體</t>
  </si>
  <si>
    <t>L5054</t>
  </si>
  <si>
    <t>介紹人加碼獎金處理清單</t>
  </si>
  <si>
    <t>L5504</t>
  </si>
  <si>
    <t xml:space="preserve">介紹人加碼獎金案件維護      </t>
  </si>
  <si>
    <t>L5953</t>
  </si>
  <si>
    <t>介紹、協辦及加碼獎勵津貼實發應發獎金查詢</t>
  </si>
  <si>
    <t>L5959</t>
  </si>
  <si>
    <t>房貸獎勵保費檢核檔查詢</t>
  </si>
  <si>
    <t>L5908</t>
  </si>
  <si>
    <t xml:space="preserve">房貸專員撥款筆數統計表              </t>
  </si>
  <si>
    <t>L5909</t>
  </si>
  <si>
    <t xml:space="preserve">案件品質排行表(列印)                </t>
  </si>
  <si>
    <t>L5910</t>
  </si>
  <si>
    <t xml:space="preserve">新撥款利率案件資料產生              </t>
  </si>
  <si>
    <t>L5911</t>
  </si>
  <si>
    <t xml:space="preserve">撥款件貸款成數統計資料產生          </t>
  </si>
  <si>
    <t>L5-1</t>
    <phoneticPr fontId="1" type="noConversion"/>
  </si>
  <si>
    <t>L5801</t>
  </si>
  <si>
    <t>補貼息作業</t>
  </si>
  <si>
    <t>L5-1</t>
  </si>
  <si>
    <t>L5982</t>
  </si>
  <si>
    <t>國稅局申報檔查詢</t>
  </si>
  <si>
    <t>L5812</t>
  </si>
  <si>
    <t>國稅局申報檔維護</t>
  </si>
  <si>
    <t>L5811</t>
  </si>
  <si>
    <t>產生國稅局申報下載檔</t>
  </si>
  <si>
    <t>L5813</t>
  </si>
  <si>
    <t>產生國稅局申報媒體檔</t>
  </si>
  <si>
    <t>L5901</t>
  </si>
  <si>
    <t xml:space="preserve">資金運用概況明細資料查詢              </t>
  </si>
  <si>
    <t>L5101</t>
  </si>
  <si>
    <t xml:space="preserve">資金運用概況維護                      </t>
  </si>
  <si>
    <t>L5902</t>
  </si>
  <si>
    <t xml:space="preserve">放審會記錄明細資料查詢                </t>
  </si>
  <si>
    <t>L5102</t>
  </si>
  <si>
    <t xml:space="preserve">放審會記錄維護                        </t>
  </si>
  <si>
    <t>L5903</t>
  </si>
  <si>
    <t xml:space="preserve">檔案借閱明細資料查詢                  </t>
  </si>
  <si>
    <t>L5103</t>
  </si>
  <si>
    <t xml:space="preserve">檔案借閱維護                          </t>
  </si>
  <si>
    <t>L5104</t>
  </si>
  <si>
    <t xml:space="preserve">檔案借閱報表作業(列印)                </t>
  </si>
  <si>
    <t>L5905</t>
  </si>
  <si>
    <t>覆審案件明細檔查詢</t>
  </si>
  <si>
    <t>L5105</t>
  </si>
  <si>
    <t>覆審案件明細檔維護</t>
  </si>
  <si>
    <t>L5106</t>
  </si>
  <si>
    <t>產生覆審案件資料明細</t>
  </si>
  <si>
    <t>L5906</t>
  </si>
  <si>
    <t>寬限條件控管繳息查詢</t>
  </si>
  <si>
    <t>L5116</t>
  </si>
  <si>
    <t>寬限條件控管維護</t>
  </si>
  <si>
    <t>L5-4</t>
    <phoneticPr fontId="1" type="noConversion"/>
  </si>
  <si>
    <t>L5060</t>
  </si>
  <si>
    <t xml:space="preserve">案件處理清單         </t>
  </si>
  <si>
    <t>L5-4</t>
  </si>
  <si>
    <t>L5960</t>
  </si>
  <si>
    <t xml:space="preserve">案件資料查詢         </t>
  </si>
  <si>
    <t>L5961</t>
  </si>
  <si>
    <t xml:space="preserve">電催明細資料查詢     </t>
  </si>
  <si>
    <t>L5601</t>
  </si>
  <si>
    <t xml:space="preserve">電催登錄             </t>
  </si>
  <si>
    <t>L5962</t>
  </si>
  <si>
    <t xml:space="preserve">面催明細資料查詢     </t>
  </si>
  <si>
    <t>L5602</t>
  </si>
  <si>
    <t xml:space="preserve">面催登錄             </t>
  </si>
  <si>
    <t>L5963</t>
  </si>
  <si>
    <t xml:space="preserve">函催明細資料查詢     </t>
  </si>
  <si>
    <t>L5603</t>
  </si>
  <si>
    <t xml:space="preserve">函催登錄             </t>
  </si>
  <si>
    <t>L5964</t>
  </si>
  <si>
    <t xml:space="preserve">法務進度明細資料查詢 </t>
  </si>
  <si>
    <t>L5604</t>
  </si>
  <si>
    <t xml:space="preserve">法務進度登錄         </t>
  </si>
  <si>
    <t>L5965</t>
  </si>
  <si>
    <t xml:space="preserve">提醒事項查詢         </t>
  </si>
  <si>
    <t>L5605</t>
  </si>
  <si>
    <t xml:space="preserve">提醒事項登錄         </t>
  </si>
  <si>
    <t>L5061</t>
  </si>
  <si>
    <t>催收催繳明細</t>
  </si>
  <si>
    <t>L5-5</t>
    <phoneticPr fontId="1" type="noConversion"/>
  </si>
  <si>
    <t>L5705</t>
  </si>
  <si>
    <t xml:space="preserve">債權比例分攤資料維護(產出)            </t>
  </si>
  <si>
    <t>L5-5</t>
  </si>
  <si>
    <t>L5706</t>
  </si>
  <si>
    <t xml:space="preserve">債權比例分攤資料維護(匯入)            </t>
  </si>
  <si>
    <t>L5071</t>
  </si>
  <si>
    <t>債權案件明細查詢</t>
  </si>
  <si>
    <t>L5971</t>
  </si>
  <si>
    <t xml:space="preserve">債務協商交易資料查詢                  </t>
  </si>
  <si>
    <t>L5972</t>
  </si>
  <si>
    <t xml:space="preserve">債務協商入帳明細查詢                  </t>
  </si>
  <si>
    <t>L5973</t>
  </si>
  <si>
    <t xml:space="preserve">最大債權撥付明細查詢                  </t>
  </si>
  <si>
    <t>L5707</t>
  </si>
  <si>
    <t xml:space="preserve">最大債權撥付產檔                      </t>
  </si>
  <si>
    <t>L5708</t>
  </si>
  <si>
    <t xml:space="preserve">最大債權撥付出帳                      </t>
  </si>
  <si>
    <t>L5709</t>
  </si>
  <si>
    <t xml:space="preserve">最大債權撥付回覆檔檢核                </t>
  </si>
  <si>
    <t>L5975</t>
  </si>
  <si>
    <t>最大債權撥付統計查詢</t>
  </si>
  <si>
    <t>L5075</t>
  </si>
  <si>
    <t xml:space="preserve">債務協商滯繳/應繳明細查詢             </t>
  </si>
  <si>
    <t>L5701</t>
  </si>
  <si>
    <t>債權維護</t>
  </si>
  <si>
    <t>L5981</t>
  </si>
  <si>
    <t>債權異動歷程查詢</t>
  </si>
  <si>
    <t>L5974</t>
  </si>
  <si>
    <t xml:space="preserve">債權銀行帳號明細資料查詢              </t>
  </si>
  <si>
    <t>L5703</t>
  </si>
  <si>
    <t xml:space="preserve">債權銀行帳號登錄                      </t>
  </si>
  <si>
    <t>L5970</t>
  </si>
  <si>
    <t xml:space="preserve">期款試算                              </t>
  </si>
  <si>
    <t>L5073</t>
  </si>
  <si>
    <t xml:space="preserve">撥付日期查詢                      </t>
  </si>
  <si>
    <t>L5704</t>
  </si>
  <si>
    <t xml:space="preserve">撥付日期設定                          </t>
  </si>
  <si>
    <t>L5074</t>
  </si>
  <si>
    <t xml:space="preserve">應處理清單                        </t>
  </si>
  <si>
    <t>L5702</t>
  </si>
  <si>
    <t xml:space="preserve">暫收入帳                              </t>
  </si>
  <si>
    <t>L5710</t>
  </si>
  <si>
    <t xml:space="preserve">一般債權撥付資料檢核                  </t>
  </si>
  <si>
    <t>L597A</t>
  </si>
  <si>
    <t>整批處理</t>
  </si>
  <si>
    <t>L6001</t>
  </si>
  <si>
    <t xml:space="preserve">應處理清單      </t>
  </si>
  <si>
    <t>L6-1</t>
  </si>
  <si>
    <t>L6101</t>
  </si>
  <si>
    <t>L6103</t>
  </si>
  <si>
    <t xml:space="preserve">報表查詢作業申請    </t>
  </si>
  <si>
    <t>L6104</t>
  </si>
  <si>
    <t>代理人設定</t>
  </si>
  <si>
    <t>L6-2</t>
    <phoneticPr fontId="1" type="noConversion"/>
  </si>
  <si>
    <t>L6201</t>
  </si>
  <si>
    <t>其他傳票輸入</t>
  </si>
  <si>
    <t>L6-2</t>
  </si>
  <si>
    <t>L6901</t>
  </si>
  <si>
    <t>交易分錄清單查詢</t>
  </si>
  <si>
    <t>L6902</t>
  </si>
  <si>
    <t>會計總帳查詢</t>
  </si>
  <si>
    <t>L6903</t>
  </si>
  <si>
    <t>會計帳務明細查詢</t>
  </si>
  <si>
    <t>L6904</t>
  </si>
  <si>
    <t>日結彙計查詢</t>
  </si>
  <si>
    <t>L6905</t>
  </si>
  <si>
    <t>日結明細查詢</t>
  </si>
  <si>
    <t>L6906</t>
  </si>
  <si>
    <t>會計分錄查詢</t>
  </si>
  <si>
    <t>L6907</t>
  </si>
  <si>
    <t>未銷帳餘額明細查詢</t>
  </si>
  <si>
    <t>L6908</t>
  </si>
  <si>
    <t>銷帳歷史明細查詢</t>
  </si>
  <si>
    <t>L6-3</t>
    <phoneticPr fontId="1" type="noConversion"/>
  </si>
  <si>
    <t>L6932</t>
  </si>
  <si>
    <t>資料變更交易查詢</t>
  </si>
  <si>
    <t>L6-3</t>
  </si>
  <si>
    <t>L6031</t>
  </si>
  <si>
    <t>指標利率資料</t>
  </si>
  <si>
    <t>L6032</t>
  </si>
  <si>
    <t>指標利率資料查詢</t>
  </si>
  <si>
    <t>L6301</t>
  </si>
  <si>
    <t>指標利率種類維護</t>
  </si>
  <si>
    <t>L6302</t>
  </si>
  <si>
    <t xml:space="preserve">指標利率登錄/維護(Eloan18.informatica) </t>
  </si>
  <si>
    <t>L6030</t>
  </si>
  <si>
    <t>特殊/例假日查詢</t>
  </si>
  <si>
    <t>L6310</t>
  </si>
  <si>
    <t>特殊/例假日登錄</t>
  </si>
  <si>
    <t>L6-4</t>
    <phoneticPr fontId="1" type="noConversion"/>
  </si>
  <si>
    <t>L6041</t>
  </si>
  <si>
    <t>使用者資料查詢</t>
  </si>
  <si>
    <t>L6-4</t>
  </si>
  <si>
    <t>L6401</t>
  </si>
  <si>
    <t>使用者資料維護</t>
  </si>
  <si>
    <t>L6042</t>
  </si>
  <si>
    <t>交易控制檔</t>
  </si>
  <si>
    <t>L6402</t>
  </si>
  <si>
    <t>交易控制檔維護</t>
  </si>
  <si>
    <t>L6043</t>
  </si>
  <si>
    <t>權限群組</t>
  </si>
  <si>
    <t>L6403</t>
  </si>
  <si>
    <t xml:space="preserve">權限群組維護  </t>
  </si>
  <si>
    <t>L6044</t>
  </si>
  <si>
    <t>主管授權紀錄查詢</t>
  </si>
  <si>
    <t>L6-5</t>
    <phoneticPr fontId="1" type="noConversion"/>
  </si>
  <si>
    <t>L6052</t>
  </si>
  <si>
    <t>變動數值設定</t>
  </si>
  <si>
    <t>L6502</t>
  </si>
  <si>
    <t>變動數值設定維護</t>
  </si>
  <si>
    <t>L6-6</t>
    <phoneticPr fontId="1" type="noConversion"/>
  </si>
  <si>
    <t>L6063</t>
  </si>
  <si>
    <t>擔保品代號資料查詢</t>
  </si>
  <si>
    <t>L6-6</t>
  </si>
  <si>
    <t>L6603</t>
  </si>
  <si>
    <t>擔保品代號資料維護</t>
  </si>
  <si>
    <t>L6068</t>
  </si>
  <si>
    <t>報表代號對照檔查詢</t>
  </si>
  <si>
    <t>L6608</t>
  </si>
  <si>
    <t>報表代號對照檔維護</t>
  </si>
  <si>
    <t>L6061</t>
  </si>
  <si>
    <t>會計科子細目查詢</t>
  </si>
  <si>
    <t>L6601</t>
  </si>
  <si>
    <t>會計科子細目維護</t>
  </si>
  <si>
    <t>L6062</t>
  </si>
  <si>
    <t>行業別代號查詢</t>
  </si>
  <si>
    <t>L6602</t>
  </si>
  <si>
    <t>行業別代號維護</t>
  </si>
  <si>
    <t>L6064</t>
  </si>
  <si>
    <t>各類代碼檔查詢</t>
  </si>
  <si>
    <t>L6604</t>
  </si>
  <si>
    <t>各類代碼檔維護</t>
  </si>
  <si>
    <t>L6065</t>
  </si>
  <si>
    <t>逾期新增減少原因查詢</t>
  </si>
  <si>
    <t>L6605</t>
  </si>
  <si>
    <t>逾期新增減少原因維護</t>
  </si>
  <si>
    <t>L6066</t>
  </si>
  <si>
    <t>主管理由檔查詢</t>
  </si>
  <si>
    <t>L6606</t>
  </si>
  <si>
    <t>主管理由檔維護</t>
  </si>
  <si>
    <t>L6067</t>
  </si>
  <si>
    <t>保證人關係代碼查詢</t>
  </si>
  <si>
    <t>L6607</t>
  </si>
  <si>
    <t>保證人關係代碼維護</t>
  </si>
  <si>
    <t>L6071</t>
  </si>
  <si>
    <t>行庫資料查詢</t>
  </si>
  <si>
    <t>L6-7</t>
    <phoneticPr fontId="1" type="noConversion"/>
  </si>
  <si>
    <t>L6701</t>
  </si>
  <si>
    <t>行庫資料維護</t>
  </si>
  <si>
    <t>L6072</t>
  </si>
  <si>
    <t>營業單位對照檔查詢</t>
  </si>
  <si>
    <t>L6702</t>
  </si>
  <si>
    <t>營業單位對照檔維護</t>
  </si>
  <si>
    <t>L6073</t>
  </si>
  <si>
    <t>保險/鑑定公司資料查詢</t>
  </si>
  <si>
    <t>L6703</t>
  </si>
  <si>
    <t>保險/鑑定公司資料維護</t>
  </si>
  <si>
    <t>L6074</t>
  </si>
  <si>
    <t>聯徵報送-地區別資料查詢</t>
  </si>
  <si>
    <t>L6704</t>
  </si>
  <si>
    <t>聯徵報送-地區別資料維護</t>
  </si>
  <si>
    <t>L6075</t>
  </si>
  <si>
    <t>鄉鎮區資料查詢</t>
  </si>
  <si>
    <t>L6705</t>
  </si>
  <si>
    <t>鄉鎮區資料維護</t>
  </si>
  <si>
    <t>L6077</t>
  </si>
  <si>
    <t>現金流量預估資料查詢</t>
  </si>
  <si>
    <t>L6707</t>
  </si>
  <si>
    <t>現金流量預估資料維護</t>
  </si>
  <si>
    <t>L6078</t>
  </si>
  <si>
    <t>利息收入預算數查詢</t>
  </si>
  <si>
    <t>L6708</t>
  </si>
  <si>
    <t>利息收入預算數維護</t>
  </si>
  <si>
    <t>L6079</t>
  </si>
  <si>
    <t>帳冊別目標金額查詢</t>
  </si>
  <si>
    <t>L6709</t>
  </si>
  <si>
    <t>帳冊別目標金額維護</t>
  </si>
  <si>
    <t>L6085</t>
  </si>
  <si>
    <t>單位及主管代碼檔查詢</t>
  </si>
  <si>
    <t>L6755</t>
  </si>
  <si>
    <t>單位及主管代碼檔維護</t>
  </si>
  <si>
    <t>L6086</t>
  </si>
  <si>
    <t>單位代號查詢</t>
  </si>
  <si>
    <t>L6982</t>
  </si>
  <si>
    <t>火險費轉列催收作業</t>
  </si>
  <si>
    <t>L6-8</t>
  </si>
  <si>
    <t>L6983</t>
  </si>
  <si>
    <t>法務費轉列催收作業</t>
  </si>
  <si>
    <t>L6981</t>
  </si>
  <si>
    <t>放款轉列催收作業</t>
  </si>
  <si>
    <t>L8-1</t>
    <phoneticPr fontId="1" type="noConversion"/>
  </si>
  <si>
    <t>L8-1</t>
  </si>
  <si>
    <t>L8100</t>
  </si>
  <si>
    <t>AML姓名檢核</t>
  </si>
  <si>
    <t>L8081</t>
  </si>
  <si>
    <t>AML定審處理查詢</t>
  </si>
  <si>
    <t>L8101</t>
  </si>
  <si>
    <t>AML定審處理</t>
  </si>
  <si>
    <t>L8110</t>
  </si>
  <si>
    <t>產製AML每日有效客戶名單</t>
  </si>
  <si>
    <t>L8112</t>
  </si>
  <si>
    <t>金檢查核放款餘額資料Q53撈件</t>
  </si>
  <si>
    <t>L8-2</t>
    <phoneticPr fontId="1" type="noConversion"/>
  </si>
  <si>
    <t>L8921</t>
  </si>
  <si>
    <t>L8-2</t>
  </si>
  <si>
    <t>L8201</t>
  </si>
  <si>
    <t>疑似洗錢樣態條件設定</t>
  </si>
  <si>
    <t>L8924</t>
  </si>
  <si>
    <t>疑似洗錢資料變更查詢</t>
  </si>
  <si>
    <t>L8202</t>
  </si>
  <si>
    <t>疑似洗錢樣態資料產生</t>
  </si>
  <si>
    <t>L8922</t>
  </si>
  <si>
    <t>疑似洗錢交易合理性查詢</t>
  </si>
  <si>
    <t>L8203</t>
  </si>
  <si>
    <t>疑似洗錢交易合理性維護</t>
  </si>
  <si>
    <t>L8923</t>
  </si>
  <si>
    <t>疑似洗錢交易訪談查詢</t>
  </si>
  <si>
    <t>L8204</t>
  </si>
  <si>
    <t>疑似洗錢交易訪談維護</t>
  </si>
  <si>
    <t>L8-7</t>
    <phoneticPr fontId="1" type="noConversion"/>
  </si>
  <si>
    <t>L8701</t>
  </si>
  <si>
    <t>產製公務人員報送資料</t>
  </si>
  <si>
    <t>L8-7</t>
  </si>
  <si>
    <t>V</t>
    <phoneticPr fontId="1" type="noConversion"/>
  </si>
  <si>
    <t>V</t>
    <phoneticPr fontId="1" type="noConversion"/>
  </si>
  <si>
    <t>共同</t>
    <phoneticPr fontId="1" type="noConversion"/>
  </si>
  <si>
    <t>V</t>
    <phoneticPr fontId="1" type="noConversion"/>
  </si>
  <si>
    <t>L4-6</t>
    <phoneticPr fontId="1" type="noConversion"/>
  </si>
  <si>
    <t xml:space="preserve">擔保品保險單資料查詢     </t>
    <phoneticPr fontId="1" type="noConversion"/>
  </si>
  <si>
    <t>L4940</t>
    <phoneticPr fontId="1" type="noConversion"/>
  </si>
  <si>
    <t>L4941</t>
    <phoneticPr fontId="1" type="noConversion"/>
  </si>
  <si>
    <t>L4942</t>
    <phoneticPr fontId="1" type="noConversion"/>
  </si>
  <si>
    <t xml:space="preserve">ACH授權資料查詢                      </t>
    <phoneticPr fontId="1" type="noConversion"/>
  </si>
  <si>
    <t>ACH授權資料歷史紀錄查詢</t>
    <phoneticPr fontId="1" type="noConversion"/>
  </si>
  <si>
    <t xml:space="preserve">郵局授權資料建檔                     </t>
    <phoneticPr fontId="1" type="noConversion"/>
  </si>
  <si>
    <t>郵局授權資料歷史紀錄查詢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</si>
  <si>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</si>
  <si>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</si>
  <si>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</si>
  <si>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</si>
  <si>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 xml:space="preserve">貸後契變手續費維護                      </t>
    <phoneticPr fontId="1" type="noConversion"/>
  </si>
  <si>
    <t>功能
代號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</si>
  <si>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</si>
  <si>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</si>
  <si>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</si>
  <si>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</si>
  <si>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</si>
  <si>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員工扣薪媒體檔查詢</t>
    <phoneticPr fontId="1" type="noConversion"/>
  </si>
  <si>
    <t>1</t>
    <phoneticPr fontId="1" type="noConversion"/>
  </si>
  <si>
    <t>V</t>
    <phoneticPr fontId="1" type="noConversion"/>
  </si>
  <si>
    <t>2</t>
    <phoneticPr fontId="1" type="noConversion"/>
  </si>
  <si>
    <t>1</t>
    <phoneticPr fontId="1" type="noConversion"/>
  </si>
  <si>
    <t>2</t>
    <phoneticPr fontId="1" type="noConversion"/>
  </si>
  <si>
    <t xml:space="preserve">業務關帳作業 </t>
    <phoneticPr fontId="1" type="noConversion"/>
  </si>
  <si>
    <t>3</t>
    <phoneticPr fontId="1" type="noConversion"/>
  </si>
  <si>
    <t>L6-1</t>
    <phoneticPr fontId="1" type="noConversion"/>
  </si>
  <si>
    <t>暫收抵繳</t>
    <phoneticPr fontId="1" type="noConversion"/>
  </si>
  <si>
    <t>支票兌現檢核</t>
  </si>
  <si>
    <t>產生ACH授權資料</t>
    <phoneticPr fontId="1" type="noConversion"/>
  </si>
  <si>
    <t>產生郵局授權資料</t>
    <phoneticPr fontId="1" type="noConversion"/>
  </si>
  <si>
    <t>1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</si>
  <si>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</si>
  <si>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</si>
  <si>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</si>
  <si>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1</t>
    <phoneticPr fontId="1" type="noConversion"/>
  </si>
  <si>
    <t>1</t>
    <phoneticPr fontId="1" type="noConversion"/>
  </si>
  <si>
    <t>L6-1</t>
    <phoneticPr fontId="1" type="noConversion"/>
  </si>
  <si>
    <t xml:space="preserve">整批勾選處理   </t>
    <phoneticPr fontId="1" type="noConversion"/>
  </si>
  <si>
    <t>4</t>
    <phoneticPr fontId="1" type="noConversion"/>
  </si>
  <si>
    <t>刪除</t>
    <phoneticPr fontId="1" type="noConversion"/>
  </si>
  <si>
    <t>L3-4</t>
    <phoneticPr fontId="1" type="noConversion"/>
  </si>
  <si>
    <t>L3-1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</si>
  <si>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</si>
  <si>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</si>
  <si>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</si>
  <si>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</si>
  <si>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轉催收</t>
    <phoneticPr fontId="1" type="noConversion"/>
  </si>
  <si>
    <t>V</t>
    <phoneticPr fontId="1" type="noConversion"/>
  </si>
  <si>
    <t>L6-8</t>
    <phoneticPr fontId="1" type="noConversion"/>
  </si>
  <si>
    <t>L4-7</t>
    <phoneticPr fontId="1" type="noConversion"/>
  </si>
  <si>
    <t>L4-7</t>
    <phoneticPr fontId="1" type="noConversion"/>
  </si>
  <si>
    <t>L2-9</t>
    <phoneticPr fontId="1" type="noConversion"/>
  </si>
  <si>
    <t>L2-6</t>
    <phoneticPr fontId="1" type="noConversion"/>
  </si>
  <si>
    <t>提存入帳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</si>
  <si>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</si>
  <si>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</si>
  <si>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</si>
  <si>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</si>
  <si>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</si>
  <si>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疑似洗錢樣態檢核查詢</t>
    <phoneticPr fontId="1" type="noConversion"/>
  </si>
  <si>
    <t>L8080</t>
    <phoneticPr fontId="1" type="noConversion"/>
  </si>
  <si>
    <t>AML姓名檢核查詢</t>
    <phoneticPr fontId="1" type="noConversion"/>
  </si>
  <si>
    <t xml:space="preserve">擔保品重評明細資料查詢                  </t>
    <phoneticPr fontId="1" type="noConversion"/>
  </si>
  <si>
    <t xml:space="preserve">關聯戶放款資料查詢                              </t>
    <phoneticPr fontId="1" type="noConversion"/>
  </si>
  <si>
    <t>V</t>
    <phoneticPr fontId="1" type="noConversion"/>
  </si>
  <si>
    <t>V</t>
    <phoneticPr fontId="1" type="noConversion"/>
  </si>
  <si>
    <r>
      <t xml:space="preserve">    </t>
    </r>
    <r>
      <rPr>
        <b/>
        <sz val="14"/>
        <color indexed="63"/>
        <rFont val="標楷體"/>
        <family val="4"/>
        <charset val="136"/>
      </rPr>
      <t>中華民國</t>
    </r>
    <r>
      <rPr>
        <b/>
        <sz val="14"/>
        <color indexed="63"/>
        <rFont val="Times New Roman"/>
        <family val="1"/>
      </rPr>
      <t>110</t>
    </r>
    <r>
      <rPr>
        <b/>
        <sz val="14"/>
        <color indexed="63"/>
        <rFont val="標楷體"/>
        <family val="4"/>
        <charset val="136"/>
      </rPr>
      <t>年（西元</t>
    </r>
    <r>
      <rPr>
        <b/>
        <sz val="14"/>
        <color indexed="63"/>
        <rFont val="Times New Roman"/>
        <family val="1"/>
      </rPr>
      <t>2021</t>
    </r>
    <r>
      <rPr>
        <b/>
        <sz val="14"/>
        <color indexed="63"/>
        <rFont val="標楷體"/>
        <family val="4"/>
        <charset val="136"/>
      </rPr>
      <t>年）政府行政機關辦公日曆表</t>
    </r>
    <phoneticPr fontId="9" type="noConversion"/>
  </si>
  <si>
    <t>一</t>
    <phoneticPr fontId="9" type="noConversion"/>
  </si>
  <si>
    <t>月</t>
  </si>
  <si>
    <t>二</t>
    <phoneticPr fontId="9" type="noConversion"/>
  </si>
  <si>
    <t>三</t>
    <phoneticPr fontId="9" type="noConversion"/>
  </si>
  <si>
    <t>日</t>
  </si>
  <si>
    <t>一</t>
  </si>
  <si>
    <t>二</t>
  </si>
  <si>
    <t>三</t>
  </si>
  <si>
    <t>四</t>
  </si>
  <si>
    <t>五</t>
  </si>
  <si>
    <t>六</t>
  </si>
  <si>
    <t>十八</t>
    <phoneticPr fontId="9" type="noConversion"/>
  </si>
  <si>
    <t>十九</t>
    <phoneticPr fontId="9" type="noConversion"/>
  </si>
  <si>
    <t>二十</t>
    <phoneticPr fontId="9" type="noConversion"/>
  </si>
  <si>
    <t>廿一</t>
    <phoneticPr fontId="9" type="noConversion"/>
  </si>
  <si>
    <t>立春</t>
    <phoneticPr fontId="9" type="noConversion"/>
  </si>
  <si>
    <t>廿三</t>
  </si>
  <si>
    <t>廿四</t>
  </si>
  <si>
    <t>廿五</t>
    <phoneticPr fontId="9" type="noConversion"/>
  </si>
  <si>
    <t>廿一</t>
  </si>
  <si>
    <t>驚蟄</t>
    <phoneticPr fontId="9" type="noConversion"/>
  </si>
  <si>
    <t>小寒</t>
    <phoneticPr fontId="9" type="noConversion"/>
  </si>
  <si>
    <t>廿六</t>
  </si>
  <si>
    <t>廿七</t>
  </si>
  <si>
    <t>廿八</t>
  </si>
  <si>
    <t>廿九</t>
  </si>
  <si>
    <t>三十</t>
    <phoneticPr fontId="9" type="noConversion"/>
  </si>
  <si>
    <t>正月小</t>
    <phoneticPr fontId="9" type="noConversion"/>
  </si>
  <si>
    <t>初二</t>
    <phoneticPr fontId="9" type="noConversion"/>
  </si>
  <si>
    <t>二月大</t>
    <phoneticPr fontId="9" type="noConversion"/>
  </si>
  <si>
    <t>十二月大</t>
    <phoneticPr fontId="9" type="noConversion"/>
  </si>
  <si>
    <t>初三</t>
    <phoneticPr fontId="9" type="noConversion"/>
  </si>
  <si>
    <t>初四</t>
    <phoneticPr fontId="9" type="noConversion"/>
  </si>
  <si>
    <t>初五</t>
    <phoneticPr fontId="9" type="noConversion"/>
  </si>
  <si>
    <t>初六</t>
    <phoneticPr fontId="9" type="noConversion"/>
  </si>
  <si>
    <t>雨水</t>
    <phoneticPr fontId="9" type="noConversion"/>
  </si>
  <si>
    <t>初八</t>
    <phoneticPr fontId="9" type="noConversion"/>
  </si>
  <si>
    <t>初九</t>
    <phoneticPr fontId="9" type="noConversion"/>
  </si>
  <si>
    <t>初七</t>
    <phoneticPr fontId="9" type="noConversion"/>
  </si>
  <si>
    <t>春分</t>
    <phoneticPr fontId="9" type="noConversion"/>
  </si>
  <si>
    <t>大寒</t>
    <phoneticPr fontId="9" type="noConversion"/>
  </si>
  <si>
    <t>初十</t>
    <phoneticPr fontId="9" type="noConversion"/>
  </si>
  <si>
    <t>十一</t>
  </si>
  <si>
    <t>十二</t>
    <phoneticPr fontId="9" type="noConversion"/>
  </si>
  <si>
    <t>十三</t>
    <phoneticPr fontId="9" type="noConversion"/>
  </si>
  <si>
    <t>十四</t>
    <phoneticPr fontId="9" type="noConversion"/>
  </si>
  <si>
    <t>十五</t>
    <phoneticPr fontId="9" type="noConversion"/>
  </si>
  <si>
    <t>十六</t>
    <phoneticPr fontId="9" type="noConversion"/>
  </si>
  <si>
    <t>十七</t>
    <phoneticPr fontId="9" type="noConversion"/>
  </si>
  <si>
    <t>四</t>
    <phoneticPr fontId="9" type="noConversion"/>
  </si>
  <si>
    <t>五</t>
    <phoneticPr fontId="9" type="noConversion"/>
  </si>
  <si>
    <t>六</t>
    <phoneticPr fontId="9" type="noConversion"/>
  </si>
  <si>
    <t>廿二</t>
  </si>
  <si>
    <t>芒種</t>
    <phoneticPr fontId="9" type="noConversion"/>
  </si>
  <si>
    <t>清明
兒童節</t>
    <phoneticPr fontId="9" type="noConversion"/>
  </si>
  <si>
    <t>立夏</t>
    <phoneticPr fontId="9" type="noConversion"/>
  </si>
  <si>
    <t>五月大</t>
    <phoneticPr fontId="9" type="noConversion"/>
  </si>
  <si>
    <t>三月大</t>
    <phoneticPr fontId="9" type="noConversion"/>
  </si>
  <si>
    <t>四月小</t>
    <phoneticPr fontId="9" type="noConversion"/>
  </si>
  <si>
    <t>初五
端午節</t>
    <phoneticPr fontId="9" type="noConversion"/>
  </si>
  <si>
    <t>穀雨</t>
    <phoneticPr fontId="9" type="noConversion"/>
  </si>
  <si>
    <t>小滿</t>
    <phoneticPr fontId="9" type="noConversion"/>
  </si>
  <si>
    <t>夏至</t>
    <phoneticPr fontId="9" type="noConversion"/>
  </si>
  <si>
    <t>七</t>
    <phoneticPr fontId="9" type="noConversion"/>
  </si>
  <si>
    <t>八</t>
    <phoneticPr fontId="9" type="noConversion"/>
  </si>
  <si>
    <t>九</t>
    <phoneticPr fontId="9" type="noConversion"/>
  </si>
  <si>
    <t>廿八</t>
    <phoneticPr fontId="9" type="noConversion"/>
  </si>
  <si>
    <t>立秋</t>
    <phoneticPr fontId="9" type="noConversion"/>
  </si>
  <si>
    <t>廿五</t>
  </si>
  <si>
    <t>小暑</t>
    <phoneticPr fontId="9" type="noConversion"/>
  </si>
  <si>
    <t>六月小</t>
    <phoneticPr fontId="9" type="noConversion"/>
  </si>
  <si>
    <t>七月大</t>
    <phoneticPr fontId="9" type="noConversion"/>
  </si>
  <si>
    <t>八月小
白露</t>
    <phoneticPr fontId="9" type="noConversion"/>
  </si>
  <si>
    <t>大暑</t>
    <phoneticPr fontId="9" type="noConversion"/>
  </si>
  <si>
    <t>處暑</t>
    <phoneticPr fontId="9" type="noConversion"/>
  </si>
  <si>
    <t>十五
中秋節</t>
    <phoneticPr fontId="9" type="noConversion"/>
  </si>
  <si>
    <t>秋分</t>
    <phoneticPr fontId="9" type="noConversion"/>
  </si>
  <si>
    <t>十</t>
    <phoneticPr fontId="9" type="noConversion"/>
  </si>
  <si>
    <t>十月小</t>
    <phoneticPr fontId="9" type="noConversion"/>
  </si>
  <si>
    <t>十一月大</t>
    <phoneticPr fontId="9" type="noConversion"/>
  </si>
  <si>
    <t>九月大</t>
    <phoneticPr fontId="9" type="noConversion"/>
  </si>
  <si>
    <t>寒露</t>
    <phoneticPr fontId="9" type="noConversion"/>
  </si>
  <si>
    <t>立冬</t>
    <phoneticPr fontId="9" type="noConversion"/>
  </si>
  <si>
    <t>大雪</t>
    <phoneticPr fontId="9" type="noConversion"/>
  </si>
  <si>
    <t xml:space="preserve"> </t>
    <phoneticPr fontId="9" type="noConversion"/>
  </si>
  <si>
    <t>霜降</t>
    <phoneticPr fontId="9" type="noConversion"/>
  </si>
  <si>
    <t>小雪</t>
    <phoneticPr fontId="9" type="noConversion"/>
  </si>
  <si>
    <t>冬至</t>
    <phoneticPr fontId="9" type="noConversion"/>
  </si>
  <si>
    <t>上班日</t>
    <phoneticPr fontId="9" type="noConversion"/>
  </si>
  <si>
    <t>放假日</t>
    <phoneticPr fontId="9" type="noConversion"/>
  </si>
  <si>
    <t>New</t>
    <phoneticPr fontId="1" type="noConversion"/>
  </si>
  <si>
    <t>已安排</t>
    <phoneticPr fontId="1" type="noConversion"/>
  </si>
  <si>
    <t>ACH授權
(9/8)三</t>
    <phoneticPr fontId="1" type="noConversion"/>
  </si>
  <si>
    <t>郵局授權
 (9/9)四</t>
    <phoneticPr fontId="1" type="noConversion"/>
  </si>
  <si>
    <t>支票存入
(9/13)一</t>
    <phoneticPr fontId="1" type="noConversion"/>
  </si>
  <si>
    <t>契變手續費
(9/14)二</t>
    <phoneticPr fontId="1" type="noConversion"/>
  </si>
  <si>
    <t>法拍費用
(9/30)四</t>
    <phoneticPr fontId="1" type="noConversion"/>
  </si>
  <si>
    <t>展期、轉催收
(10/4)一</t>
    <phoneticPr fontId="1" type="noConversion"/>
  </si>
  <si>
    <t>提存、關帳
(10/5)二</t>
    <phoneticPr fontId="1" type="noConversion"/>
  </si>
  <si>
    <t>清償
(10/6)三</t>
    <phoneticPr fontId="1" type="noConversion"/>
  </si>
  <si>
    <t>利率調整
(10/13、14)
三、四</t>
    <phoneticPr fontId="1" type="noConversion"/>
  </si>
  <si>
    <t>法催紀錄
(10/18~22)
一~五</t>
    <phoneticPr fontId="1" type="noConversion"/>
  </si>
  <si>
    <t>債務協商
10/25~29)
一~五</t>
    <phoneticPr fontId="1" type="noConversion"/>
  </si>
  <si>
    <t>AML檢核
(11/1、2)
一、二</t>
    <phoneticPr fontId="1" type="noConversion"/>
  </si>
  <si>
    <t>疑似洗錢
(11/3、4)
三、四</t>
    <phoneticPr fontId="1" type="noConversion"/>
  </si>
  <si>
    <t>管理一般
(11/8、9)
一、二</t>
    <phoneticPr fontId="1" type="noConversion"/>
  </si>
  <si>
    <t>其他
(11/10、11)
三、四</t>
    <phoneticPr fontId="1" type="noConversion"/>
  </si>
  <si>
    <t>擔保品額度
(11/12)五</t>
    <phoneticPr fontId="1" type="noConversion"/>
  </si>
  <si>
    <t>共同維護
(11/15、16)
一、二</t>
    <phoneticPr fontId="1" type="noConversion"/>
  </si>
  <si>
    <t>交易權限
(11/17、18)
三、四</t>
    <phoneticPr fontId="1" type="noConversion"/>
  </si>
  <si>
    <t>業績
(11/22~26)
一~五</t>
    <phoneticPr fontId="1" type="noConversion"/>
  </si>
  <si>
    <t>ACH授權
(9/8)(三)</t>
    <phoneticPr fontId="1" type="noConversion"/>
  </si>
  <si>
    <t>郵局授權
 (9/9)(四)</t>
    <phoneticPr fontId="1" type="noConversion"/>
  </si>
  <si>
    <t>契變手續費
(9/14)(二)</t>
    <phoneticPr fontId="1" type="noConversion"/>
  </si>
  <si>
    <t>提存、關帳
(10/5)(二)</t>
    <phoneticPr fontId="1" type="noConversion"/>
  </si>
  <si>
    <t>清償
(10/6)(三)</t>
    <phoneticPr fontId="1" type="noConversion"/>
  </si>
  <si>
    <t>利率調整
(10/13、14)
(三、四)</t>
    <phoneticPr fontId="1" type="noConversion"/>
  </si>
  <si>
    <t>法催紀錄
(10/18~22)
(一~五)</t>
    <phoneticPr fontId="1" type="noConversion"/>
  </si>
  <si>
    <t>債務協商
(10/25~29)
(一~五)</t>
    <phoneticPr fontId="1" type="noConversion"/>
  </si>
  <si>
    <t>AML檢核
(11/1、2)
(一、二)</t>
    <phoneticPr fontId="1" type="noConversion"/>
  </si>
  <si>
    <t>疑似洗錢
(11/3、4)
(三、四)</t>
    <phoneticPr fontId="1" type="noConversion"/>
  </si>
  <si>
    <t>管理一般
(11/8、9)
(一、二)</t>
    <phoneticPr fontId="1" type="noConversion"/>
  </si>
  <si>
    <t>其他
(11/10、11)
(三、四)</t>
    <phoneticPr fontId="1" type="noConversion"/>
  </si>
  <si>
    <t>擔保品額度
(11/12)(五)</t>
    <phoneticPr fontId="1" type="noConversion"/>
  </si>
  <si>
    <t>共同維護
(11/15、16)
(一、二)</t>
    <phoneticPr fontId="1" type="noConversion"/>
  </si>
  <si>
    <t>交易權限
(11/17、18)
(三、四)</t>
    <phoneticPr fontId="1" type="noConversion"/>
  </si>
  <si>
    <t>業績
(11/22~26)
(一~五)</t>
    <phoneticPr fontId="1" type="noConversion"/>
  </si>
  <si>
    <t>目前空檔：</t>
    <phoneticPr fontId="1" type="noConversion"/>
  </si>
  <si>
    <t>V</t>
    <phoneticPr fontId="1" type="noConversion"/>
  </si>
  <si>
    <t>L4454</t>
    <phoneticPr fontId="1" type="noConversion"/>
  </si>
  <si>
    <t>V</t>
    <phoneticPr fontId="1" type="noConversion"/>
  </si>
  <si>
    <t>L2154取代</t>
    <phoneticPr fontId="1" type="noConversion"/>
  </si>
  <si>
    <t>V</t>
    <phoneticPr fontId="1" type="noConversion"/>
  </si>
  <si>
    <t xml:space="preserve">產生銀扣扣款失敗  </t>
    <phoneticPr fontId="1" type="noConversion"/>
  </si>
  <si>
    <t>火險單(2)
(10/1)五</t>
    <phoneticPr fontId="1" type="noConversion"/>
  </si>
  <si>
    <t>L2603</t>
    <phoneticPr fontId="1" type="noConversion"/>
  </si>
  <si>
    <t>法拍費用
(9/30)(四)</t>
    <phoneticPr fontId="1" type="noConversion"/>
  </si>
  <si>
    <t>火險單(2)
(10/1)五</t>
    <phoneticPr fontId="1" type="noConversion"/>
  </si>
  <si>
    <t>展期、轉催收
(10/4)(一)</t>
    <phoneticPr fontId="1" type="noConversion"/>
  </si>
  <si>
    <t>火險單(1)
(9/16)(四)</t>
    <phoneticPr fontId="1" type="noConversion"/>
  </si>
  <si>
    <t>銀扣媒體
(9/17)(五)</t>
    <phoneticPr fontId="1" type="noConversion"/>
  </si>
  <si>
    <t>匯款、帳務
(9/28、29)
(二、三)</t>
    <phoneticPr fontId="1" type="noConversion"/>
  </si>
  <si>
    <t>支票入帳
(9/24)五</t>
    <phoneticPr fontId="1" type="noConversion"/>
  </si>
  <si>
    <t>銀扣入帳
(9/23)四</t>
    <phoneticPr fontId="1" type="noConversion"/>
  </si>
  <si>
    <t>扣薪媒體
(9/22)三</t>
    <phoneticPr fontId="1" type="noConversion"/>
  </si>
  <si>
    <t>銀扣媒體
(9/17)五</t>
    <phoneticPr fontId="1" type="noConversion"/>
  </si>
  <si>
    <t>火險單(1)
(9/16)四</t>
    <phoneticPr fontId="1" type="noConversion"/>
  </si>
  <si>
    <t>支票存入
(9/13)(一)</t>
    <phoneticPr fontId="1" type="noConversion"/>
  </si>
  <si>
    <t>扣薪媒體
(員工扣薪)
(9/22)(三)</t>
    <phoneticPr fontId="1" type="noConversion"/>
  </si>
  <si>
    <t>銀扣入帳
(整批入帳)
(9/23)(四)</t>
    <phoneticPr fontId="1" type="noConversion"/>
  </si>
  <si>
    <t>支票入賬
(整批入帳)
(9/24)(五)</t>
    <phoneticPr fontId="1" type="noConversion"/>
  </si>
  <si>
    <t>員工入賬
(員工扣薪)
(9/27)(一)</t>
    <phoneticPr fontId="1" type="noConversion"/>
  </si>
  <si>
    <t>員工入帳
(9/27)一</t>
    <phoneticPr fontId="1" type="noConversion"/>
  </si>
  <si>
    <t>匯款、帳務
(9/28、29)
二、三</t>
    <phoneticPr fontId="1" type="noConversion"/>
  </si>
  <si>
    <t>IT</t>
    <phoneticPr fontId="1" type="noConversion"/>
  </si>
  <si>
    <t>User</t>
  </si>
  <si>
    <t>User</t>
    <phoneticPr fontId="1" type="noConversion"/>
  </si>
  <si>
    <t>Eric</t>
    <phoneticPr fontId="1" type="noConversion"/>
  </si>
  <si>
    <t>大類</t>
    <phoneticPr fontId="1" type="noConversion"/>
  </si>
  <si>
    <t>業務大類</t>
    <phoneticPr fontId="1" type="noConversion"/>
  </si>
  <si>
    <t>流程</t>
    <phoneticPr fontId="1" type="noConversion"/>
  </si>
  <si>
    <t>功能代號</t>
    <phoneticPr fontId="1" type="noConversion"/>
  </si>
  <si>
    <t>流程順序</t>
    <phoneticPr fontId="1" type="noConversion"/>
  </si>
  <si>
    <t>SA</t>
    <phoneticPr fontId="1" type="noConversion"/>
  </si>
  <si>
    <t>展示協助</t>
    <phoneticPr fontId="1" type="noConversion"/>
  </si>
  <si>
    <t>預計展示</t>
    <phoneticPr fontId="1" type="noConversion"/>
  </si>
  <si>
    <t>重新規劃</t>
    <phoneticPr fontId="1" type="noConversion"/>
  </si>
  <si>
    <t>展示時數</t>
    <phoneticPr fontId="1" type="noConversion"/>
  </si>
  <si>
    <t>實際展示</t>
    <phoneticPr fontId="1" type="noConversion"/>
  </si>
  <si>
    <t>URS調整</t>
    <phoneticPr fontId="1" type="noConversion"/>
  </si>
  <si>
    <t>程式調整</t>
    <phoneticPr fontId="1" type="noConversion"/>
  </si>
  <si>
    <t>User2</t>
  </si>
  <si>
    <t>段式</t>
    <phoneticPr fontId="1" type="noConversion"/>
  </si>
  <si>
    <t>經辦等級</t>
    <phoneticPr fontId="1" type="noConversion"/>
  </si>
  <si>
    <t>授權</t>
    <phoneticPr fontId="1" type="noConversion"/>
  </si>
  <si>
    <t>訂正</t>
    <phoneticPr fontId="1" type="noConversion"/>
  </si>
  <si>
    <t>修正</t>
    <phoneticPr fontId="1" type="noConversion"/>
  </si>
  <si>
    <t>帳務</t>
    <phoneticPr fontId="1" type="noConversion"/>
  </si>
  <si>
    <t>額度</t>
    <phoneticPr fontId="1" type="noConversion"/>
  </si>
  <si>
    <t>執行單位</t>
    <phoneticPr fontId="1" type="noConversion"/>
  </si>
  <si>
    <t>覆測日</t>
    <phoneticPr fontId="1" type="noConversion"/>
  </si>
  <si>
    <t>sort</t>
    <phoneticPr fontId="1" type="noConversion"/>
  </si>
  <si>
    <t>欄1</t>
    <phoneticPr fontId="1" type="noConversion"/>
  </si>
  <si>
    <t>1.顧客管理作業</t>
    <phoneticPr fontId="1" type="noConversion"/>
  </si>
  <si>
    <t>客戶作業1</t>
  </si>
  <si>
    <t>L1001</t>
  </si>
  <si>
    <t>.3.1.1</t>
  </si>
  <si>
    <t>顧客明細資料查詢</t>
    <phoneticPr fontId="1" type="noConversion"/>
  </si>
  <si>
    <t>賴文育</t>
    <phoneticPr fontId="1" type="noConversion"/>
  </si>
  <si>
    <t>張嘉榮</t>
    <phoneticPr fontId="1" type="noConversion"/>
  </si>
  <si>
    <t>吳承憲</t>
  </si>
  <si>
    <t>李珮君</t>
  </si>
  <si>
    <t>L1101</t>
  </si>
  <si>
    <t>.3.1.1.1</t>
  </si>
  <si>
    <t>顧客基本資料維護-自然人(Eloan2)</t>
    <phoneticPr fontId="1" type="noConversion"/>
  </si>
  <si>
    <t>L1102</t>
  </si>
  <si>
    <t>.3.1.1.2</t>
  </si>
  <si>
    <t xml:space="preserve">顧客基本資料維護-法人  </t>
    <phoneticPr fontId="1" type="noConversion"/>
  </si>
  <si>
    <t>陳俞辛</t>
  </si>
  <si>
    <t>L1103</t>
  </si>
  <si>
    <t>.3.1.1.B</t>
  </si>
  <si>
    <t>顧客基本資料變更-自然人</t>
    <phoneticPr fontId="1" type="noConversion"/>
  </si>
  <si>
    <t>L1104</t>
  </si>
  <si>
    <t>.3.1.1.C</t>
  </si>
  <si>
    <t xml:space="preserve">顧客基本資料變更-法人  </t>
    <phoneticPr fontId="1" type="noConversion"/>
  </si>
  <si>
    <t>L1905</t>
  </si>
  <si>
    <t>.3.1.2</t>
  </si>
  <si>
    <t xml:space="preserve">顧客聯絡電話查詢       </t>
    <phoneticPr fontId="1" type="noConversion"/>
  </si>
  <si>
    <t>L1105</t>
  </si>
  <si>
    <t>.3.1.2.1</t>
  </si>
  <si>
    <t xml:space="preserve">顧客聯絡電話維護(Eloan14) </t>
    <phoneticPr fontId="1" type="noConversion"/>
  </si>
  <si>
    <t>L190A</t>
    <phoneticPr fontId="1" type="noConversion"/>
  </si>
  <si>
    <t>.3.B.4</t>
  </si>
  <si>
    <t>員工資料檔查詢</t>
    <phoneticPr fontId="1" type="noConversion"/>
  </si>
  <si>
    <t>蔡珮瑜</t>
  </si>
  <si>
    <t>?</t>
    <phoneticPr fontId="1" type="noConversion"/>
  </si>
  <si>
    <t>L1908</t>
  </si>
  <si>
    <t>.C.1</t>
  </si>
  <si>
    <t xml:space="preserve">申請不列印書面通知書查詢  </t>
    <phoneticPr fontId="1" type="noConversion"/>
  </si>
  <si>
    <t>涂宇欣</t>
  </si>
  <si>
    <t>陳政皓</t>
  </si>
  <si>
    <t>L1108</t>
  </si>
  <si>
    <t>.C.1.1</t>
  </si>
  <si>
    <t xml:space="preserve">申請不列印書面通知書維護  </t>
    <phoneticPr fontId="1" type="noConversion"/>
  </si>
  <si>
    <t>客戶作業1, 貸前作業關聯戶1</t>
  </si>
  <si>
    <t>L1906</t>
  </si>
  <si>
    <t>.3.1</t>
  </si>
  <si>
    <t xml:space="preserve">關聯戶資料查詢            </t>
    <phoneticPr fontId="1" type="noConversion"/>
  </si>
  <si>
    <t>L1106</t>
  </si>
  <si>
    <t xml:space="preserve">關聯戶資料維護            </t>
    <phoneticPr fontId="1" type="noConversion"/>
  </si>
  <si>
    <t>2.業務作業</t>
    <phoneticPr fontId="1" type="noConversion"/>
  </si>
  <si>
    <t>商品參數1</t>
  </si>
  <si>
    <t>L2001</t>
  </si>
  <si>
    <t>.1.1</t>
  </si>
  <si>
    <t xml:space="preserve">商品參數明細資料查詢                    </t>
    <phoneticPr fontId="1" type="noConversion"/>
  </si>
  <si>
    <t>余家興</t>
    <phoneticPr fontId="1" type="noConversion"/>
  </si>
  <si>
    <t>L2101</t>
  </si>
  <si>
    <t>.1.2</t>
  </si>
  <si>
    <t>商品參數維護(Eloan17.informatica)</t>
    <phoneticPr fontId="1" type="noConversion"/>
  </si>
  <si>
    <t>案件申請1</t>
  </si>
  <si>
    <t>L2010</t>
  </si>
  <si>
    <t>.3.2.1</t>
  </si>
  <si>
    <t xml:space="preserve">申請案件明細資料查詢                    </t>
    <phoneticPr fontId="1" type="noConversion"/>
  </si>
  <si>
    <t>L2111</t>
  </si>
  <si>
    <t>.3.2.1.1</t>
  </si>
  <si>
    <t xml:space="preserve">案件申請登錄(Eloan3)                   </t>
    <phoneticPr fontId="1" type="noConversion"/>
  </si>
  <si>
    <t>案件申請2</t>
  </si>
  <si>
    <t>L2153</t>
    <phoneticPr fontId="1" type="noConversion"/>
  </si>
  <si>
    <t>.3.2.1.2</t>
  </si>
  <si>
    <t xml:space="preserve">核准額度登錄(Eloan4)                 </t>
    <phoneticPr fontId="1" type="noConversion"/>
  </si>
  <si>
    <t>L2151</t>
  </si>
  <si>
    <t>.3.2.1.3</t>
  </si>
  <si>
    <t xml:space="preserve">駁回額度登錄                            </t>
    <phoneticPr fontId="1" type="noConversion"/>
  </si>
  <si>
    <t>案件申請1.2</t>
  </si>
  <si>
    <t>L2112</t>
  </si>
  <si>
    <t>.3.2.2</t>
  </si>
  <si>
    <t xml:space="preserve">團體戶申請登錄                          </t>
    <phoneticPr fontId="1" type="noConversion"/>
  </si>
  <si>
    <t>L2015</t>
    <phoneticPr fontId="1" type="noConversion"/>
  </si>
  <si>
    <t>.3.3.1</t>
  </si>
  <si>
    <t xml:space="preserve">額度明細資料查詢                        </t>
    <phoneticPr fontId="1" type="noConversion"/>
  </si>
  <si>
    <t>L2154</t>
  </si>
  <si>
    <t>.3.3.1.1</t>
  </si>
  <si>
    <t xml:space="preserve">額度資料維護                            </t>
    <phoneticPr fontId="1" type="noConversion"/>
  </si>
  <si>
    <t>L2016</t>
    <phoneticPr fontId="1" type="noConversion"/>
  </si>
  <si>
    <t>.3.3.2</t>
  </si>
  <si>
    <t xml:space="preserve">核准號碼明細資料查詢                    </t>
    <phoneticPr fontId="1" type="noConversion"/>
  </si>
  <si>
    <t>保證人</t>
  </si>
  <si>
    <t>L2020</t>
    <phoneticPr fontId="1" type="noConversion"/>
  </si>
  <si>
    <t>.3.1.1.5/3.6.1</t>
  </si>
  <si>
    <t xml:space="preserve">保證人明細資料查詢                      </t>
    <phoneticPr fontId="1" type="noConversion"/>
  </si>
  <si>
    <t>陳昱衡</t>
    <phoneticPr fontId="1" type="noConversion"/>
  </si>
  <si>
    <t>企金</t>
  </si>
  <si>
    <t>L2250</t>
    <phoneticPr fontId="1" type="noConversion"/>
  </si>
  <si>
    <t>.3.6.1.1</t>
  </si>
  <si>
    <t xml:space="preserve">保證人資料登錄(Eloan5)                </t>
    <phoneticPr fontId="1" type="noConversion"/>
  </si>
  <si>
    <t>L2902</t>
    <phoneticPr fontId="1" type="noConversion"/>
  </si>
  <si>
    <t>.3.6.2</t>
  </si>
  <si>
    <t xml:space="preserve">保證人保證資料查詢                      </t>
    <phoneticPr fontId="1" type="noConversion"/>
  </si>
  <si>
    <t>L6070</t>
    <phoneticPr fontId="1" type="noConversion"/>
  </si>
  <si>
    <t>.3.1.1.7</t>
  </si>
  <si>
    <t xml:space="preserve">未齊件代碼查詢                          </t>
    <phoneticPr fontId="1" type="noConversion"/>
  </si>
  <si>
    <t>徐名弘</t>
  </si>
  <si>
    <t>李秋燕</t>
  </si>
  <si>
    <t>L6700</t>
    <phoneticPr fontId="1" type="noConversion"/>
  </si>
  <si>
    <t>未齊件代碼維護</t>
    <phoneticPr fontId="1" type="noConversion"/>
  </si>
  <si>
    <t>L2921</t>
    <phoneticPr fontId="1" type="noConversion"/>
  </si>
  <si>
    <t xml:space="preserve">未齊件資料查詢                          </t>
    <phoneticPr fontId="1" type="noConversion"/>
  </si>
  <si>
    <t>L2801</t>
    <phoneticPr fontId="1" type="noConversion"/>
  </si>
  <si>
    <t>.3.1.1.7.1</t>
  </si>
  <si>
    <t xml:space="preserve">未齊案件管理             </t>
    <phoneticPr fontId="1" type="noConversion"/>
  </si>
  <si>
    <t>貸前作業關聯戶2</t>
  </si>
  <si>
    <t>L2035</t>
    <phoneticPr fontId="1" type="noConversion"/>
  </si>
  <si>
    <t>.3.A.6</t>
  </si>
  <si>
    <t xml:space="preserve">關係人明細資料查詢                  </t>
    <phoneticPr fontId="1" type="noConversion"/>
  </si>
  <si>
    <t>施美娟</t>
    <phoneticPr fontId="1" type="noConversion"/>
  </si>
  <si>
    <t>/呂家富經理、程慧娟、邱怡婷、李秋燕、張舜雯</t>
    <phoneticPr fontId="1" type="noConversion"/>
  </si>
  <si>
    <t>L2306</t>
    <phoneticPr fontId="1" type="noConversion"/>
  </si>
  <si>
    <t>.3.A.6.1</t>
  </si>
  <si>
    <t xml:space="preserve">關係人資料建立(Eloan15)             </t>
    <phoneticPr fontId="1" type="noConversion"/>
  </si>
  <si>
    <t>2.業務作業</t>
  </si>
  <si>
    <t>L2018</t>
    <phoneticPr fontId="1" type="noConversion"/>
  </si>
  <si>
    <t>共同借款人資料查詢</t>
    <phoneticPr fontId="1" type="noConversion"/>
  </si>
  <si>
    <t>3.5hr</t>
    <phoneticPr fontId="1" type="noConversion"/>
  </si>
  <si>
    <t>林清河</t>
    <phoneticPr fontId="1" type="noConversion"/>
  </si>
  <si>
    <t>L2118</t>
    <phoneticPr fontId="1" type="noConversion"/>
  </si>
  <si>
    <t>共同借款人資料登錄</t>
    <phoneticPr fontId="1" type="noConversion"/>
  </si>
  <si>
    <t>L291A</t>
    <phoneticPr fontId="1" type="noConversion"/>
  </si>
  <si>
    <t>共同借款人額度查詢</t>
    <phoneticPr fontId="1" type="noConversion"/>
  </si>
  <si>
    <t>L2019</t>
    <phoneticPr fontId="1" type="noConversion"/>
  </si>
  <si>
    <t>合併額度控管資料查詢</t>
    <phoneticPr fontId="1" type="noConversion"/>
  </si>
  <si>
    <t>L2119</t>
    <phoneticPr fontId="1" type="noConversion"/>
  </si>
  <si>
    <t>合併額度控管登錄</t>
    <phoneticPr fontId="1" type="noConversion"/>
  </si>
  <si>
    <t>L291B</t>
    <phoneticPr fontId="1" type="noConversion"/>
  </si>
  <si>
    <t>合併額度控管額度查詢</t>
    <phoneticPr fontId="1" type="noConversion"/>
  </si>
  <si>
    <t>L2021</t>
    <phoneticPr fontId="1" type="noConversion"/>
  </si>
  <si>
    <t>交易關係人查詢</t>
    <phoneticPr fontId="1" type="noConversion"/>
  </si>
  <si>
    <t>L2221</t>
    <phoneticPr fontId="1" type="noConversion"/>
  </si>
  <si>
    <t>交易關係人維護</t>
    <phoneticPr fontId="1" type="noConversion"/>
  </si>
  <si>
    <t>擔保品2</t>
  </si>
  <si>
    <t>L2038</t>
    <phoneticPr fontId="1" type="noConversion"/>
  </si>
  <si>
    <t>.3.1.1.8/3.4.1</t>
  </si>
  <si>
    <t xml:space="preserve">擔保品明細資料查詢                      </t>
    <phoneticPr fontId="1" type="noConversion"/>
  </si>
  <si>
    <t>L2411</t>
    <phoneticPr fontId="1" type="noConversion"/>
  </si>
  <si>
    <t>.3.4.1.1</t>
  </si>
  <si>
    <t>不動產擔保品資料登錄(Eloan6)</t>
    <phoneticPr fontId="1" type="noConversion"/>
  </si>
  <si>
    <t>5.5hr</t>
    <phoneticPr fontId="1" type="noConversion"/>
  </si>
  <si>
    <r>
      <t>企金</t>
    </r>
    <r>
      <rPr>
        <sz val="10"/>
        <color rgb="FFFF0000"/>
        <rFont val="標楷體"/>
        <family val="4"/>
        <charset val="136"/>
      </rPr>
      <t>、(可分配金額+張舜雯)</t>
    </r>
    <phoneticPr fontId="1" type="noConversion"/>
  </si>
  <si>
    <t>L2911</t>
    <phoneticPr fontId="1" type="noConversion"/>
  </si>
  <si>
    <t xml:space="preserve">不動產擔保品資料查詢                    </t>
    <phoneticPr fontId="1" type="noConversion"/>
  </si>
  <si>
    <t>L2041</t>
    <phoneticPr fontId="1" type="noConversion"/>
  </si>
  <si>
    <t>.3.4.1.9</t>
  </si>
  <si>
    <t xml:space="preserve">不動產擔保品土地明細資料查詢            </t>
    <phoneticPr fontId="1" type="noConversion"/>
  </si>
  <si>
    <t>L2415</t>
    <phoneticPr fontId="1" type="noConversion"/>
  </si>
  <si>
    <t>.3.4.1.9.1</t>
  </si>
  <si>
    <t>不動產建物擔保品資料登錄(Eloan8)</t>
    <phoneticPr fontId="1" type="noConversion"/>
  </si>
  <si>
    <t>L2042</t>
    <phoneticPr fontId="1" type="noConversion"/>
  </si>
  <si>
    <t>.3.4.1.A</t>
  </si>
  <si>
    <t xml:space="preserve">不動產擔保品房屋明細資料查詢            </t>
    <phoneticPr fontId="1" type="noConversion"/>
  </si>
  <si>
    <t>L2416</t>
    <phoneticPr fontId="1" type="noConversion"/>
  </si>
  <si>
    <t>.3.4.1.A.1</t>
  </si>
  <si>
    <t>不動產土地擔保品資料登錄(Eloan7)</t>
    <phoneticPr fontId="1" type="noConversion"/>
  </si>
  <si>
    <t>L2915</t>
    <phoneticPr fontId="1" type="noConversion"/>
  </si>
  <si>
    <t>.3.7</t>
  </si>
  <si>
    <t xml:space="preserve">不動產建物資料查詢                      </t>
    <phoneticPr fontId="1" type="noConversion"/>
  </si>
  <si>
    <t>L2916</t>
    <phoneticPr fontId="1" type="noConversion"/>
  </si>
  <si>
    <t xml:space="preserve">不動產土地資料查詢                      </t>
    <phoneticPr fontId="1" type="noConversion"/>
  </si>
  <si>
    <t>L2918</t>
    <phoneticPr fontId="1" type="noConversion"/>
  </si>
  <si>
    <t>擔保品他項權利查詢</t>
    <phoneticPr fontId="1" type="noConversion"/>
  </si>
  <si>
    <t>尹少玄</t>
  </si>
  <si>
    <t>L2418</t>
    <phoneticPr fontId="1" type="noConversion"/>
  </si>
  <si>
    <t>他項權利資料登錄(Eloan16)</t>
    <phoneticPr fontId="1" type="noConversion"/>
  </si>
  <si>
    <t>擔保品2,額度控管2</t>
  </si>
  <si>
    <t>L2017</t>
    <phoneticPr fontId="1" type="noConversion"/>
  </si>
  <si>
    <t>.3.5.1</t>
  </si>
  <si>
    <t xml:space="preserve">額度與擔保品關聯查詢 </t>
    <phoneticPr fontId="1" type="noConversion"/>
  </si>
  <si>
    <t>L2417</t>
    <phoneticPr fontId="1" type="noConversion"/>
  </si>
  <si>
    <t>.3.5.2</t>
  </si>
  <si>
    <t>額度與擔保品關聯登錄(Eloan10)</t>
    <phoneticPr fontId="1" type="noConversion"/>
  </si>
  <si>
    <t>L2049</t>
    <phoneticPr fontId="1" type="noConversion"/>
  </si>
  <si>
    <t>.3.4.2.3</t>
  </si>
  <si>
    <t xml:space="preserve">擔保品關聯設定明細資料查詢              </t>
    <phoneticPr fontId="1" type="noConversion"/>
  </si>
  <si>
    <t>L2919</t>
    <phoneticPr fontId="1" type="noConversion"/>
  </si>
  <si>
    <t>.3.4.2.1</t>
  </si>
  <si>
    <t xml:space="preserve">提供人之擔保品查詢                      </t>
    <phoneticPr fontId="1" type="noConversion"/>
  </si>
  <si>
    <t>L2922</t>
    <phoneticPr fontId="1" type="noConversion"/>
  </si>
  <si>
    <t>.3.4.2.2</t>
  </si>
  <si>
    <t xml:space="preserve">土地坐落索引查詢                        </t>
    <phoneticPr fontId="1" type="noConversion"/>
  </si>
  <si>
    <t>L2412</t>
    <phoneticPr fontId="1" type="noConversion"/>
  </si>
  <si>
    <t>.3.4.1.2</t>
  </si>
  <si>
    <t xml:space="preserve">動產擔保品資料登錄(Eloan11)       </t>
    <phoneticPr fontId="1" type="noConversion"/>
  </si>
  <si>
    <t>L2912</t>
    <phoneticPr fontId="1" type="noConversion"/>
  </si>
  <si>
    <t>.3.4.1.6</t>
  </si>
  <si>
    <t xml:space="preserve">動產擔保品資料查詢                      </t>
    <phoneticPr fontId="1" type="noConversion"/>
  </si>
  <si>
    <t>L2047</t>
    <phoneticPr fontId="1" type="noConversion"/>
  </si>
  <si>
    <t>.3.4.3.1</t>
  </si>
  <si>
    <t xml:space="preserve">動產擔保品明細資料查詢-依牌照號碼       </t>
    <phoneticPr fontId="1" type="noConversion"/>
  </si>
  <si>
    <t>L2413</t>
    <phoneticPr fontId="1" type="noConversion"/>
  </si>
  <si>
    <t>.3.4.1.3</t>
  </si>
  <si>
    <t xml:space="preserve">股票擔保品資料登錄(Eloan12)       </t>
    <phoneticPr fontId="1" type="noConversion"/>
  </si>
  <si>
    <t>李穎</t>
  </si>
  <si>
    <t>L2913</t>
    <phoneticPr fontId="1" type="noConversion"/>
  </si>
  <si>
    <t>.3.4.1.7</t>
  </si>
  <si>
    <t xml:space="preserve">股票擔保品資料查詢                      </t>
    <phoneticPr fontId="1" type="noConversion"/>
  </si>
  <si>
    <t>L2414</t>
    <phoneticPr fontId="1" type="noConversion"/>
  </si>
  <si>
    <t>.3.4.1.4</t>
  </si>
  <si>
    <t xml:space="preserve">其他擔保品資料登錄(Eloan13) </t>
    <phoneticPr fontId="1" type="noConversion"/>
  </si>
  <si>
    <t>L2914</t>
    <phoneticPr fontId="1" type="noConversion"/>
  </si>
  <si>
    <t>.3.4.1.8</t>
  </si>
  <si>
    <t xml:space="preserve">其他擔保品資料查詢                      </t>
    <phoneticPr fontId="1" type="noConversion"/>
  </si>
  <si>
    <t>客戶作業2</t>
  </si>
  <si>
    <t>L2702</t>
    <phoneticPr fontId="1" type="noConversion"/>
  </si>
  <si>
    <t>.B.1.1</t>
  </si>
  <si>
    <t xml:space="preserve">顧客控管警訊資料維護                    </t>
    <phoneticPr fontId="1" type="noConversion"/>
  </si>
  <si>
    <t>張舜雯、程慧娟、邱怡婷、李秋燕</t>
    <phoneticPr fontId="1" type="noConversion"/>
  </si>
  <si>
    <t>L2072</t>
  </si>
  <si>
    <t>.B.1.1/7.6.4</t>
  </si>
  <si>
    <t xml:space="preserve">顧客控管警訊明細資料查詢                </t>
    <phoneticPr fontId="1" type="noConversion"/>
  </si>
  <si>
    <t>陳政皓</t>
    <phoneticPr fontId="1" type="noConversion"/>
  </si>
  <si>
    <t>3.帳務作業</t>
    <phoneticPr fontId="1" type="noConversion"/>
  </si>
  <si>
    <t>L3901</t>
  </si>
  <si>
    <t>.2</t>
  </si>
  <si>
    <t xml:space="preserve">貸款試算                 </t>
    <phoneticPr fontId="1" type="noConversion"/>
  </si>
  <si>
    <t>李珮琪</t>
  </si>
  <si>
    <t xml:space="preserve">9.報表作業 </t>
    <phoneticPr fontId="1" type="noConversion"/>
  </si>
  <si>
    <t>L9110</t>
  </si>
  <si>
    <t>.3.A.7</t>
  </si>
  <si>
    <t>首次撥款審核資料表</t>
    <phoneticPr fontId="1" type="noConversion"/>
  </si>
  <si>
    <t>楊智誠</t>
    <phoneticPr fontId="1" type="noConversion"/>
  </si>
  <si>
    <t>李珮琪</t>
    <phoneticPr fontId="1" type="noConversion"/>
  </si>
  <si>
    <t>徐名弘、陳俞辛</t>
  </si>
  <si>
    <t>L3003</t>
  </si>
  <si>
    <t>.3.D.1</t>
  </si>
  <si>
    <t xml:space="preserve">預約撥款明細資料查詢     </t>
    <phoneticPr fontId="1" type="noConversion"/>
  </si>
  <si>
    <t>L3110</t>
  </si>
  <si>
    <t>.3.D.1.1</t>
  </si>
  <si>
    <t xml:space="preserve">預約撥款                 </t>
    <phoneticPr fontId="1" type="noConversion"/>
  </si>
  <si>
    <t>L3120</t>
  </si>
  <si>
    <t xml:space="preserve">預約撥款刪除             </t>
    <phoneticPr fontId="1" type="noConversion"/>
  </si>
  <si>
    <t>6.共同作業</t>
    <phoneticPr fontId="1" type="noConversion"/>
  </si>
  <si>
    <t>L6984</t>
  </si>
  <si>
    <t>.3.D.1.1/3.F.1</t>
  </si>
  <si>
    <t>預約撥款到期作業</t>
    <phoneticPr fontId="1" type="noConversion"/>
  </si>
  <si>
    <t>余家興</t>
  </si>
  <si>
    <t>L3100</t>
  </si>
  <si>
    <t>.3.D.2</t>
  </si>
  <si>
    <t xml:space="preserve">撥款                     </t>
    <phoneticPr fontId="1" type="noConversion"/>
  </si>
  <si>
    <t>涂宇欣</t>
    <phoneticPr fontId="1" type="noConversion"/>
  </si>
  <si>
    <t>L3002</t>
  </si>
  <si>
    <t>.3.D.3.2</t>
  </si>
  <si>
    <t xml:space="preserve">撥款明細資料查詢         </t>
    <phoneticPr fontId="1" type="noConversion"/>
  </si>
  <si>
    <t>L3916</t>
  </si>
  <si>
    <t>.3.D.3.2.1</t>
  </si>
  <si>
    <t xml:space="preserve">撥款內容查詢             </t>
    <phoneticPr fontId="1" type="noConversion"/>
  </si>
  <si>
    <t>L3001</t>
  </si>
  <si>
    <t>.3.1.1.4/3.D.3</t>
  </si>
  <si>
    <t>放款明細資料查詢(撥款)</t>
    <phoneticPr fontId="1" type="noConversion"/>
  </si>
  <si>
    <t>案件申請2, 聯貸</t>
  </si>
  <si>
    <t>L2060</t>
    <phoneticPr fontId="1" type="noConversion"/>
  </si>
  <si>
    <t>.3.A.3</t>
  </si>
  <si>
    <t>聯貸案訂約明細資料查詢 (2021/9/7 L3010改)</t>
    <phoneticPr fontId="1" type="noConversion"/>
  </si>
  <si>
    <t>許慧玉</t>
  </si>
  <si>
    <t>L2600</t>
    <phoneticPr fontId="1" type="noConversion"/>
  </si>
  <si>
    <t>.3.A.4</t>
  </si>
  <si>
    <t>聯貸案訂約登錄 (2021/9/7 L3600改)</t>
    <phoneticPr fontId="1" type="noConversion"/>
  </si>
  <si>
    <t>L3912</t>
  </si>
  <si>
    <t>.5.3.3.1</t>
  </si>
  <si>
    <t xml:space="preserve">交易內容查詢             </t>
    <phoneticPr fontId="1" type="noConversion"/>
  </si>
  <si>
    <t>林清河</t>
  </si>
  <si>
    <t>.5.3.4</t>
  </si>
  <si>
    <t xml:space="preserve">交易明細資料查詢         </t>
    <phoneticPr fontId="1" type="noConversion"/>
  </si>
  <si>
    <t>張舜雯</t>
    <phoneticPr fontId="1" type="noConversion"/>
  </si>
  <si>
    <t>L3932</t>
  </si>
  <si>
    <t>.8.4</t>
  </si>
  <si>
    <t xml:space="preserve">借戶利率查詢             </t>
    <phoneticPr fontId="1" type="noConversion"/>
  </si>
  <si>
    <t>L3721</t>
  </si>
  <si>
    <t>.8.4.1</t>
  </si>
  <si>
    <t xml:space="preserve">借戶利率變更             </t>
    <phoneticPr fontId="1" type="noConversion"/>
  </si>
  <si>
    <t>L3701</t>
    <phoneticPr fontId="1" type="noConversion"/>
  </si>
  <si>
    <t>.A.2.1</t>
  </si>
  <si>
    <t xml:space="preserve">放款內容變更             </t>
    <phoneticPr fontId="1" type="noConversion"/>
  </si>
  <si>
    <t>4.批次作業</t>
    <phoneticPr fontId="1" type="noConversion"/>
  </si>
  <si>
    <t>L4101</t>
  </si>
  <si>
    <t>.3.E.1</t>
  </si>
  <si>
    <t xml:space="preserve">撥款匯款作業                         </t>
    <phoneticPr fontId="1" type="noConversion"/>
  </si>
  <si>
    <t>L4001</t>
  </si>
  <si>
    <t>.3.E.2</t>
  </si>
  <si>
    <t xml:space="preserve">撥款匯款彙總查詢                     </t>
    <phoneticPr fontId="1" type="noConversion"/>
  </si>
  <si>
    <t>4-1撥款作業</t>
    <phoneticPr fontId="1" type="noConversion"/>
  </si>
  <si>
    <t>L4901</t>
  </si>
  <si>
    <t>.3.E.2.1</t>
  </si>
  <si>
    <t xml:space="preserve">撥款匯款記錄檔查詢                   </t>
    <phoneticPr fontId="1" type="noConversion"/>
  </si>
  <si>
    <t>6.共同作業</t>
  </si>
  <si>
    <t>.5.3.7</t>
  </si>
  <si>
    <t xml:space="preserve">應處理清單      </t>
    <phoneticPr fontId="1" type="noConversion"/>
  </si>
  <si>
    <t>4-4銀行扣款作業</t>
    <phoneticPr fontId="1" type="noConversion"/>
  </si>
  <si>
    <t>L4042</t>
    <phoneticPr fontId="1" type="noConversion"/>
  </si>
  <si>
    <t>.3.C.1</t>
  </si>
  <si>
    <t>.3.C.1.1</t>
  </si>
  <si>
    <t xml:space="preserve">ACH授權資料建檔                      </t>
    <phoneticPr fontId="1" type="noConversion"/>
  </si>
  <si>
    <t>.3.C.1.2</t>
  </si>
  <si>
    <t xml:space="preserve">產生ACH授權提出資料                  </t>
    <phoneticPr fontId="1" type="noConversion"/>
  </si>
  <si>
    <t>L4414</t>
    <phoneticPr fontId="1" type="noConversion"/>
  </si>
  <si>
    <t>.3.C.2.3</t>
  </si>
  <si>
    <t xml:space="preserve">上傳授權提回檔                       </t>
    <phoneticPr fontId="1" type="noConversion"/>
  </si>
  <si>
    <t>.3.C.2.4</t>
  </si>
  <si>
    <t>ACH授權資料歷史紀錄查詢</t>
  </si>
  <si>
    <t>L4043</t>
    <phoneticPr fontId="1" type="noConversion"/>
  </si>
  <si>
    <t>.3.C.2</t>
  </si>
  <si>
    <t xml:space="preserve">郵局授權資料查詢                     </t>
    <phoneticPr fontId="1" type="noConversion"/>
  </si>
  <si>
    <t>宋郁宏</t>
    <phoneticPr fontId="1" type="noConversion"/>
  </si>
  <si>
    <t>.3.C.2.1</t>
  </si>
  <si>
    <t>.3.C.2.2</t>
  </si>
  <si>
    <t xml:space="preserve">產生郵局授權提出資料                 </t>
    <phoneticPr fontId="1" type="noConversion"/>
  </si>
  <si>
    <t>郵局授權資料歷史紀錄查詢</t>
  </si>
  <si>
    <t>.4.4.1</t>
  </si>
  <si>
    <t xml:space="preserve">暫收款登錄               </t>
    <phoneticPr fontId="1" type="noConversion"/>
  </si>
  <si>
    <t>邵淑微</t>
  </si>
  <si>
    <t>L3220</t>
    <phoneticPr fontId="1" type="noConversion"/>
  </si>
  <si>
    <t>.4.4.5</t>
  </si>
  <si>
    <t xml:space="preserve">暫收款退還               </t>
    <phoneticPr fontId="1" type="noConversion"/>
  </si>
  <si>
    <t>.4.3.2</t>
  </si>
  <si>
    <t>業務關帳作業(撥款)</t>
    <phoneticPr fontId="1" type="noConversion"/>
  </si>
  <si>
    <t>.4.3.3</t>
  </si>
  <si>
    <t xml:space="preserve">票據媒體製作                         </t>
    <phoneticPr fontId="1" type="noConversion"/>
  </si>
  <si>
    <t>.4.4.2</t>
  </si>
  <si>
    <t xml:space="preserve">暫收支票明細資料查詢     </t>
    <phoneticPr fontId="1" type="noConversion"/>
  </si>
  <si>
    <t>L3008</t>
    <phoneticPr fontId="1" type="noConversion"/>
  </si>
  <si>
    <t>.4.4.3</t>
  </si>
  <si>
    <t>支票明細資料查詢-依客戶</t>
    <phoneticPr fontId="1" type="noConversion"/>
  </si>
  <si>
    <t>L3009</t>
    <phoneticPr fontId="1" type="noConversion"/>
  </si>
  <si>
    <t>.4.4.4</t>
  </si>
  <si>
    <t>支票明細資料查詢-全部</t>
    <phoneticPr fontId="1" type="noConversion"/>
  </si>
  <si>
    <t>L3943</t>
    <phoneticPr fontId="1" type="noConversion"/>
  </si>
  <si>
    <t>.6.1.4.1</t>
  </si>
  <si>
    <t xml:space="preserve">支票內容查詢             </t>
    <phoneticPr fontId="1" type="noConversion"/>
  </si>
  <si>
    <t>L2061</t>
    <phoneticPr fontId="1" type="noConversion"/>
  </si>
  <si>
    <t>.3.3.3</t>
  </si>
  <si>
    <t>貸後契變手續費明細資料查詢(未入帳)</t>
    <phoneticPr fontId="1" type="noConversion"/>
  </si>
  <si>
    <t>L2670</t>
    <phoneticPr fontId="1" type="noConversion"/>
  </si>
  <si>
    <t>.3.3.3.1</t>
  </si>
  <si>
    <t>L2062</t>
    <phoneticPr fontId="1" type="noConversion"/>
  </si>
  <si>
    <t>.3.3.4</t>
  </si>
  <si>
    <t>貸後契變手續費明細資料查詢</t>
    <phoneticPr fontId="1" type="noConversion"/>
  </si>
  <si>
    <t>4-6火險作業</t>
    <phoneticPr fontId="1" type="noConversion"/>
  </si>
  <si>
    <t>.3.4.4</t>
  </si>
  <si>
    <t xml:space="preserve">額度擔保品保險單關聯查詢   </t>
    <phoneticPr fontId="1" type="noConversion"/>
  </si>
  <si>
    <t>.3.4.4.1</t>
  </si>
  <si>
    <t>保險單明細資料登錄(Eloan9)</t>
    <phoneticPr fontId="1" type="noConversion"/>
  </si>
  <si>
    <t>.3.A.1.2</t>
  </si>
  <si>
    <t xml:space="preserve">火險到期檔產生作業         </t>
    <phoneticPr fontId="1" type="noConversion"/>
  </si>
  <si>
    <t>.3.A.1.3</t>
  </si>
  <si>
    <t xml:space="preserve">火險詢價作業               </t>
    <phoneticPr fontId="1" type="noConversion"/>
  </si>
  <si>
    <t>.3.A.1.1</t>
  </si>
  <si>
    <t xml:space="preserve">續約保單資料維護           </t>
    <phoneticPr fontId="1" type="noConversion"/>
  </si>
  <si>
    <t>.3.A.1.7</t>
  </si>
  <si>
    <t xml:space="preserve">火險出單明細表與媒體       </t>
    <phoneticPr fontId="1" type="noConversion"/>
  </si>
  <si>
    <t>.3.A.1.4</t>
  </si>
  <si>
    <t xml:space="preserve">火險通知作業               </t>
    <phoneticPr fontId="1" type="noConversion"/>
  </si>
  <si>
    <t>.3.A.1.B</t>
  </si>
  <si>
    <t xml:space="preserve">保險單資料檢核作業       </t>
    <phoneticPr fontId="1" type="noConversion"/>
  </si>
  <si>
    <t>.3.A.1.5</t>
  </si>
  <si>
    <t xml:space="preserve">火險保費資料查詢(By客戶) </t>
    <phoneticPr fontId="1" type="noConversion"/>
  </si>
  <si>
    <t>.3.A.1.6</t>
  </si>
  <si>
    <t xml:space="preserve">火險保費明細查詢         </t>
    <phoneticPr fontId="1" type="noConversion"/>
  </si>
  <si>
    <t>.3.A.2.1</t>
  </si>
  <si>
    <t xml:space="preserve">不動產保險單資料查詢     </t>
    <phoneticPr fontId="1" type="noConversion"/>
  </si>
  <si>
    <t>.3.A.1.C</t>
  </si>
  <si>
    <t xml:space="preserve">保險單明細資料查詢       </t>
    <phoneticPr fontId="1" type="noConversion"/>
  </si>
  <si>
    <t>.3.C.7/3.3.3.1</t>
  </si>
  <si>
    <t xml:space="preserve">產出銀行扣帳檔                       </t>
    <phoneticPr fontId="1" type="noConversion"/>
  </si>
  <si>
    <t>蔡珮瑜、張舜雯</t>
    <phoneticPr fontId="1" type="noConversion"/>
  </si>
  <si>
    <t>L4943</t>
    <phoneticPr fontId="1" type="noConversion"/>
  </si>
  <si>
    <t>.3.C.3/3.3.3.2</t>
  </si>
  <si>
    <t xml:space="preserve">銀行扣款檔資料查詢                   </t>
    <phoneticPr fontId="1" type="noConversion"/>
  </si>
  <si>
    <t>.3.C.3.1</t>
  </si>
  <si>
    <t xml:space="preserve">銀行扣款檔資料維護                   </t>
    <phoneticPr fontId="1" type="noConversion"/>
  </si>
  <si>
    <t>.3.C.4</t>
  </si>
  <si>
    <t xml:space="preserve">銀行扣款(媒體製作)                   </t>
    <phoneticPr fontId="1" type="noConversion"/>
  </si>
  <si>
    <t>.3.C.5</t>
  </si>
  <si>
    <t>銀扣扣款前通知</t>
    <phoneticPr fontId="1" type="noConversion"/>
  </si>
  <si>
    <t>4-5員工扣薪作業</t>
    <phoneticPr fontId="1" type="noConversion"/>
  </si>
  <si>
    <t>L4500</t>
    <phoneticPr fontId="1" type="noConversion"/>
  </si>
  <si>
    <t>.4.2.1</t>
  </si>
  <si>
    <t>設定員工扣薪日程表</t>
    <phoneticPr fontId="1" type="noConversion"/>
  </si>
  <si>
    <t>.4.2.2</t>
  </si>
  <si>
    <t xml:space="preserve">員工扣薪設定檢核表    </t>
    <phoneticPr fontId="1" type="noConversion"/>
  </si>
  <si>
    <t>L4510</t>
    <phoneticPr fontId="1" type="noConversion"/>
  </si>
  <si>
    <t>.4.2.3</t>
  </si>
  <si>
    <t>產出員工扣薪明細檔</t>
    <phoneticPr fontId="1" type="noConversion"/>
  </si>
  <si>
    <t>.4.2.5</t>
  </si>
  <si>
    <t>.4.2.6</t>
  </si>
  <si>
    <t>員工扣薪媒體檔維護</t>
    <phoneticPr fontId="1" type="noConversion"/>
  </si>
  <si>
    <t>.4.2.4</t>
  </si>
  <si>
    <t>產出員工扣薪媒體檔</t>
    <phoneticPr fontId="1" type="noConversion"/>
  </si>
  <si>
    <t>.4.2.7</t>
  </si>
  <si>
    <t xml:space="preserve">入帳檔上傳作業                       </t>
    <phoneticPr fontId="1" type="noConversion"/>
  </si>
  <si>
    <t>L4002</t>
    <phoneticPr fontId="1" type="noConversion"/>
  </si>
  <si>
    <t>.4.2.8</t>
  </si>
  <si>
    <t xml:space="preserve">整批入帳作業                         </t>
    <phoneticPr fontId="1" type="noConversion"/>
  </si>
  <si>
    <t>L420A</t>
    <phoneticPr fontId="1" type="noConversion"/>
  </si>
  <si>
    <t>整批入帳檔檢核作業</t>
    <phoneticPr fontId="1" type="noConversion"/>
  </si>
  <si>
    <t>L420B</t>
    <phoneticPr fontId="1" type="noConversion"/>
  </si>
  <si>
    <t>整批入帳檔入帳作業</t>
    <phoneticPr fontId="1" type="noConversion"/>
  </si>
  <si>
    <t xml:space="preserve">整批入帳明細查詢[L4002數字鍵]        </t>
    <phoneticPr fontId="1" type="noConversion"/>
  </si>
  <si>
    <t xml:space="preserve">整批入帳明細查詢(By日期區間)         </t>
    <phoneticPr fontId="1" type="noConversion"/>
  </si>
  <si>
    <t>.5.1.3.1</t>
  </si>
  <si>
    <t xml:space="preserve">虛擬轉暫收查詢      </t>
    <phoneticPr fontId="1" type="noConversion"/>
  </si>
  <si>
    <t>.5.1.4.2</t>
  </si>
  <si>
    <t>銀行扣款明細維護[L4920還款來源數字鍵]</t>
    <phoneticPr fontId="1" type="noConversion"/>
  </si>
  <si>
    <t>.5.1.4.3</t>
  </si>
  <si>
    <t>郵局扣款明細維護[L4920還款來源數字鍵]</t>
    <phoneticPr fontId="1" type="noConversion"/>
  </si>
  <si>
    <t>L4454</t>
  </si>
  <si>
    <t>.3.C.6</t>
  </si>
  <si>
    <t xml:space="preserve">產生銀扣扣款失敗                     </t>
    <phoneticPr fontId="1" type="noConversion"/>
  </si>
  <si>
    <t>.5.3.3</t>
  </si>
  <si>
    <t xml:space="preserve">繳息情形查詢             </t>
    <phoneticPr fontId="1" type="noConversion"/>
  </si>
  <si>
    <t>.5.1.4.5</t>
  </si>
  <si>
    <t>支票兌現明細維護[L4920還款來源數字鍵]</t>
    <phoneticPr fontId="1" type="noConversion"/>
  </si>
  <si>
    <t>.4.2.9</t>
  </si>
  <si>
    <t xml:space="preserve">產生員工扣薪回傳報表      </t>
    <phoneticPr fontId="1" type="noConversion"/>
  </si>
  <si>
    <t>.5.1.4.4</t>
  </si>
  <si>
    <t>員工扣薪明細維護[L4920還款來源數字鍵]</t>
    <phoneticPr fontId="1" type="noConversion"/>
  </si>
  <si>
    <t>.5.1.2</t>
  </si>
  <si>
    <t xml:space="preserve">其他還款來源建檔                     </t>
    <phoneticPr fontId="1" type="noConversion"/>
  </si>
  <si>
    <t>2021/9/28-29</t>
    <phoneticPr fontId="1" type="noConversion"/>
  </si>
  <si>
    <t>L4921</t>
    <phoneticPr fontId="1" type="noConversion"/>
  </si>
  <si>
    <t>.5.1.2.1</t>
  </si>
  <si>
    <t xml:space="preserve">其他還款來源建檔查詢                 </t>
    <phoneticPr fontId="1" type="noConversion"/>
  </si>
  <si>
    <t>.5.1.4.1</t>
  </si>
  <si>
    <t>匯款轉帳明細維護[L4920還款來源數字鍵]</t>
    <phoneticPr fontId="1" type="noConversion"/>
  </si>
  <si>
    <t>L492A</t>
    <phoneticPr fontId="1" type="noConversion"/>
  </si>
  <si>
    <t>.6.1.1.1</t>
  </si>
  <si>
    <t xml:space="preserve">已入帳未還款查詢(By戶號)              </t>
    <phoneticPr fontId="1" type="noConversion"/>
  </si>
  <si>
    <t>L4-2?</t>
    <phoneticPr fontId="1" type="noConversion"/>
  </si>
  <si>
    <t>.5.1.5</t>
  </si>
  <si>
    <t xml:space="preserve">產生放款本息攤還表暨繳息通知單       </t>
    <phoneticPr fontId="1" type="noConversion"/>
  </si>
  <si>
    <t>.5.1.6</t>
  </si>
  <si>
    <t xml:space="preserve">產生滯繳通知單                       </t>
    <phoneticPr fontId="1" type="noConversion"/>
  </si>
  <si>
    <t>.5.3.1</t>
  </si>
  <si>
    <t xml:space="preserve">回收試算                 </t>
    <phoneticPr fontId="1" type="noConversion"/>
  </si>
  <si>
    <t>L3922</t>
    <phoneticPr fontId="1" type="noConversion"/>
  </si>
  <si>
    <t>.7.3.1</t>
  </si>
  <si>
    <t xml:space="preserve">結案試算                 </t>
    <phoneticPr fontId="1" type="noConversion"/>
  </si>
  <si>
    <t>.A.1.1</t>
  </si>
  <si>
    <t xml:space="preserve">應繳日試算               </t>
    <phoneticPr fontId="1" type="noConversion"/>
  </si>
  <si>
    <t>.7.4.4</t>
  </si>
  <si>
    <t xml:space="preserve">催收回復試算             </t>
    <phoneticPr fontId="1" type="noConversion"/>
  </si>
  <si>
    <t>.5.3.5</t>
  </si>
  <si>
    <t xml:space="preserve">還款分配試算             </t>
    <phoneticPr fontId="1" type="noConversion"/>
  </si>
  <si>
    <t>.5.3.6</t>
  </si>
  <si>
    <t xml:space="preserve">變更期款試算             </t>
    <phoneticPr fontId="1" type="noConversion"/>
  </si>
  <si>
    <t>.5.3.6.1</t>
  </si>
  <si>
    <t xml:space="preserve">約定部分償還明細資料查詢 </t>
    <phoneticPr fontId="1" type="noConversion"/>
  </si>
  <si>
    <t>L3130</t>
    <phoneticPr fontId="1" type="noConversion"/>
  </si>
  <si>
    <t xml:space="preserve">約定部分償還登錄         </t>
    <phoneticPr fontId="1" type="noConversion"/>
  </si>
  <si>
    <t>.5.3.2</t>
  </si>
  <si>
    <t xml:space="preserve">回收登錄                 </t>
    <phoneticPr fontId="1" type="noConversion"/>
  </si>
  <si>
    <t>L3230</t>
    <phoneticPr fontId="1" type="noConversion"/>
  </si>
  <si>
    <t>.4.4.6</t>
  </si>
  <si>
    <t>暫收款銷帳</t>
    <phoneticPr fontId="1" type="noConversion"/>
  </si>
  <si>
    <t>.4.3.4</t>
  </si>
  <si>
    <t xml:space="preserve">結案登錄-可欠繳          </t>
    <phoneticPr fontId="1" type="noConversion"/>
  </si>
  <si>
    <t>L3420</t>
    <phoneticPr fontId="1" type="noConversion"/>
  </si>
  <si>
    <t>結案登錄-不可欠繳</t>
    <phoneticPr fontId="1" type="noConversion"/>
  </si>
  <si>
    <t>.4.3.5</t>
    <phoneticPr fontId="1" type="noConversion"/>
  </si>
  <si>
    <t>呆帳戶改呆帳結案戶</t>
    <phoneticPr fontId="1" type="noConversion"/>
  </si>
  <si>
    <t>L3711</t>
    <phoneticPr fontId="1" type="noConversion"/>
  </si>
  <si>
    <t>.A.1.2</t>
  </si>
  <si>
    <t xml:space="preserve">應繳日變更-不可欠繳      </t>
    <phoneticPr fontId="1" type="noConversion"/>
  </si>
  <si>
    <t>L3712</t>
    <phoneticPr fontId="1" type="noConversion"/>
  </si>
  <si>
    <t>.A.1.3</t>
  </si>
  <si>
    <t xml:space="preserve">應繳日變更-可欠繳        </t>
    <phoneticPr fontId="1" type="noConversion"/>
  </si>
  <si>
    <t>.D.2.4</t>
  </si>
  <si>
    <t xml:space="preserve">法拍費用借支報表列印                    </t>
    <phoneticPr fontId="1" type="noConversion"/>
  </si>
  <si>
    <t>張舜雯</t>
  </si>
  <si>
    <t>.7.4.2</t>
  </si>
  <si>
    <t>火險費轉列催收作業</t>
    <phoneticPr fontId="1" type="noConversion"/>
  </si>
  <si>
    <t>.7.4.3</t>
  </si>
  <si>
    <t>法務費轉列催收作業</t>
    <phoneticPr fontId="1" type="noConversion"/>
  </si>
  <si>
    <t>L2078</t>
    <phoneticPr fontId="1" type="noConversion"/>
  </si>
  <si>
    <t>.D.2.1</t>
  </si>
  <si>
    <t xml:space="preserve">法拍費用明細資料查詢              </t>
    <phoneticPr fontId="1" type="noConversion"/>
  </si>
  <si>
    <t>.D.2.1.1</t>
  </si>
  <si>
    <t xml:space="preserve">法拍費用新增                            </t>
    <phoneticPr fontId="1" type="noConversion"/>
  </si>
  <si>
    <t>.D.2.1.2</t>
  </si>
  <si>
    <t xml:space="preserve">法拍費用維護                            </t>
    <phoneticPr fontId="1" type="noConversion"/>
  </si>
  <si>
    <t>L2941</t>
    <phoneticPr fontId="1" type="noConversion"/>
  </si>
  <si>
    <t>.D.2.2</t>
  </si>
  <si>
    <t xml:space="preserve">法拍費用查詢-依借款人戶號       </t>
    <phoneticPr fontId="1" type="noConversion"/>
  </si>
  <si>
    <t>.D.2.3</t>
  </si>
  <si>
    <t xml:space="preserve">法拍費用查詢-依帳務日期              </t>
    <phoneticPr fontId="1" type="noConversion"/>
  </si>
  <si>
    <t>.3.A.1.8</t>
  </si>
  <si>
    <t xml:space="preserve">火險保費未繳轉借支作業     </t>
    <phoneticPr fontId="1" type="noConversion"/>
  </si>
  <si>
    <t>.3.A.1.9</t>
  </si>
  <si>
    <t xml:space="preserve">火險最終保單上傳作業       </t>
    <phoneticPr fontId="1" type="noConversion"/>
  </si>
  <si>
    <t>.3.A.1.A</t>
  </si>
  <si>
    <t xml:space="preserve">火險佣金作業               </t>
    <phoneticPr fontId="1" type="noConversion"/>
  </si>
  <si>
    <t>L3440</t>
    <phoneticPr fontId="1" type="noConversion"/>
  </si>
  <si>
    <t>.7.4.5</t>
  </si>
  <si>
    <t xml:space="preserve">催收回復登錄             </t>
    <phoneticPr fontId="1" type="noConversion"/>
  </si>
  <si>
    <t>L2079</t>
    <phoneticPr fontId="1" type="noConversion"/>
  </si>
  <si>
    <t>.A.3.2</t>
  </si>
  <si>
    <t>展期件新舊對照查詢</t>
    <phoneticPr fontId="1" type="noConversion"/>
  </si>
  <si>
    <t>.7.7.1</t>
  </si>
  <si>
    <t>放款轉列催收作業</t>
    <phoneticPr fontId="1" type="noConversion"/>
  </si>
  <si>
    <t>L2605</t>
    <phoneticPr fontId="1" type="noConversion"/>
  </si>
  <si>
    <t>.D.2.5</t>
  </si>
  <si>
    <t xml:space="preserve">法拍費用未銷明細查詢                    </t>
    <phoneticPr fontId="1" type="noConversion"/>
  </si>
  <si>
    <t>L2613</t>
    <phoneticPr fontId="1" type="noConversion"/>
  </si>
  <si>
    <t>.D.2.6</t>
  </si>
  <si>
    <t xml:space="preserve">法務費轉催收明細表                      </t>
    <phoneticPr fontId="1" type="noConversion"/>
  </si>
  <si>
    <t>L2614</t>
    <phoneticPr fontId="1" type="noConversion"/>
  </si>
  <si>
    <t>.D.2.7</t>
  </si>
  <si>
    <t xml:space="preserve">法務費轉催收傳票開立作業                </t>
    <phoneticPr fontId="1" type="noConversion"/>
  </si>
  <si>
    <t>.4.1.1</t>
  </si>
  <si>
    <t>其他傳票輸入</t>
    <phoneticPr fontId="1" type="noConversion"/>
  </si>
  <si>
    <t>.5.3.4.1</t>
  </si>
  <si>
    <t>交易分錄清單查詢</t>
    <phoneticPr fontId="1" type="noConversion"/>
  </si>
  <si>
    <t>.5.3.6.2</t>
  </si>
  <si>
    <t>會計總帳查詢</t>
    <phoneticPr fontId="1" type="noConversion"/>
  </si>
  <si>
    <t>蔡珮瑜</t>
    <phoneticPr fontId="1" type="noConversion"/>
  </si>
  <si>
    <t>會計帳務明細查詢</t>
    <phoneticPr fontId="1" type="noConversion"/>
  </si>
  <si>
    <t>L6904</t>
    <phoneticPr fontId="1" type="noConversion"/>
  </si>
  <si>
    <t>日結彙計查詢</t>
    <phoneticPr fontId="1" type="noConversion"/>
  </si>
  <si>
    <t>日結明細查詢</t>
    <phoneticPr fontId="1" type="noConversion"/>
  </si>
  <si>
    <t>會計分錄查詢</t>
    <phoneticPr fontId="1" type="noConversion"/>
  </si>
  <si>
    <t>未銷帳餘額明細查詢</t>
    <phoneticPr fontId="1" type="noConversion"/>
  </si>
  <si>
    <t>銷帳歷史明細查詢</t>
    <phoneticPr fontId="1" type="noConversion"/>
  </si>
  <si>
    <t>L2076</t>
    <phoneticPr fontId="1" type="noConversion"/>
  </si>
  <si>
    <t>.7.6.2</t>
  </si>
  <si>
    <t>領取清償證明作業</t>
    <phoneticPr fontId="1" type="noConversion"/>
  </si>
  <si>
    <t>L2631</t>
    <phoneticPr fontId="1" type="noConversion"/>
  </si>
  <si>
    <t>.7.3.2</t>
  </si>
  <si>
    <t xml:space="preserve">清償作業                                </t>
    <phoneticPr fontId="1" type="noConversion"/>
  </si>
  <si>
    <t>.7.3.3</t>
  </si>
  <si>
    <t xml:space="preserve">清償違約明細                            </t>
    <phoneticPr fontId="1" type="noConversion"/>
  </si>
  <si>
    <t>L2077</t>
    <phoneticPr fontId="1" type="noConversion"/>
  </si>
  <si>
    <t>.7.6.1</t>
  </si>
  <si>
    <t xml:space="preserve">清償作業明細資料查詢                    </t>
    <phoneticPr fontId="1" type="noConversion"/>
  </si>
  <si>
    <t>L2932</t>
    <phoneticPr fontId="1" type="noConversion"/>
  </si>
  <si>
    <t>額度清償資料</t>
    <phoneticPr fontId="1" type="noConversion"/>
  </si>
  <si>
    <t>.7.6.1.1</t>
  </si>
  <si>
    <t xml:space="preserve">清償作業維護                            </t>
    <phoneticPr fontId="1" type="noConversion"/>
  </si>
  <si>
    <t>L4322</t>
    <phoneticPr fontId="1" type="noConversion"/>
  </si>
  <si>
    <t>.8.0</t>
  </si>
  <si>
    <t>地區別利率調整設定</t>
    <phoneticPr fontId="1" type="noConversion"/>
  </si>
  <si>
    <t>2021/10/13-14</t>
  </si>
  <si>
    <t>L4320</t>
    <phoneticPr fontId="1" type="noConversion"/>
  </si>
  <si>
    <t>.8.2</t>
  </si>
  <si>
    <t xml:space="preserve">產生利率即將變動資料                 </t>
    <phoneticPr fontId="1" type="noConversion"/>
  </si>
  <si>
    <t>.8.3</t>
  </si>
  <si>
    <t>利率調整清單</t>
    <phoneticPr fontId="1" type="noConversion"/>
  </si>
  <si>
    <t>L4321</t>
    <phoneticPr fontId="1" type="noConversion"/>
  </si>
  <si>
    <t>.8.3.1</t>
  </si>
  <si>
    <t>利率調整確認作業</t>
    <phoneticPr fontId="1" type="noConversion"/>
  </si>
  <si>
    <t>.8.3.2</t>
  </si>
  <si>
    <t>個別利率批次輸入</t>
    <phoneticPr fontId="1" type="noConversion"/>
  </si>
  <si>
    <t>L4931</t>
    <phoneticPr fontId="1" type="noConversion"/>
  </si>
  <si>
    <t>.8.5</t>
  </si>
  <si>
    <t xml:space="preserve">個別調整利率作業                     </t>
    <phoneticPr fontId="1" type="noConversion"/>
  </si>
  <si>
    <t>L4721</t>
    <phoneticPr fontId="1" type="noConversion"/>
  </si>
  <si>
    <t>.8.6</t>
  </si>
  <si>
    <t>整批批次產出利率變動對帳單</t>
    <phoneticPr fontId="1" type="noConversion"/>
  </si>
  <si>
    <t>L4030</t>
    <phoneticPr fontId="1" type="noConversion"/>
  </si>
  <si>
    <t>.8.7</t>
  </si>
  <si>
    <t xml:space="preserve">調整員工利率作業                     </t>
    <phoneticPr fontId="1" type="noConversion"/>
  </si>
  <si>
    <t xml:space="preserve">5.管理性作業 </t>
    <phoneticPr fontId="1" type="noConversion"/>
  </si>
  <si>
    <t>.D.1.1</t>
  </si>
  <si>
    <t xml:space="preserve">案件處理清單         </t>
    <phoneticPr fontId="1" type="noConversion"/>
  </si>
  <si>
    <t>張金龍</t>
    <phoneticPr fontId="1" type="noConversion"/>
  </si>
  <si>
    <t>2021/10/18-22</t>
    <phoneticPr fontId="1" type="noConversion"/>
  </si>
  <si>
    <t>.D.1.1.1</t>
  </si>
  <si>
    <t xml:space="preserve">案件資料查詢         </t>
    <phoneticPr fontId="1" type="noConversion"/>
  </si>
  <si>
    <t>L5961</t>
    <phoneticPr fontId="1" type="noConversion"/>
  </si>
  <si>
    <t>.D.1.1.1.1</t>
  </si>
  <si>
    <t xml:space="preserve">電催明細資料查詢     </t>
    <phoneticPr fontId="1" type="noConversion"/>
  </si>
  <si>
    <t>.D.1.1.1.1.1</t>
  </si>
  <si>
    <t xml:space="preserve">電催登錄             </t>
    <phoneticPr fontId="1" type="noConversion"/>
  </si>
  <si>
    <t>.D.1.1.1.2</t>
  </si>
  <si>
    <t xml:space="preserve">面催明細資料查詢     </t>
    <phoneticPr fontId="1" type="noConversion"/>
  </si>
  <si>
    <t>.D.1.1.1.2.1</t>
  </si>
  <si>
    <t xml:space="preserve">面催登錄             </t>
    <phoneticPr fontId="1" type="noConversion"/>
  </si>
  <si>
    <t>.D.1.1.1.3</t>
  </si>
  <si>
    <t xml:space="preserve">函催明細資料查詢     </t>
    <phoneticPr fontId="1" type="noConversion"/>
  </si>
  <si>
    <t>.D.1.1.1.3.1</t>
  </si>
  <si>
    <t xml:space="preserve">函催登錄             </t>
    <phoneticPr fontId="1" type="noConversion"/>
  </si>
  <si>
    <t>.D.1.1.1.4</t>
  </si>
  <si>
    <t xml:space="preserve">法務進度明細資料查詢 </t>
    <phoneticPr fontId="1" type="noConversion"/>
  </si>
  <si>
    <t>.D.1.1.1.4.1</t>
  </si>
  <si>
    <t xml:space="preserve">法務進度登錄         </t>
    <phoneticPr fontId="1" type="noConversion"/>
  </si>
  <si>
    <t>.D.1.1.2/D.1.1.1.5</t>
  </si>
  <si>
    <t xml:space="preserve">提醒事項查詢         </t>
    <phoneticPr fontId="1" type="noConversion"/>
  </si>
  <si>
    <t>.D.1.1.2.1</t>
  </si>
  <si>
    <t xml:space="preserve">提醒事項登錄         </t>
    <phoneticPr fontId="1" type="noConversion"/>
  </si>
  <si>
    <t>L5061</t>
    <phoneticPr fontId="1" type="noConversion"/>
  </si>
  <si>
    <t>.D.1.1.A</t>
  </si>
  <si>
    <t>催收催繳明細</t>
    <phoneticPr fontId="1" type="noConversion"/>
  </si>
  <si>
    <t>.E.1.1</t>
  </si>
  <si>
    <t>蘇曉玲</t>
    <phoneticPr fontId="1" type="noConversion"/>
  </si>
  <si>
    <t>2021/10/25-29</t>
    <phoneticPr fontId="1" type="noConversion"/>
  </si>
  <si>
    <t>.E.1.2</t>
  </si>
  <si>
    <t xml:space="preserve">債權比例分攤資料維護(匯入)            </t>
    <phoneticPr fontId="1" type="noConversion"/>
  </si>
  <si>
    <t>L5071</t>
    <phoneticPr fontId="1" type="noConversion"/>
  </si>
  <si>
    <t>.E.1.3</t>
  </si>
  <si>
    <t>債權案件明細查詢</t>
    <phoneticPr fontId="1" type="noConversion"/>
  </si>
  <si>
    <t>.E.1.3.1</t>
  </si>
  <si>
    <t xml:space="preserve">債務協商交易資料查詢                  </t>
    <phoneticPr fontId="1" type="noConversion"/>
  </si>
  <si>
    <t>.E.1.3.2</t>
  </si>
  <si>
    <t xml:space="preserve">債務協商入帳明細查詢                  </t>
    <phoneticPr fontId="1" type="noConversion"/>
  </si>
  <si>
    <t>.E.1.3.3</t>
  </si>
  <si>
    <t xml:space="preserve">最大債權撥付明細查詢                  </t>
    <phoneticPr fontId="1" type="noConversion"/>
  </si>
  <si>
    <t>.E.1.3.3.1/E.2.2.2</t>
  </si>
  <si>
    <t xml:space="preserve">最大債權撥付產檔                      </t>
    <phoneticPr fontId="1" type="noConversion"/>
  </si>
  <si>
    <t>.E.1.3.3.1/E.2.2.3</t>
  </si>
  <si>
    <t xml:space="preserve">最大債權撥付出帳                      </t>
    <phoneticPr fontId="1" type="noConversion"/>
  </si>
  <si>
    <t>L5709</t>
    <phoneticPr fontId="1" type="noConversion"/>
  </si>
  <si>
    <t>.E.1.3.3.1/E.2.2.4</t>
  </si>
  <si>
    <t xml:space="preserve">最大債權撥付回覆檔檢核                </t>
    <phoneticPr fontId="1" type="noConversion"/>
  </si>
  <si>
    <t>.E.1.3.3.1/E.2.2.4</t>
    <phoneticPr fontId="1" type="noConversion"/>
  </si>
  <si>
    <t>最大債權撥付統計查詢</t>
    <phoneticPr fontId="1" type="noConversion"/>
  </si>
  <si>
    <t>蘇曉玲</t>
  </si>
  <si>
    <t>L5075</t>
    <phoneticPr fontId="1" type="noConversion"/>
  </si>
  <si>
    <t>.E.1.3.4</t>
  </si>
  <si>
    <t xml:space="preserve">債務協商滯繳/應繳明細查詢             </t>
    <phoneticPr fontId="1" type="noConversion"/>
  </si>
  <si>
    <t>.E.1.4</t>
  </si>
  <si>
    <t>債權維護</t>
    <phoneticPr fontId="1" type="noConversion"/>
  </si>
  <si>
    <t>L5981</t>
    <phoneticPr fontId="1" type="noConversion"/>
  </si>
  <si>
    <t>.E.1.4</t>
    <phoneticPr fontId="1" type="noConversion"/>
  </si>
  <si>
    <t>.E.1/E.3.1</t>
  </si>
  <si>
    <t xml:space="preserve">債權銀行帳號明細資料查詢              </t>
    <phoneticPr fontId="1" type="noConversion"/>
  </si>
  <si>
    <t>.E.1/E.3.2</t>
  </si>
  <si>
    <t xml:space="preserve">債權銀行帳號登錄                      </t>
    <phoneticPr fontId="1" type="noConversion"/>
  </si>
  <si>
    <t>.E.1/E.4</t>
  </si>
  <si>
    <t xml:space="preserve">期款試算                              </t>
    <phoneticPr fontId="1" type="noConversion"/>
  </si>
  <si>
    <t>L5073</t>
    <phoneticPr fontId="1" type="noConversion"/>
  </si>
  <si>
    <t>.E.2.1</t>
    <phoneticPr fontId="1" type="noConversion"/>
  </si>
  <si>
    <t>.E.2.1</t>
  </si>
  <si>
    <t xml:space="preserve">撥付日期設定                          </t>
    <phoneticPr fontId="1" type="noConversion"/>
  </si>
  <si>
    <t>.E.2.2</t>
  </si>
  <si>
    <t xml:space="preserve">應處理清單                        </t>
    <phoneticPr fontId="1" type="noConversion"/>
  </si>
  <si>
    <t>L5702</t>
    <phoneticPr fontId="1" type="noConversion"/>
  </si>
  <si>
    <t>.E.2.2.1</t>
  </si>
  <si>
    <t xml:space="preserve">暫收入帳                              </t>
    <phoneticPr fontId="1" type="noConversion"/>
  </si>
  <si>
    <t>L5710</t>
    <phoneticPr fontId="1" type="noConversion"/>
  </si>
  <si>
    <t>.E.2.2.5</t>
  </si>
  <si>
    <t xml:space="preserve">一般債權撥付資料檢核                  </t>
    <phoneticPr fontId="1" type="noConversion"/>
  </si>
  <si>
    <t>L597A</t>
    <phoneticPr fontId="1" type="noConversion"/>
  </si>
  <si>
    <t>.E.2.3</t>
  </si>
  <si>
    <t>整批處理</t>
    <phoneticPr fontId="1" type="noConversion"/>
  </si>
  <si>
    <t>8.遵循法令作業</t>
    <phoneticPr fontId="1" type="noConversion"/>
  </si>
  <si>
    <t>.3.8</t>
  </si>
  <si>
    <t>2021/11/1-2</t>
    <phoneticPr fontId="1" type="noConversion"/>
  </si>
  <si>
    <t>施美娟</t>
  </si>
  <si>
    <t>L8100</t>
    <phoneticPr fontId="1" type="noConversion"/>
  </si>
  <si>
    <t>AML姓名檢核</t>
    <phoneticPr fontId="1" type="noConversion"/>
  </si>
  <si>
    <t>L8081</t>
    <phoneticPr fontId="1" type="noConversion"/>
  </si>
  <si>
    <t>AML定審處理查詢</t>
    <phoneticPr fontId="1" type="noConversion"/>
  </si>
  <si>
    <t>L8101</t>
    <phoneticPr fontId="1" type="noConversion"/>
  </si>
  <si>
    <t>AML定審處理</t>
    <phoneticPr fontId="1" type="noConversion"/>
  </si>
  <si>
    <t>L8110</t>
    <phoneticPr fontId="1" type="noConversion"/>
  </si>
  <si>
    <t>邵淑微</t>
    <phoneticPr fontId="1" type="noConversion"/>
  </si>
  <si>
    <t>L8112</t>
    <phoneticPr fontId="1" type="noConversion"/>
  </si>
  <si>
    <t>.I.3</t>
  </si>
  <si>
    <t>L8921</t>
    <phoneticPr fontId="1" type="noConversion"/>
  </si>
  <si>
    <t>.I.2.1</t>
  </si>
  <si>
    <t>2021/11/3-4</t>
    <phoneticPr fontId="1" type="noConversion"/>
  </si>
  <si>
    <t>L8201</t>
    <phoneticPr fontId="1" type="noConversion"/>
  </si>
  <si>
    <t>.I.2.2</t>
  </si>
  <si>
    <t>疑似洗錢樣態條件設定</t>
    <phoneticPr fontId="1" type="noConversion"/>
  </si>
  <si>
    <t>L8924</t>
    <phoneticPr fontId="1" type="noConversion"/>
  </si>
  <si>
    <t>.I.2.3</t>
  </si>
  <si>
    <t>疑似洗錢資料變更查詢</t>
    <phoneticPr fontId="1" type="noConversion"/>
  </si>
  <si>
    <t>L8202</t>
    <phoneticPr fontId="1" type="noConversion"/>
  </si>
  <si>
    <t>.I.2.4</t>
  </si>
  <si>
    <t>疑似洗錢樣態資料產生</t>
    <phoneticPr fontId="1" type="noConversion"/>
  </si>
  <si>
    <t>L8922</t>
    <phoneticPr fontId="1" type="noConversion"/>
  </si>
  <si>
    <t>.I.2.5</t>
  </si>
  <si>
    <t>疑似洗錢交易合理性查詢</t>
    <phoneticPr fontId="1" type="noConversion"/>
  </si>
  <si>
    <t>L8203</t>
    <phoneticPr fontId="1" type="noConversion"/>
  </si>
  <si>
    <t>.I.2.6</t>
  </si>
  <si>
    <t>疑似洗錢交易合理性維護</t>
    <phoneticPr fontId="1" type="noConversion"/>
  </si>
  <si>
    <t>L8923</t>
    <phoneticPr fontId="1" type="noConversion"/>
  </si>
  <si>
    <t>.I.2.7</t>
  </si>
  <si>
    <t>疑似洗錢交易訪談查詢</t>
    <phoneticPr fontId="1" type="noConversion"/>
  </si>
  <si>
    <t>L5801</t>
    <phoneticPr fontId="1" type="noConversion"/>
  </si>
  <si>
    <t>.K.5</t>
  </si>
  <si>
    <t>補貼息作業</t>
    <phoneticPr fontId="1" type="noConversion"/>
  </si>
  <si>
    <t>2021/11/8-9</t>
    <phoneticPr fontId="1" type="noConversion"/>
  </si>
  <si>
    <t>L5982</t>
    <phoneticPr fontId="1" type="noConversion"/>
  </si>
  <si>
    <t>.K.6.2</t>
    <phoneticPr fontId="1" type="noConversion"/>
  </si>
  <si>
    <t>L5812</t>
    <phoneticPr fontId="1" type="noConversion"/>
  </si>
  <si>
    <t>.K.6</t>
  </si>
  <si>
    <t>國稅局申報檔維護</t>
    <phoneticPr fontId="1" type="noConversion"/>
  </si>
  <si>
    <t>L5811</t>
    <phoneticPr fontId="1" type="noConversion"/>
  </si>
  <si>
    <t>產生國稅局申報下載檔</t>
    <phoneticPr fontId="1" type="noConversion"/>
  </si>
  <si>
    <t>L5813</t>
    <phoneticPr fontId="1" type="noConversion"/>
  </si>
  <si>
    <t>產生國稅局申報媒體檔</t>
    <phoneticPr fontId="1" type="noConversion"/>
  </si>
  <si>
    <t>.G.3.1</t>
  </si>
  <si>
    <t xml:space="preserve">資金運用概況明細資料查詢              </t>
    <phoneticPr fontId="1" type="noConversion"/>
  </si>
  <si>
    <t>.G.3.1.1</t>
  </si>
  <si>
    <t xml:space="preserve">資金運用概況維護                      </t>
    <phoneticPr fontId="1" type="noConversion"/>
  </si>
  <si>
    <t>案件申請3</t>
  </si>
  <si>
    <t>.G.3.2</t>
  </si>
  <si>
    <t xml:space="preserve">放審會記錄明細資料查詢                </t>
    <phoneticPr fontId="1" type="noConversion"/>
  </si>
  <si>
    <t>.G.3.2.1</t>
  </si>
  <si>
    <t xml:space="preserve">放審會記錄維護                        </t>
    <phoneticPr fontId="1" type="noConversion"/>
  </si>
  <si>
    <t>.G.1.1</t>
  </si>
  <si>
    <t xml:space="preserve">檔案借閱明細資料查詢                  </t>
    <phoneticPr fontId="1" type="noConversion"/>
  </si>
  <si>
    <t>.G.1.1.1</t>
  </si>
  <si>
    <t xml:space="preserve">檔案借閱維護                          </t>
    <phoneticPr fontId="1" type="noConversion"/>
  </si>
  <si>
    <t>.G.1.2</t>
  </si>
  <si>
    <t xml:space="preserve">檔案借閱報表作業(列印)                </t>
    <phoneticPr fontId="1" type="noConversion"/>
  </si>
  <si>
    <t>L5905</t>
    <phoneticPr fontId="1" type="noConversion"/>
  </si>
  <si>
    <t>.G.3.3</t>
  </si>
  <si>
    <t>覆審案件明細檔查詢</t>
    <phoneticPr fontId="1" type="noConversion"/>
  </si>
  <si>
    <t>邱怡婷</t>
  </si>
  <si>
    <t>L5105</t>
    <phoneticPr fontId="1" type="noConversion"/>
  </si>
  <si>
    <t>.G.3.3.1</t>
  </si>
  <si>
    <t>覆審案件明細檔維護</t>
    <phoneticPr fontId="1" type="noConversion"/>
  </si>
  <si>
    <t>L5106</t>
    <phoneticPr fontId="1" type="noConversion"/>
  </si>
  <si>
    <t>.G.3.3.2</t>
  </si>
  <si>
    <t>產生覆審案件資料明細</t>
    <phoneticPr fontId="1" type="noConversion"/>
  </si>
  <si>
    <t>客戶作業4</t>
  </si>
  <si>
    <t>L5906</t>
    <phoneticPr fontId="1" type="noConversion"/>
  </si>
  <si>
    <t>.K.7</t>
    <phoneticPr fontId="1" type="noConversion"/>
  </si>
  <si>
    <t>寬限條件控管繳息查詢</t>
    <phoneticPr fontId="1" type="noConversion"/>
  </si>
  <si>
    <t>L5116</t>
    <phoneticPr fontId="1" type="noConversion"/>
  </si>
  <si>
    <t>寬限條件控管維護</t>
    <phoneticPr fontId="1" type="noConversion"/>
  </si>
  <si>
    <t>L8204</t>
    <phoneticPr fontId="1" type="noConversion"/>
  </si>
  <si>
    <t>.I.2.8</t>
  </si>
  <si>
    <t>疑似洗錢交易訪談維護</t>
    <phoneticPr fontId="1" type="noConversion"/>
  </si>
  <si>
    <t>2021/11/10-11</t>
    <phoneticPr fontId="1" type="noConversion"/>
  </si>
  <si>
    <t>L8701</t>
    <phoneticPr fontId="1" type="noConversion"/>
  </si>
  <si>
    <t>產製公務人員報送資料</t>
    <phoneticPr fontId="1" type="noConversion"/>
  </si>
  <si>
    <t>許慧玉</t>
    <phoneticPr fontId="1" type="noConversion"/>
  </si>
  <si>
    <t>L1109</t>
    <phoneticPr fontId="1" type="noConversion"/>
  </si>
  <si>
    <t>.3.1.1.9</t>
  </si>
  <si>
    <t>客戶交互運用維護</t>
    <phoneticPr fontId="1" type="noConversion"/>
  </si>
  <si>
    <t>公司戶財務狀況明細資料查詢(企金：依eloan規格開發)</t>
    <phoneticPr fontId="1" type="noConversion"/>
  </si>
  <si>
    <t>L1107</t>
    <phoneticPr fontId="1" type="noConversion"/>
  </si>
  <si>
    <t>公司戶財務狀況管理(企金：依eloan規格開發)</t>
    <phoneticPr fontId="1" type="noConversion"/>
  </si>
  <si>
    <t>L2980</t>
    <phoneticPr fontId="1" type="noConversion"/>
  </si>
  <si>
    <t>.8.8</t>
    <phoneticPr fontId="1" type="noConversion"/>
  </si>
  <si>
    <t>客戶作業3</t>
  </si>
  <si>
    <t>.B.2</t>
  </si>
  <si>
    <t xml:space="preserve">結清客戶個人資料控管明細資料查詢        </t>
    <phoneticPr fontId="1" type="noConversion"/>
  </si>
  <si>
    <t>L2703</t>
    <phoneticPr fontId="1" type="noConversion"/>
  </si>
  <si>
    <t>.B.2.1</t>
  </si>
  <si>
    <t xml:space="preserve">結清客戶個人資料控管維護                </t>
    <phoneticPr fontId="1" type="noConversion"/>
  </si>
  <si>
    <t>擔保品3</t>
  </si>
  <si>
    <t>L2039</t>
    <phoneticPr fontId="1" type="noConversion"/>
  </si>
  <si>
    <t>.3.1.1.8.1</t>
  </si>
  <si>
    <t>擔保品3,額度控管2</t>
  </si>
  <si>
    <t>L2480</t>
    <phoneticPr fontId="1" type="noConversion"/>
  </si>
  <si>
    <t xml:space="preserve">擔保品重評資料登錄                      </t>
    <phoneticPr fontId="1" type="noConversion"/>
  </si>
  <si>
    <t>L6103</t>
    <phoneticPr fontId="1" type="noConversion"/>
  </si>
  <si>
    <t>.J.L</t>
  </si>
  <si>
    <t xml:space="preserve">報表查詢作業申請    </t>
    <phoneticPr fontId="1" type="noConversion"/>
  </si>
  <si>
    <t>2021/11/15-16</t>
    <phoneticPr fontId="1" type="noConversion"/>
  </si>
  <si>
    <t>L6104</t>
    <phoneticPr fontId="1" type="noConversion"/>
  </si>
  <si>
    <t>.J.M</t>
  </si>
  <si>
    <t>代理人設定</t>
    <phoneticPr fontId="1" type="noConversion"/>
  </si>
  <si>
    <t>.F.2.A</t>
  </si>
  <si>
    <t>資料變更交易查詢</t>
    <phoneticPr fontId="1" type="noConversion"/>
  </si>
  <si>
    <t>商品參數2</t>
  </si>
  <si>
    <t>L6031</t>
    <phoneticPr fontId="1" type="noConversion"/>
  </si>
  <si>
    <t>.8.1</t>
  </si>
  <si>
    <t>指標利率資料</t>
    <phoneticPr fontId="1" type="noConversion"/>
  </si>
  <si>
    <t>L6032</t>
    <phoneticPr fontId="1" type="noConversion"/>
  </si>
  <si>
    <t>指標利率資料查詢</t>
    <phoneticPr fontId="1" type="noConversion"/>
  </si>
  <si>
    <t>.8.1.1</t>
  </si>
  <si>
    <t>指標利率種類維護</t>
    <phoneticPr fontId="1" type="noConversion"/>
  </si>
  <si>
    <t>L6302</t>
    <phoneticPr fontId="1" type="noConversion"/>
  </si>
  <si>
    <t>.8.1.2</t>
  </si>
  <si>
    <t xml:space="preserve">指標利率登錄/維護(Eloan18.informatica) </t>
    <phoneticPr fontId="1" type="noConversion"/>
  </si>
  <si>
    <t>L6030</t>
    <phoneticPr fontId="1" type="noConversion"/>
  </si>
  <si>
    <t>.J.1</t>
  </si>
  <si>
    <t>特殊/例假日查詢</t>
    <phoneticPr fontId="1" type="noConversion"/>
  </si>
  <si>
    <t>.J.5</t>
  </si>
  <si>
    <t>主管授權紀錄查詢</t>
    <phoneticPr fontId="1" type="noConversion"/>
  </si>
  <si>
    <t>L6052</t>
    <phoneticPr fontId="1" type="noConversion"/>
  </si>
  <si>
    <t>.J.K</t>
  </si>
  <si>
    <t>變動數值設定</t>
    <phoneticPr fontId="1" type="noConversion"/>
  </si>
  <si>
    <t>L6502</t>
    <phoneticPr fontId="1" type="noConversion"/>
  </si>
  <si>
    <t>變動數值設定維護</t>
    <phoneticPr fontId="1" type="noConversion"/>
  </si>
  <si>
    <t>擔保品1</t>
  </si>
  <si>
    <t>L6063</t>
    <phoneticPr fontId="1" type="noConversion"/>
  </si>
  <si>
    <t>.3.A.8</t>
  </si>
  <si>
    <t>擔保品代號資料查詢</t>
    <phoneticPr fontId="1" type="noConversion"/>
  </si>
  <si>
    <t>L6603</t>
    <phoneticPr fontId="1" type="noConversion"/>
  </si>
  <si>
    <t>擔保品代號資料維護</t>
    <phoneticPr fontId="1" type="noConversion"/>
  </si>
  <si>
    <t>報表代號對照檔查詢</t>
    <phoneticPr fontId="1" type="noConversion"/>
  </si>
  <si>
    <t>報表代號對照檔維護</t>
    <phoneticPr fontId="1" type="noConversion"/>
  </si>
  <si>
    <t>L6061</t>
    <phoneticPr fontId="1" type="noConversion"/>
  </si>
  <si>
    <t>.J.7</t>
  </si>
  <si>
    <t>會計科子細目查詢</t>
    <phoneticPr fontId="1" type="noConversion"/>
  </si>
  <si>
    <t>L6601</t>
    <phoneticPr fontId="1" type="noConversion"/>
  </si>
  <si>
    <t>會計科子細目維護</t>
    <phoneticPr fontId="1" type="noConversion"/>
  </si>
  <si>
    <t>L6062</t>
    <phoneticPr fontId="1" type="noConversion"/>
  </si>
  <si>
    <t>.J.8</t>
  </si>
  <si>
    <t>行業別代號查詢</t>
    <phoneticPr fontId="1" type="noConversion"/>
  </si>
  <si>
    <t>L6602</t>
    <phoneticPr fontId="1" type="noConversion"/>
  </si>
  <si>
    <t>行業別代號維護</t>
    <phoneticPr fontId="1" type="noConversion"/>
  </si>
  <si>
    <t>L6064</t>
    <phoneticPr fontId="1" type="noConversion"/>
  </si>
  <si>
    <t>.J.9</t>
  </si>
  <si>
    <t>各類代碼檔查詢</t>
    <phoneticPr fontId="1" type="noConversion"/>
  </si>
  <si>
    <t>L6604</t>
    <phoneticPr fontId="1" type="noConversion"/>
  </si>
  <si>
    <t>各類代碼檔維護</t>
    <phoneticPr fontId="1" type="noConversion"/>
  </si>
  <si>
    <t>L6065</t>
    <phoneticPr fontId="1" type="noConversion"/>
  </si>
  <si>
    <t>.J.A</t>
  </si>
  <si>
    <t>逾期新增減少原因查詢</t>
    <phoneticPr fontId="1" type="noConversion"/>
  </si>
  <si>
    <t>L6605</t>
    <phoneticPr fontId="1" type="noConversion"/>
  </si>
  <si>
    <t>逾期新增減少原因維護</t>
    <phoneticPr fontId="1" type="noConversion"/>
  </si>
  <si>
    <t>.J.B</t>
  </si>
  <si>
    <t>主管理由檔查詢</t>
    <phoneticPr fontId="1" type="noConversion"/>
  </si>
  <si>
    <t>L6606</t>
    <phoneticPr fontId="1" type="noConversion"/>
  </si>
  <si>
    <t>主管理由檔維護</t>
    <phoneticPr fontId="1" type="noConversion"/>
  </si>
  <si>
    <t>L6067</t>
    <phoneticPr fontId="1" type="noConversion"/>
  </si>
  <si>
    <t>.J.C</t>
  </si>
  <si>
    <t>保證人關係代碼查詢</t>
    <phoneticPr fontId="1" type="noConversion"/>
  </si>
  <si>
    <t>L6607</t>
    <phoneticPr fontId="1" type="noConversion"/>
  </si>
  <si>
    <t>保證人關係代碼維護</t>
    <phoneticPr fontId="1" type="noConversion"/>
  </si>
  <si>
    <t>L6071</t>
    <phoneticPr fontId="1" type="noConversion"/>
  </si>
  <si>
    <t>.J.D</t>
  </si>
  <si>
    <t>行庫資料查詢</t>
    <phoneticPr fontId="1" type="noConversion"/>
  </si>
  <si>
    <t>L6701</t>
    <phoneticPr fontId="1" type="noConversion"/>
  </si>
  <si>
    <t>行庫資料維護</t>
    <phoneticPr fontId="1" type="noConversion"/>
  </si>
  <si>
    <t>L6072</t>
    <phoneticPr fontId="1" type="noConversion"/>
  </si>
  <si>
    <t>.J.E</t>
  </si>
  <si>
    <t>營業單位對照檔查詢</t>
    <phoneticPr fontId="1" type="noConversion"/>
  </si>
  <si>
    <t>L6702</t>
    <phoneticPr fontId="1" type="noConversion"/>
  </si>
  <si>
    <t>營業單位對照檔維護</t>
    <phoneticPr fontId="1" type="noConversion"/>
  </si>
  <si>
    <t>L6073</t>
    <phoneticPr fontId="1" type="noConversion"/>
  </si>
  <si>
    <t>.J.F</t>
  </si>
  <si>
    <t>保險/鑑定公司資料查詢</t>
    <phoneticPr fontId="1" type="noConversion"/>
  </si>
  <si>
    <t>L6703</t>
    <phoneticPr fontId="1" type="noConversion"/>
  </si>
  <si>
    <t>保險/鑑定公司資料維護</t>
    <phoneticPr fontId="1" type="noConversion"/>
  </si>
  <si>
    <t>L6074</t>
    <phoneticPr fontId="1" type="noConversion"/>
  </si>
  <si>
    <t>.J.G</t>
  </si>
  <si>
    <t>聯徵報送-地區別資料查詢</t>
    <phoneticPr fontId="1" type="noConversion"/>
  </si>
  <si>
    <t>L6704</t>
    <phoneticPr fontId="1" type="noConversion"/>
  </si>
  <si>
    <t>聯徵報送-地區別資料維護</t>
    <phoneticPr fontId="1" type="noConversion"/>
  </si>
  <si>
    <t>L6075</t>
    <phoneticPr fontId="1" type="noConversion"/>
  </si>
  <si>
    <t>.J.H</t>
  </si>
  <si>
    <t>鄉鎮區資料查詢</t>
    <phoneticPr fontId="1" type="noConversion"/>
  </si>
  <si>
    <t>L6705</t>
    <phoneticPr fontId="1" type="noConversion"/>
  </si>
  <si>
    <t>鄉鎮區資料維護</t>
    <phoneticPr fontId="1" type="noConversion"/>
  </si>
  <si>
    <t>.G.4.1</t>
  </si>
  <si>
    <t>現金流量預估資料查詢</t>
    <phoneticPr fontId="1" type="noConversion"/>
  </si>
  <si>
    <t>L6707</t>
    <phoneticPr fontId="1" type="noConversion"/>
  </si>
  <si>
    <t>.G.4.1.1</t>
  </si>
  <si>
    <t>現金流量預估資料維護</t>
    <phoneticPr fontId="1" type="noConversion"/>
  </si>
  <si>
    <t>.J.I</t>
  </si>
  <si>
    <t>利息收入預算數查詢</t>
    <phoneticPr fontId="1" type="noConversion"/>
  </si>
  <si>
    <t>L6708</t>
    <phoneticPr fontId="1" type="noConversion"/>
  </si>
  <si>
    <t>利息收入預算數維護</t>
    <phoneticPr fontId="1" type="noConversion"/>
  </si>
  <si>
    <t>L6079</t>
    <phoneticPr fontId="1" type="noConversion"/>
  </si>
  <si>
    <t>.3.B.1</t>
  </si>
  <si>
    <t>帳冊別目標金額查詢</t>
    <phoneticPr fontId="1" type="noConversion"/>
  </si>
  <si>
    <t>L6709</t>
    <phoneticPr fontId="1" type="noConversion"/>
  </si>
  <si>
    <t>.3.B.1.1</t>
  </si>
  <si>
    <t>帳冊別目標金額維護</t>
    <phoneticPr fontId="1" type="noConversion"/>
  </si>
  <si>
    <t>L6085</t>
    <phoneticPr fontId="1" type="noConversion"/>
  </si>
  <si>
    <t>.F.2.4.2</t>
  </si>
  <si>
    <t>單位及主管代碼檔查詢</t>
    <phoneticPr fontId="1" type="noConversion"/>
  </si>
  <si>
    <t>L6755</t>
    <phoneticPr fontId="1" type="noConversion"/>
  </si>
  <si>
    <t>單位及主管代碼檔維護</t>
    <phoneticPr fontId="1" type="noConversion"/>
  </si>
  <si>
    <t>L6086</t>
    <phoneticPr fontId="1" type="noConversion"/>
  </si>
  <si>
    <t>.J.N</t>
  </si>
  <si>
    <t>單位代號查詢</t>
    <phoneticPr fontId="1" type="noConversion"/>
  </si>
  <si>
    <t>L2903</t>
    <phoneticPr fontId="1" type="noConversion"/>
  </si>
  <si>
    <t>.3.6.3</t>
  </si>
  <si>
    <t>L6310</t>
    <phoneticPr fontId="1" type="noConversion"/>
  </si>
  <si>
    <t>特殊/例假日登錄</t>
    <phoneticPr fontId="1" type="noConversion"/>
  </si>
  <si>
    <t>2021/11/17-18</t>
    <phoneticPr fontId="1" type="noConversion"/>
  </si>
  <si>
    <t>.J.2</t>
  </si>
  <si>
    <t>使用者資料查詢</t>
    <phoneticPr fontId="1" type="noConversion"/>
  </si>
  <si>
    <t>L6401</t>
    <phoneticPr fontId="1" type="noConversion"/>
  </si>
  <si>
    <t>使用者資料維護</t>
    <phoneticPr fontId="1" type="noConversion"/>
  </si>
  <si>
    <t>.J.3</t>
  </si>
  <si>
    <t>交易控制檔</t>
    <phoneticPr fontId="1" type="noConversion"/>
  </si>
  <si>
    <t>L6402</t>
    <phoneticPr fontId="1" type="noConversion"/>
  </si>
  <si>
    <t>交易控制檔維護</t>
    <phoneticPr fontId="1" type="noConversion"/>
  </si>
  <si>
    <t>.J.4</t>
  </si>
  <si>
    <t>權限群組</t>
    <phoneticPr fontId="1" type="noConversion"/>
  </si>
  <si>
    <t>L6403</t>
    <phoneticPr fontId="1" type="noConversion"/>
  </si>
  <si>
    <t xml:space="preserve">權限群組維護  </t>
    <phoneticPr fontId="1" type="noConversion"/>
  </si>
  <si>
    <t>L6082</t>
    <phoneticPr fontId="1" type="noConversion"/>
  </si>
  <si>
    <t>.F.1.1/.3.B.2</t>
    <phoneticPr fontId="1" type="noConversion"/>
  </si>
  <si>
    <t>放款業績工作月查詢</t>
    <phoneticPr fontId="1" type="noConversion"/>
  </si>
  <si>
    <t>2021/11/22-26</t>
    <phoneticPr fontId="1" type="noConversion"/>
  </si>
  <si>
    <t>張淑遠</t>
  </si>
  <si>
    <t>B</t>
    <phoneticPr fontId="1" type="noConversion"/>
  </si>
  <si>
    <t>L6752</t>
    <phoneticPr fontId="1" type="noConversion"/>
  </si>
  <si>
    <t>.F.1.2/.3.B.2.1</t>
    <phoneticPr fontId="1" type="noConversion"/>
  </si>
  <si>
    <t>放款業績工作月維護</t>
    <phoneticPr fontId="1" type="noConversion"/>
  </si>
  <si>
    <t>2021/11/22-26</t>
  </si>
  <si>
    <t>T</t>
    <phoneticPr fontId="1" type="noConversion"/>
  </si>
  <si>
    <t>.F.2.1</t>
  </si>
  <si>
    <t xml:space="preserve">年度業績目標更新                    </t>
    <phoneticPr fontId="1" type="noConversion"/>
  </si>
  <si>
    <t>L5021</t>
    <phoneticPr fontId="1" type="noConversion"/>
  </si>
  <si>
    <t>.F.2.2</t>
    <phoneticPr fontId="1" type="noConversion"/>
  </si>
  <si>
    <t xml:space="preserve">房貸專員明細資料查詢                </t>
    <phoneticPr fontId="1" type="noConversion"/>
  </si>
  <si>
    <t>.F.2.2.1</t>
  </si>
  <si>
    <t xml:space="preserve">房貸專員資料維護                    </t>
    <phoneticPr fontId="1" type="noConversion"/>
  </si>
  <si>
    <t>L5023</t>
    <phoneticPr fontId="1" type="noConversion"/>
  </si>
  <si>
    <t>.F.2.3/.F.2.4.3</t>
    <phoneticPr fontId="1" type="noConversion"/>
  </si>
  <si>
    <t xml:space="preserve">晤談人員明細資料查詢                </t>
    <phoneticPr fontId="1" type="noConversion"/>
  </si>
  <si>
    <t xml:space="preserve">晤談人員資料維護                    </t>
    <phoneticPr fontId="1" type="noConversion"/>
  </si>
  <si>
    <t>L5024</t>
    <phoneticPr fontId="1" type="noConversion"/>
  </si>
  <si>
    <t>.F.2.3</t>
  </si>
  <si>
    <t xml:space="preserve">目標金額、累計目標金額查詢          </t>
    <phoneticPr fontId="1" type="noConversion"/>
  </si>
  <si>
    <t>.F.2.3.1</t>
  </si>
  <si>
    <t xml:space="preserve">更改目標金額、累計目標金額          </t>
    <phoneticPr fontId="1" type="noConversion"/>
  </si>
  <si>
    <t>L5022</t>
    <phoneticPr fontId="1" type="noConversion"/>
  </si>
  <si>
    <t>.F.2.4</t>
  </si>
  <si>
    <t xml:space="preserve">協辦人員等級明細資料查詢            </t>
    <phoneticPr fontId="1" type="noConversion"/>
  </si>
  <si>
    <t>.F.2.4.1</t>
  </si>
  <si>
    <t xml:space="preserve">房貸協辦人員等級維護                </t>
    <phoneticPr fontId="1" type="noConversion"/>
  </si>
  <si>
    <t>L6083</t>
    <phoneticPr fontId="1" type="noConversion"/>
  </si>
  <si>
    <t>.F.2.5/.J.J</t>
    <phoneticPr fontId="1" type="noConversion"/>
  </si>
  <si>
    <t>房貸專員所屬業務部室查詢</t>
    <phoneticPr fontId="1" type="noConversion"/>
  </si>
  <si>
    <t>L6753</t>
    <phoneticPr fontId="1" type="noConversion"/>
  </si>
  <si>
    <t>房貸專員所屬業務部室維護</t>
    <phoneticPr fontId="1" type="noConversion"/>
  </si>
  <si>
    <t>L6084</t>
    <phoneticPr fontId="1" type="noConversion"/>
  </si>
  <si>
    <t>.F.2.6/.3.B.3.1</t>
    <phoneticPr fontId="1" type="noConversion"/>
  </si>
  <si>
    <t>業績件數及金額核算標準設定查詢</t>
    <phoneticPr fontId="1" type="noConversion"/>
  </si>
  <si>
    <t>L6994</t>
    <phoneticPr fontId="1" type="noConversion"/>
  </si>
  <si>
    <t>.F.2.6/.F.2.E</t>
    <phoneticPr fontId="1" type="noConversion"/>
  </si>
  <si>
    <t>L6754</t>
    <phoneticPr fontId="1" type="noConversion"/>
  </si>
  <si>
    <t>.F.2.6/.3.B.3</t>
    <phoneticPr fontId="1" type="noConversion"/>
  </si>
  <si>
    <t>業績件數及金額核算標準設定</t>
    <phoneticPr fontId="1" type="noConversion"/>
  </si>
  <si>
    <t>L6757</t>
    <phoneticPr fontId="1" type="noConversion"/>
  </si>
  <si>
    <t>.F.2.6/.F.2.E.1</t>
    <phoneticPr fontId="1" type="noConversion"/>
  </si>
  <si>
    <t>業績件數及金額核算標準設定(整月)</t>
    <phoneticPr fontId="1" type="noConversion"/>
  </si>
  <si>
    <t>.F.2.7/.F.1.3</t>
    <phoneticPr fontId="1" type="noConversion"/>
  </si>
  <si>
    <t>介紹人加碼獎勵津貼標準設定查詢</t>
    <phoneticPr fontId="1" type="noConversion"/>
  </si>
  <si>
    <t>L6751</t>
    <phoneticPr fontId="1" type="noConversion"/>
  </si>
  <si>
    <t>.F.2.7/.F.1.3.1</t>
    <phoneticPr fontId="1" type="noConversion"/>
  </si>
  <si>
    <t>介紹人加碼獎勵津貼標準設定</t>
    <phoneticPr fontId="1" type="noConversion"/>
  </si>
  <si>
    <t>L6087</t>
    <phoneticPr fontId="1" type="noConversion"/>
  </si>
  <si>
    <t>.F.2.8/.F.2.D</t>
    <phoneticPr fontId="1" type="noConversion"/>
  </si>
  <si>
    <t>協辦獎勵津貼標準查詢</t>
    <phoneticPr fontId="1" type="noConversion"/>
  </si>
  <si>
    <t>L6787</t>
    <phoneticPr fontId="1" type="noConversion"/>
  </si>
  <si>
    <t>.F.2.8/.F.2.D.1</t>
    <phoneticPr fontId="1" type="noConversion"/>
  </si>
  <si>
    <t>協辦獎勵津貼標準設定</t>
    <phoneticPr fontId="1" type="noConversion"/>
  </si>
  <si>
    <t>L6501</t>
    <phoneticPr fontId="1" type="noConversion"/>
  </si>
  <si>
    <t>.F.2.9/.J.6</t>
    <phoneticPr fontId="1" type="noConversion"/>
  </si>
  <si>
    <t>系統變數及系統值設定</t>
    <phoneticPr fontId="1" type="noConversion"/>
  </si>
  <si>
    <t>L6503</t>
    <phoneticPr fontId="1" type="noConversion"/>
  </si>
  <si>
    <t>.F.2.9/.F.4</t>
    <phoneticPr fontId="1" type="noConversion"/>
  </si>
  <si>
    <t>.F.2.A/.F.3</t>
    <phoneticPr fontId="1" type="noConversion"/>
  </si>
  <si>
    <t>工作日業績結算</t>
    <phoneticPr fontId="1" type="noConversion"/>
  </si>
  <si>
    <t>.F.2.A/.F.2.B</t>
    <phoneticPr fontId="1" type="noConversion"/>
  </si>
  <si>
    <t>房貸介紹人業績明細查詢</t>
    <phoneticPr fontId="1" type="noConversion"/>
  </si>
  <si>
    <t>.F.2.A.1/.F.2.6</t>
    <phoneticPr fontId="1" type="noConversion"/>
  </si>
  <si>
    <t>房貸介紹人業績處理清單</t>
    <phoneticPr fontId="1" type="noConversion"/>
  </si>
  <si>
    <t>L5501</t>
    <phoneticPr fontId="1" type="noConversion"/>
  </si>
  <si>
    <t>.F.2.A.2/.F.2.6.1</t>
    <phoneticPr fontId="1" type="noConversion"/>
  </si>
  <si>
    <t xml:space="preserve">介紹人業績案件維護            </t>
    <phoneticPr fontId="1" type="noConversion"/>
  </si>
  <si>
    <t>.F.3.0/.F.2.C</t>
    <phoneticPr fontId="1" type="noConversion"/>
  </si>
  <si>
    <t>房貸專員業績明細查詢</t>
    <phoneticPr fontId="1" type="noConversion"/>
  </si>
  <si>
    <t>.F.3.1/.F.2.7</t>
    <phoneticPr fontId="1" type="noConversion"/>
  </si>
  <si>
    <t>房貸專員業績處理清單</t>
    <phoneticPr fontId="1" type="noConversion"/>
  </si>
  <si>
    <t>L5502</t>
    <phoneticPr fontId="1" type="noConversion"/>
  </si>
  <si>
    <t>.F.3.2/.F.2.7.1</t>
    <phoneticPr fontId="1" type="noConversion"/>
  </si>
  <si>
    <t xml:space="preserve">房貸專員業績案件維護          </t>
    <phoneticPr fontId="1" type="noConversion"/>
  </si>
  <si>
    <t>L5510</t>
    <phoneticPr fontId="1" type="noConversion"/>
  </si>
  <si>
    <t>.F.3.3/.F.2.C</t>
    <phoneticPr fontId="1" type="noConversion"/>
  </si>
  <si>
    <t>L5511</t>
    <phoneticPr fontId="1" type="noConversion"/>
  </si>
  <si>
    <t>.F.3.3/.F.1.1</t>
    <phoneticPr fontId="1" type="noConversion"/>
  </si>
  <si>
    <t xml:space="preserve">產生介紹、協辦獎金發放媒體          </t>
    <phoneticPr fontId="1" type="noConversion"/>
  </si>
  <si>
    <t>L5053</t>
    <phoneticPr fontId="1" type="noConversion"/>
  </si>
  <si>
    <t>.F.3.4/.F.2.8</t>
    <phoneticPr fontId="1" type="noConversion"/>
  </si>
  <si>
    <t>介紹、協辦獎金處理清單</t>
    <phoneticPr fontId="1" type="noConversion"/>
  </si>
  <si>
    <t>L5503</t>
    <phoneticPr fontId="1" type="noConversion"/>
  </si>
  <si>
    <t>.F.3.4/.F.2.8.1</t>
    <phoneticPr fontId="1" type="noConversion"/>
  </si>
  <si>
    <t xml:space="preserve">介紹、協辦獎金案件維護            </t>
    <phoneticPr fontId="1" type="noConversion"/>
  </si>
  <si>
    <t>L5512</t>
    <phoneticPr fontId="1" type="noConversion"/>
  </si>
  <si>
    <t>.F.4.1/.F.1.2</t>
    <phoneticPr fontId="1" type="noConversion"/>
  </si>
  <si>
    <t>產生介紹人加碼獎金媒體</t>
    <phoneticPr fontId="1" type="noConversion"/>
  </si>
  <si>
    <t>L5054</t>
    <phoneticPr fontId="1" type="noConversion"/>
  </si>
  <si>
    <t>.F.4.2/.F.2.9</t>
    <phoneticPr fontId="1" type="noConversion"/>
  </si>
  <si>
    <t>介紹人加碼獎金處理清單</t>
    <phoneticPr fontId="1" type="noConversion"/>
  </si>
  <si>
    <t>L5504</t>
    <phoneticPr fontId="1" type="noConversion"/>
  </si>
  <si>
    <t>.F.4.3/.F.2.9.1</t>
    <phoneticPr fontId="1" type="noConversion"/>
  </si>
  <si>
    <t xml:space="preserve">介紹人加碼獎金案件維護      </t>
    <phoneticPr fontId="1" type="noConversion"/>
  </si>
  <si>
    <t>L5953</t>
    <phoneticPr fontId="1" type="noConversion"/>
  </si>
  <si>
    <t>.F.4.4/.F.2.C</t>
    <phoneticPr fontId="1" type="noConversion"/>
  </si>
  <si>
    <t>介紹、協辦及加碼獎勵津貼實發應發獎金查詢</t>
    <phoneticPr fontId="1" type="noConversion"/>
  </si>
  <si>
    <t>L5959</t>
    <phoneticPr fontId="1" type="noConversion"/>
  </si>
  <si>
    <t>.F.4.5/.F.2.C</t>
    <phoneticPr fontId="1" type="noConversion"/>
  </si>
  <si>
    <t>房貸獎勵保費檢核檔查詢</t>
    <phoneticPr fontId="1" type="noConversion"/>
  </si>
  <si>
    <t>L5908</t>
    <phoneticPr fontId="1" type="noConversion"/>
  </si>
  <si>
    <t>.F.5.1/.F.2.4.3</t>
    <phoneticPr fontId="1" type="noConversion"/>
  </si>
  <si>
    <t xml:space="preserve">房貸專員撥款筆數統計表              </t>
    <phoneticPr fontId="1" type="noConversion"/>
  </si>
  <si>
    <t>L5909</t>
    <phoneticPr fontId="1" type="noConversion"/>
  </si>
  <si>
    <t>.F.5.2/.F.2.4.3</t>
    <phoneticPr fontId="1" type="noConversion"/>
  </si>
  <si>
    <t xml:space="preserve">案件品質排行表(列印)                </t>
    <phoneticPr fontId="1" type="noConversion"/>
  </si>
  <si>
    <t>L5910</t>
    <phoneticPr fontId="1" type="noConversion"/>
  </si>
  <si>
    <t>.F.5.3/.F.2.4.3</t>
    <phoneticPr fontId="1" type="noConversion"/>
  </si>
  <si>
    <t xml:space="preserve">新撥款利率案件資料產生              </t>
    <phoneticPr fontId="1" type="noConversion"/>
  </si>
  <si>
    <t>L5911</t>
    <phoneticPr fontId="1" type="noConversion"/>
  </si>
  <si>
    <t>.F.5.4/.F.2.4.3</t>
    <phoneticPr fontId="1" type="noConversion"/>
  </si>
  <si>
    <t xml:space="preserve">撥款件貸款成數統計資料產生          </t>
    <phoneticPr fontId="1" type="noConversion"/>
  </si>
  <si>
    <t>L5912</t>
    <phoneticPr fontId="1" type="noConversion"/>
  </si>
  <si>
    <t>.F.5.5/.F.2.4.3</t>
    <phoneticPr fontId="1" type="noConversion"/>
  </si>
  <si>
    <t xml:space="preserve">新光銀銀扣案件資料產生              </t>
    <phoneticPr fontId="1" type="noConversion"/>
  </si>
  <si>
    <t>Use2</t>
    <phoneticPr fontId="1" type="noConversion"/>
  </si>
  <si>
    <t>AS400</t>
    <phoneticPr fontId="1" type="noConversion"/>
  </si>
  <si>
    <t>\\192.168.10.16\St1Share(NAS)\SKL\進度管理\交易新舊對照\以AS400主\AS400功能整理清單_1100317_0326.xlsx</t>
    <phoneticPr fontId="1" type="noConversion"/>
  </si>
  <si>
    <t>陳綺萍</t>
    <phoneticPr fontId="1" type="noConversion"/>
  </si>
  <si>
    <t>會議協助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</si>
</sst>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&quot;十&quot;&quot;五&quot;"/>
    <numFmt numFmtId="178" formatCode="mm/dd\,[$-404]aaa;@"/>
  </numFmts>
  <fonts count="34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indexed="8"/>
      <name val="標楷體"/>
      <family val="4"/>
      <charset val="136"/>
    </font>
    <font>
      <sz val="12"/>
      <color rgb="FFFF0000"/>
      <name val="微軟正黑體"/>
      <family val="2"/>
      <charset val="136"/>
    </font>
    <font>
      <sz val="12"/>
      <name val="新細明體"/>
      <family val="1"/>
      <charset val="136"/>
    </font>
    <font>
      <b/>
      <sz val="14"/>
      <color theme="0" tint="-0.89999084444715716"/>
      <name val="Times New Roman"/>
      <family val="1"/>
    </font>
    <font>
      <b/>
      <sz val="14"/>
      <color indexed="63"/>
      <name val="標楷體"/>
      <family val="4"/>
      <charset val="136"/>
    </font>
    <font>
      <b/>
      <sz val="14"/>
      <color indexed="63"/>
      <name val="Times New Roman"/>
      <family val="1"/>
    </font>
    <font>
      <sz val="9"/>
      <name val="新細明體"/>
      <family val="1"/>
      <charset val="136"/>
    </font>
    <font>
      <sz val="12"/>
      <color theme="0" tint="-0.89999084444715716"/>
      <name val="Times New Roman"/>
      <family val="1"/>
    </font>
    <font>
      <sz val="10"/>
      <name val="微軟正黑體"/>
      <family val="2"/>
      <charset val="136"/>
    </font>
    <font>
      <sz val="12"/>
      <name val="微軟正黑體"/>
      <family val="2"/>
      <charset val="136"/>
    </font>
    <font>
      <sz val="11"/>
      <name val="微軟正黑體"/>
      <family val="2"/>
      <charset val="136"/>
    </font>
    <font>
      <sz val="9"/>
      <name val="微軟正黑體"/>
      <family val="2"/>
      <charset val="136"/>
    </font>
    <font>
      <sz val="7"/>
      <name val="微軟正黑體"/>
      <family val="2"/>
      <charset val="136"/>
    </font>
    <font>
      <sz val="6"/>
      <name val="微軟正黑體"/>
      <family val="2"/>
      <charset val="136"/>
    </font>
    <font>
      <sz val="4"/>
      <name val="微軟正黑體"/>
      <family val="2"/>
      <charset val="136"/>
    </font>
    <font>
      <sz val="10"/>
      <color indexed="8"/>
      <name val="細明體"/>
      <family val="3"/>
      <charset val="136"/>
    </font>
    <font>
      <sz val="9"/>
      <color indexed="8"/>
      <name val="Times New Roman"/>
      <family val="1"/>
    </font>
    <font>
      <sz val="12"/>
      <name val="Times New Roman"/>
      <family val="1"/>
    </font>
    <font>
      <sz val="7"/>
      <color indexed="8"/>
      <name val="Times New Roman"/>
      <family val="1"/>
    </font>
    <font>
      <sz val="7"/>
      <color indexed="8"/>
      <name val="新細明體"/>
      <family val="1"/>
      <charset val="136"/>
    </font>
    <font>
      <sz val="10"/>
      <color rgb="FFFF0000"/>
      <name val="標楷體"/>
      <family val="4"/>
      <charset val="136"/>
    </font>
    <font>
      <b/>
      <sz val="11"/>
      <color rgb="FFFF0000"/>
      <name val="標楷體"/>
      <family val="4"/>
      <charset val="136"/>
    </font>
    <font>
      <sz val="11"/>
      <color indexed="8"/>
      <name val="標楷體"/>
      <family val="4"/>
      <charset val="136"/>
    </font>
    <font>
      <sz val="10"/>
      <color rgb="FF00B050"/>
      <name val="標楷體"/>
      <family val="4"/>
      <charset val="136"/>
    </font>
    <font>
      <sz val="11"/>
      <name val="標楷體"/>
      <family val="4"/>
      <charset val="136"/>
    </font>
    <font>
      <b/>
      <sz val="10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0"/>
      <color theme="1"/>
      <name val="標楷體"/>
      <family val="4"/>
      <charset val="136"/>
    </font>
    <font>
      <sz val="6"/>
      <name val="標楷體"/>
      <family val="4"/>
      <charset val="136"/>
    </font>
    <font>
      <sz val="6"/>
      <color rgb="FFFF0000"/>
      <name val="標楷體"/>
      <family val="4"/>
      <charset val="136"/>
    </font>
    <font>
      <u/>
      <sz val="11"/>
      <color theme="10"/>
      <name val="新細明體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29" fillId="0" borderId="0"/>
    <xf numFmtId="0" fontId="33" fillId="0" borderId="0" applyNumberForma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5" fillId="0" borderId="0" xfId="1"/>
    <xf numFmtId="0" fontId="5" fillId="0" borderId="0" xfId="1" applyAlignment="1">
      <alignment horizontal="center" shrinkToFit="1"/>
    </xf>
    <xf numFmtId="0" fontId="11" fillId="0" borderId="2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0" borderId="5" xfId="1" applyFont="1" applyBorder="1" applyAlignment="1">
      <alignment horizontal="center" vertical="center" wrapText="1"/>
    </xf>
    <xf numFmtId="0" fontId="14" fillId="0" borderId="0" xfId="1" applyFont="1" applyAlignment="1">
      <alignment horizontal="center" vertical="center" wrapText="1"/>
    </xf>
    <xf numFmtId="0" fontId="14" fillId="2" borderId="0" xfId="1" applyFont="1" applyFill="1" applyAlignment="1">
      <alignment horizontal="center" vertical="center" wrapText="1"/>
    </xf>
    <xf numFmtId="0" fontId="14" fillId="2" borderId="6" xfId="1" applyFont="1" applyFill="1" applyBorder="1" applyAlignment="1">
      <alignment horizontal="center" vertical="center" wrapText="1"/>
    </xf>
    <xf numFmtId="0" fontId="5" fillId="0" borderId="0" xfId="1" applyAlignment="1">
      <alignment shrinkToFit="1"/>
    </xf>
    <xf numFmtId="176" fontId="15" fillId="0" borderId="5" xfId="1" applyNumberFormat="1" applyFont="1" applyBorder="1" applyAlignment="1">
      <alignment horizontal="center" vertical="center" wrapText="1"/>
    </xf>
    <xf numFmtId="177" fontId="15" fillId="0" borderId="0" xfId="1" applyNumberFormat="1" applyFont="1" applyAlignment="1">
      <alignment horizontal="center" vertical="center" wrapText="1"/>
    </xf>
    <xf numFmtId="176" fontId="15" fillId="0" borderId="0" xfId="1" applyNumberFormat="1" applyFont="1" applyAlignment="1">
      <alignment horizontal="center" vertical="center" wrapText="1"/>
    </xf>
    <xf numFmtId="176" fontId="15" fillId="2" borderId="0" xfId="1" applyNumberFormat="1" applyFont="1" applyFill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176" fontId="15" fillId="2" borderId="6" xfId="1" applyNumberFormat="1" applyFont="1" applyFill="1" applyBorder="1" applyAlignment="1">
      <alignment horizontal="center" vertical="center" wrapText="1"/>
    </xf>
    <xf numFmtId="0" fontId="14" fillId="2" borderId="5" xfId="1" applyFont="1" applyFill="1" applyBorder="1" applyAlignment="1">
      <alignment horizontal="center" vertical="center" wrapText="1"/>
    </xf>
    <xf numFmtId="0" fontId="5" fillId="0" borderId="6" xfId="1" applyBorder="1" applyAlignment="1">
      <alignment shrinkToFit="1"/>
    </xf>
    <xf numFmtId="176" fontId="16" fillId="2" borderId="0" xfId="1" applyNumberFormat="1" applyFont="1" applyFill="1" applyAlignment="1">
      <alignment horizontal="center" vertical="center" wrapText="1"/>
    </xf>
    <xf numFmtId="176" fontId="16" fillId="2" borderId="6" xfId="1" applyNumberFormat="1" applyFont="1" applyFill="1" applyBorder="1" applyAlignment="1">
      <alignment horizontal="center" vertical="center" wrapText="1"/>
    </xf>
    <xf numFmtId="0" fontId="14" fillId="0" borderId="6" xfId="1" applyFont="1" applyBorder="1" applyAlignment="1">
      <alignment horizontal="center" vertical="center" wrapText="1"/>
    </xf>
    <xf numFmtId="176" fontId="15" fillId="2" borderId="5" xfId="1" applyNumberFormat="1" applyFont="1" applyFill="1" applyBorder="1" applyAlignment="1">
      <alignment horizontal="center" vertical="center" wrapText="1"/>
    </xf>
    <xf numFmtId="176" fontId="17" fillId="0" borderId="0" xfId="1" applyNumberFormat="1" applyFont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176" fontId="15" fillId="0" borderId="6" xfId="1" applyNumberFormat="1" applyFont="1" applyBorder="1" applyAlignment="1">
      <alignment horizontal="center" vertical="center" wrapText="1"/>
    </xf>
    <xf numFmtId="0" fontId="15" fillId="2" borderId="6" xfId="1" applyFont="1" applyFill="1" applyBorder="1" applyAlignment="1">
      <alignment horizontal="center" vertical="center" wrapText="1"/>
    </xf>
    <xf numFmtId="176" fontId="18" fillId="0" borderId="0" xfId="1" applyNumberFormat="1" applyFont="1" applyAlignment="1">
      <alignment horizontal="center" shrinkToFit="1"/>
    </xf>
    <xf numFmtId="176" fontId="15" fillId="2" borderId="7" xfId="1" applyNumberFormat="1" applyFont="1" applyFill="1" applyBorder="1" applyAlignment="1">
      <alignment horizontal="center" vertical="center" wrapText="1"/>
    </xf>
    <xf numFmtId="176" fontId="16" fillId="0" borderId="8" xfId="1" applyNumberFormat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 wrapText="1"/>
    </xf>
    <xf numFmtId="0" fontId="15" fillId="0" borderId="9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176" fontId="15" fillId="0" borderId="7" xfId="1" applyNumberFormat="1" applyFont="1" applyBorder="1" applyAlignment="1">
      <alignment horizontal="center" vertical="center" wrapText="1"/>
    </xf>
    <xf numFmtId="176" fontId="15" fillId="0" borderId="8" xfId="1" applyNumberFormat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5" fillId="0" borderId="6" xfId="1" applyBorder="1"/>
    <xf numFmtId="176" fontId="17" fillId="2" borderId="0" xfId="1" applyNumberFormat="1" applyFont="1" applyFill="1" applyAlignment="1">
      <alignment horizontal="center" vertical="center" wrapText="1"/>
    </xf>
    <xf numFmtId="176" fontId="16" fillId="0" borderId="0" xfId="1" applyNumberFormat="1" applyFont="1" applyAlignment="1">
      <alignment horizontal="center" vertical="center" wrapText="1"/>
    </xf>
    <xf numFmtId="0" fontId="15" fillId="2" borderId="0" xfId="1" applyFont="1" applyFill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center" vertical="center" wrapText="1"/>
    </xf>
    <xf numFmtId="0" fontId="19" fillId="0" borderId="0" xfId="1" applyFont="1" applyAlignment="1">
      <alignment horizontal="center" wrapText="1"/>
    </xf>
    <xf numFmtId="0" fontId="20" fillId="0" borderId="0" xfId="1" applyFont="1" applyAlignment="1">
      <alignment horizontal="center" wrapText="1"/>
    </xf>
    <xf numFmtId="176" fontId="21" fillId="0" borderId="0" xfId="1" applyNumberFormat="1" applyFont="1" applyAlignment="1">
      <alignment horizontal="center" wrapText="1"/>
    </xf>
    <xf numFmtId="0" fontId="22" fillId="0" borderId="0" xfId="1" applyFont="1" applyAlignment="1">
      <alignment horizontal="center" wrapText="1"/>
    </xf>
    <xf numFmtId="0" fontId="5" fillId="0" borderId="0" xfId="1" applyAlignment="1">
      <alignment horizontal="center" vertical="center"/>
    </xf>
    <xf numFmtId="0" fontId="14" fillId="0" borderId="2" xfId="1" applyFont="1" applyBorder="1" applyAlignment="1">
      <alignment horizontal="center" vertical="center" wrapText="1"/>
    </xf>
    <xf numFmtId="176" fontId="17" fillId="2" borderId="6" xfId="1" applyNumberFormat="1" applyFont="1" applyFill="1" applyBorder="1" applyAlignment="1">
      <alignment horizontal="center" vertical="center" wrapText="1"/>
    </xf>
    <xf numFmtId="0" fontId="12" fillId="0" borderId="0" xfId="1" applyFont="1" applyAlignment="1">
      <alignment horizontal="center" shrinkToFit="1"/>
    </xf>
    <xf numFmtId="0" fontId="12" fillId="0" borderId="0" xfId="1" applyFont="1"/>
    <xf numFmtId="0" fontId="12" fillId="2" borderId="0" xfId="1" applyFont="1" applyFill="1" applyAlignment="1">
      <alignment horizontal="center" shrinkToFit="1"/>
    </xf>
    <xf numFmtId="0" fontId="14" fillId="0" borderId="10" xfId="1" applyFont="1" applyBorder="1" applyAlignment="1">
      <alignment horizontal="center" vertical="center" wrapText="1"/>
    </xf>
    <xf numFmtId="0" fontId="14" fillId="0" borderId="11" xfId="1" applyFont="1" applyBorder="1" applyAlignment="1">
      <alignment horizontal="center" vertical="center" wrapText="1"/>
    </xf>
    <xf numFmtId="0" fontId="23" fillId="0" borderId="0" xfId="0" applyFont="1">
      <alignment vertical="center"/>
    </xf>
    <xf numFmtId="49" fontId="23" fillId="0" borderId="0" xfId="0" applyNumberFormat="1" applyFont="1" applyAlignment="1">
      <alignment horizontal="center" vertical="center"/>
    </xf>
    <xf numFmtId="0" fontId="4" fillId="0" borderId="0" xfId="1" applyFont="1" applyFill="1" applyAlignment="1">
      <alignment horizontal="center" shrinkToFit="1"/>
    </xf>
    <xf numFmtId="0" fontId="4" fillId="0" borderId="10" xfId="1" applyFont="1" applyBorder="1" applyAlignment="1">
      <alignment horizontal="center" shrinkToFit="1"/>
    </xf>
    <xf numFmtId="0" fontId="24" fillId="0" borderId="0" xfId="0" applyFont="1">
      <alignment vertical="center"/>
    </xf>
    <xf numFmtId="178" fontId="24" fillId="0" borderId="0" xfId="0" applyNumberFormat="1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49" fontId="26" fillId="0" borderId="0" xfId="0" applyNumberFormat="1" applyFont="1" applyAlignment="1">
      <alignment horizontal="center" vertical="center"/>
    </xf>
    <xf numFmtId="0" fontId="27" fillId="0" borderId="0" xfId="0" applyFont="1">
      <alignment vertical="center"/>
    </xf>
    <xf numFmtId="0" fontId="2" fillId="0" borderId="0" xfId="0" applyFont="1">
      <alignment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49" fontId="28" fillId="0" borderId="0" xfId="0" applyNumberFormat="1" applyFont="1" applyAlignment="1">
      <alignment horizontal="center" vertical="center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/>
    </xf>
    <xf numFmtId="14" fontId="2" fillId="0" borderId="0" xfId="2" applyNumberFormat="1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vertical="center"/>
    </xf>
    <xf numFmtId="14" fontId="2" fillId="0" borderId="0" xfId="2" applyNumberFormat="1" applyFont="1" applyAlignment="1">
      <alignment vertical="center"/>
    </xf>
    <xf numFmtId="0" fontId="30" fillId="0" borderId="0" xfId="2" applyFont="1"/>
    <xf numFmtId="0" fontId="31" fillId="0" borderId="0" xfId="2" applyFont="1" applyAlignment="1">
      <alignment vertical="center"/>
    </xf>
    <xf numFmtId="0" fontId="2" fillId="4" borderId="0" xfId="2" applyFont="1" applyFill="1" applyAlignment="1">
      <alignment vertical="center"/>
    </xf>
    <xf numFmtId="0" fontId="2" fillId="5" borderId="0" xfId="2" applyFont="1" applyFill="1" applyAlignment="1">
      <alignment vertical="center"/>
    </xf>
    <xf numFmtId="0" fontId="2" fillId="5" borderId="0" xfId="2" applyFont="1" applyFill="1" applyAlignment="1">
      <alignment horizontal="center" vertical="center"/>
    </xf>
    <xf numFmtId="49" fontId="2" fillId="5" borderId="0" xfId="2" quotePrefix="1" applyNumberFormat="1" applyFont="1" applyFill="1" applyAlignment="1">
      <alignment horizontal="left" vertical="center"/>
    </xf>
    <xf numFmtId="0" fontId="2" fillId="4" borderId="0" xfId="2" applyFont="1" applyFill="1" applyAlignment="1">
      <alignment horizontal="center" vertical="center"/>
    </xf>
    <xf numFmtId="14" fontId="2" fillId="4" borderId="0" xfId="2" applyNumberFormat="1" applyFont="1" applyFill="1" applyAlignment="1">
      <alignment horizontal="center" vertical="center"/>
    </xf>
    <xf numFmtId="14" fontId="2" fillId="4" borderId="0" xfId="2" applyNumberFormat="1" applyFont="1" applyFill="1" applyAlignment="1">
      <alignment vertical="center"/>
    </xf>
    <xf numFmtId="0" fontId="30" fillId="4" borderId="0" xfId="2" applyFont="1" applyFill="1"/>
    <xf numFmtId="14" fontId="23" fillId="4" borderId="0" xfId="2" applyNumberFormat="1" applyFont="1" applyFill="1" applyAlignment="1">
      <alignment vertical="center"/>
    </xf>
    <xf numFmtId="49" fontId="2" fillId="0" borderId="0" xfId="2" quotePrefix="1" applyNumberFormat="1" applyFont="1" applyAlignment="1">
      <alignment horizontal="left" vertical="center"/>
    </xf>
    <xf numFmtId="14" fontId="23" fillId="0" borderId="0" xfId="2" applyNumberFormat="1" applyFont="1" applyAlignment="1">
      <alignment vertical="center"/>
    </xf>
    <xf numFmtId="49" fontId="2" fillId="4" borderId="0" xfId="2" quotePrefix="1" applyNumberFormat="1" applyFont="1" applyFill="1" applyAlignment="1">
      <alignment horizontal="left" vertical="center"/>
    </xf>
    <xf numFmtId="49" fontId="2" fillId="4" borderId="0" xfId="2" applyNumberFormat="1" applyFont="1" applyFill="1" applyAlignment="1">
      <alignment horizontal="left" vertical="center"/>
    </xf>
    <xf numFmtId="0" fontId="2" fillId="0" borderId="0" xfId="2" applyFont="1" applyAlignment="1">
      <alignment horizontal="center"/>
    </xf>
    <xf numFmtId="14" fontId="2" fillId="0" borderId="0" xfId="2" applyNumberFormat="1" applyFont="1" applyAlignment="1">
      <alignment horizontal="center"/>
    </xf>
    <xf numFmtId="0" fontId="30" fillId="0" borderId="0" xfId="2" applyFont="1" applyAlignment="1">
      <alignment horizontal="center"/>
    </xf>
    <xf numFmtId="0" fontId="23" fillId="0" borderId="0" xfId="2" applyFont="1" applyAlignment="1">
      <alignment vertical="center"/>
    </xf>
    <xf numFmtId="0" fontId="23" fillId="0" borderId="0" xfId="2" applyFont="1" applyAlignment="1">
      <alignment horizontal="center" vertical="center"/>
    </xf>
    <xf numFmtId="49" fontId="23" fillId="0" borderId="0" xfId="2" quotePrefix="1" applyNumberFormat="1" applyFont="1" applyAlignment="1">
      <alignment horizontal="left" vertical="center"/>
    </xf>
    <xf numFmtId="0" fontId="23" fillId="0" borderId="0" xfId="2" applyFont="1" applyAlignment="1">
      <alignment horizontal="center"/>
    </xf>
    <xf numFmtId="14" fontId="23" fillId="0" borderId="0" xfId="2" applyNumberFormat="1" applyFont="1" applyAlignment="1">
      <alignment horizontal="center"/>
    </xf>
    <xf numFmtId="0" fontId="23" fillId="0" borderId="0" xfId="2" applyFont="1"/>
    <xf numFmtId="14" fontId="30" fillId="0" borderId="0" xfId="2" applyNumberFormat="1" applyFont="1" applyAlignment="1">
      <alignment horizontal="center"/>
    </xf>
    <xf numFmtId="0" fontId="23" fillId="0" borderId="0" xfId="2" quotePrefix="1" applyFont="1" applyAlignment="1">
      <alignment vertical="center"/>
    </xf>
    <xf numFmtId="49" fontId="23" fillId="0" borderId="0" xfId="2" applyNumberFormat="1" applyFont="1" applyAlignment="1">
      <alignment vertical="center"/>
    </xf>
    <xf numFmtId="49" fontId="2" fillId="0" borderId="0" xfId="2" applyNumberFormat="1" applyFont="1" applyAlignment="1">
      <alignment horizontal="left" vertical="center"/>
    </xf>
    <xf numFmtId="0" fontId="32" fillId="0" borderId="0" xfId="2" applyFont="1" applyAlignment="1">
      <alignment vertical="center"/>
    </xf>
    <xf numFmtId="49" fontId="23" fillId="0" borderId="0" xfId="2" applyNumberFormat="1" applyFont="1" applyAlignment="1">
      <alignment horizontal="left" vertical="center"/>
    </xf>
    <xf numFmtId="49" fontId="2" fillId="0" borderId="0" xfId="2" applyNumberFormat="1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14" fontId="2" fillId="5" borderId="0" xfId="2" applyNumberFormat="1" applyFont="1" applyFill="1" applyAlignment="1">
      <alignment horizontal="center"/>
    </xf>
    <xf numFmtId="0" fontId="2" fillId="0" borderId="0" xfId="2" quotePrefix="1" applyFont="1" applyAlignment="1">
      <alignment vertical="center"/>
    </xf>
    <xf numFmtId="0" fontId="30" fillId="0" borderId="0" xfId="2" applyFont="1" applyAlignment="1">
      <alignment horizontal="left" vertical="center"/>
    </xf>
    <xf numFmtId="14" fontId="30" fillId="0" borderId="0" xfId="2" applyNumberFormat="1" applyFont="1" applyAlignment="1">
      <alignment horizontal="center" vertical="center"/>
    </xf>
    <xf numFmtId="0" fontId="2" fillId="0" borderId="0" xfId="2" applyFont="1"/>
    <xf numFmtId="49" fontId="2" fillId="0" borderId="0" xfId="2" applyNumberFormat="1" applyFont="1" applyAlignment="1">
      <alignment vertical="center"/>
    </xf>
    <xf numFmtId="0" fontId="2" fillId="6" borderId="0" xfId="2" applyFont="1" applyFill="1" applyAlignment="1">
      <alignment vertical="center"/>
    </xf>
    <xf numFmtId="49" fontId="2" fillId="6" borderId="0" xfId="2" quotePrefix="1" applyNumberFormat="1" applyFont="1" applyFill="1" applyAlignment="1">
      <alignment horizontal="left" vertical="center"/>
    </xf>
    <xf numFmtId="49" fontId="2" fillId="6" borderId="0" xfId="2" applyNumberFormat="1" applyFont="1" applyFill="1" applyAlignment="1">
      <alignment horizontal="left" vertical="center"/>
    </xf>
    <xf numFmtId="0" fontId="2" fillId="7" borderId="0" xfId="2" applyFont="1" applyFill="1" applyAlignment="1">
      <alignment vertical="center"/>
    </xf>
    <xf numFmtId="49" fontId="2" fillId="7" borderId="0" xfId="2" quotePrefix="1" applyNumberFormat="1" applyFont="1" applyFill="1" applyAlignment="1">
      <alignment horizontal="left" vertical="center"/>
    </xf>
    <xf numFmtId="49" fontId="2" fillId="7" borderId="0" xfId="2" applyNumberFormat="1" applyFont="1" applyFill="1" applyAlignment="1">
      <alignment horizontal="left" vertical="center"/>
    </xf>
    <xf numFmtId="0" fontId="29" fillId="0" borderId="0" xfId="2"/>
    <xf numFmtId="0" fontId="29" fillId="0" borderId="0" xfId="2" applyAlignment="1">
      <alignment horizontal="center"/>
    </xf>
    <xf numFmtId="14" fontId="30" fillId="0" borderId="0" xfId="2" applyNumberFormat="1" applyFont="1"/>
    <xf numFmtId="0" fontId="33" fillId="0" borderId="0" xfId="3">
      <alignment vertical="center"/>
    </xf>
    <xf numFmtId="0" fontId="6" fillId="0" borderId="0" xfId="1" applyFont="1" applyAlignment="1">
      <alignment horizontal="center" shrinkToFit="1"/>
    </xf>
    <xf numFmtId="0" fontId="10" fillId="0" borderId="0" xfId="1" applyFont="1" applyAlignment="1">
      <alignment horizontal="center" shrinkToFit="1"/>
    </xf>
    <xf numFmtId="0" fontId="11" fillId="0" borderId="0" xfId="1" applyFont="1" applyAlignment="1">
      <alignment horizontal="center" shrinkToFit="1"/>
    </xf>
    <xf numFmtId="0" fontId="12" fillId="0" borderId="0" xfId="1" applyFont="1" applyAlignment="1">
      <alignment horizontal="center" shrinkToFit="1"/>
    </xf>
    <xf numFmtId="0" fontId="2" fillId="3" borderId="0" xfId="0" applyFont="1" applyFill="1" applyBorder="1" applyAlignment="1">
      <alignment horizontal="center" vertical="center" wrapText="1"/>
    </xf>
    <xf numFmtId="14" fontId="2" fillId="3" borderId="0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 wrapText="1"/>
    </xf>
    <xf numFmtId="0" fontId="27" fillId="3" borderId="0" xfId="0" applyFont="1" applyFill="1" applyBorder="1">
      <alignment vertical="center"/>
    </xf>
  </cellXfs>
  <cellStyles count="4">
    <cellStyle name="一般" xfId="0" builtinId="0"/>
    <cellStyle name="一般 2" xfId="1" xr:uid="{00000000-0005-0000-0000-000001000000}"/>
    <cellStyle name="一般 3" xfId="2" xr:uid="{1EB86828-7281-414C-A3B3-179A7087E10B}"/>
    <cellStyle name="超連結" xfId="3" builtinId="8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RS&#30906;&#35469;&#25490;&#3124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SIT&#28204;&#35430;&#21151;&#33021;&#28165;&#21934;-202109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統計表"/>
      <sheetName val="URS確認"/>
      <sheetName val="討論項目"/>
      <sheetName val="後續討論"/>
      <sheetName val="待辦事項"/>
      <sheetName val="追蹤議題備註"/>
      <sheetName val="備註"/>
      <sheetName val="SKL放款"/>
      <sheetName val="URS確認tmp"/>
      <sheetName val="討論項目tmp"/>
      <sheetName val="待辦事項tmp"/>
      <sheetName val="會議回覆追蹤"/>
      <sheetName val="討論待辦tmp"/>
      <sheetName val="Menu"/>
      <sheetName val="會議回覆追蹤tmp"/>
    </sheetNames>
    <sheetDataSet>
      <sheetData sheetId="0" refreshError="1"/>
      <sheetData sheetId="1" refreshError="1"/>
      <sheetData sheetId="2">
        <row r="1">
          <cell r="A1" t="str">
            <v>交易</v>
          </cell>
          <cell r="B1" t="str">
            <v>交易說明</v>
          </cell>
          <cell r="C1" t="str">
            <v>序
號</v>
          </cell>
          <cell r="D1" t="str">
            <v>調整說明</v>
          </cell>
          <cell r="E1" t="str">
            <v>會議日期</v>
          </cell>
          <cell r="F1" t="str">
            <v>預定完成日</v>
          </cell>
          <cell r="G1" t="str">
            <v>完成日期</v>
          </cell>
        </row>
        <row r="2">
          <cell r="H2" t="str">
            <v>URS調整</v>
          </cell>
        </row>
        <row r="3">
          <cell r="H3" t="str">
            <v>完成日期</v>
          </cell>
        </row>
        <row r="4">
          <cell r="A4" t="str">
            <v>L6082</v>
          </cell>
          <cell r="B4" t="str">
            <v>放款業績工作月查詢</v>
          </cell>
          <cell r="C4">
            <v>1</v>
          </cell>
          <cell r="D4" t="str">
            <v>調整輸出結果,由原先每年度顯示13筆月份資料,改為只顯示年一筆年度資料</v>
          </cell>
          <cell r="E4">
            <v>44396</v>
          </cell>
          <cell r="F4">
            <v>44407</v>
          </cell>
          <cell r="G4">
            <v>44404</v>
          </cell>
          <cell r="H4">
            <v>44428</v>
          </cell>
        </row>
        <row r="5">
          <cell r="A5" t="str">
            <v>L6082</v>
          </cell>
          <cell r="B5" t="str">
            <v>放款業績工作月查詢</v>
          </cell>
          <cell r="C5">
            <v>2</v>
          </cell>
          <cell r="D5" t="str">
            <v>配合上項調整,增加[查詢]按鈕,連結[L6752]查詢工作月資料</v>
          </cell>
          <cell r="E5">
            <v>44396</v>
          </cell>
          <cell r="F5">
            <v>44407</v>
          </cell>
          <cell r="G5">
            <v>44404</v>
          </cell>
          <cell r="H5">
            <v>44428</v>
          </cell>
        </row>
        <row r="6">
          <cell r="A6" t="str">
            <v>L6082</v>
          </cell>
          <cell r="B6" t="str">
            <v>放款業績工作月查詢</v>
          </cell>
          <cell r="C6">
            <v>3</v>
          </cell>
          <cell r="D6" t="str">
            <v>增加工作月年度&lt;=日曆日年度時,資枓不可刪除管控</v>
          </cell>
          <cell r="E6">
            <v>44396</v>
          </cell>
          <cell r="F6">
            <v>44407</v>
          </cell>
          <cell r="G6">
            <v>44404</v>
          </cell>
          <cell r="H6">
            <v>44428</v>
          </cell>
        </row>
        <row r="7">
          <cell r="A7" t="str">
            <v>L6752</v>
          </cell>
          <cell r="B7" t="str">
            <v>放款業績工作月維護</v>
          </cell>
          <cell r="C7">
            <v>1</v>
          </cell>
          <cell r="D7" t="str">
            <v>增加"查詢"功能(配合L6082,[查詢]按鈕連結)</v>
          </cell>
          <cell r="E7">
            <v>44396</v>
          </cell>
          <cell r="F7">
            <v>44407</v>
          </cell>
          <cell r="G7">
            <v>44404</v>
          </cell>
          <cell r="H7">
            <v>44428</v>
          </cell>
        </row>
        <row r="8">
          <cell r="A8" t="str">
            <v>L5402</v>
          </cell>
          <cell r="B8" t="str">
            <v xml:space="preserve">年度業績目標更新                    </v>
          </cell>
          <cell r="C8">
            <v>1</v>
          </cell>
          <cell r="D8" t="str">
            <v>增加上傳資料,區部、部室代號檢查</v>
          </cell>
          <cell r="E8">
            <v>44396</v>
          </cell>
          <cell r="F8">
            <v>44407</v>
          </cell>
          <cell r="G8">
            <v>44407</v>
          </cell>
        </row>
        <row r="9">
          <cell r="A9" t="str">
            <v>L5402</v>
          </cell>
          <cell r="B9" t="str">
            <v xml:space="preserve">年度業績目標更新                    </v>
          </cell>
          <cell r="C9">
            <v>2</v>
          </cell>
          <cell r="D9" t="str">
            <v>提供下載"上傳資料最新範本"機制 (另提共同作法)</v>
          </cell>
          <cell r="E9">
            <v>44396</v>
          </cell>
          <cell r="F9" t="str">
            <v>上線後2個月內</v>
          </cell>
        </row>
        <row r="10">
          <cell r="A10" t="str">
            <v>L5021</v>
          </cell>
          <cell r="B10" t="str">
            <v xml:space="preserve">房貸專員明細資料查詢                </v>
          </cell>
          <cell r="C10">
            <v>1</v>
          </cell>
          <cell r="D10" t="str">
            <v>新增"員工代碼"查詢條件</v>
          </cell>
          <cell r="E10">
            <v>44396</v>
          </cell>
          <cell r="F10">
            <v>44407</v>
          </cell>
          <cell r="G10">
            <v>44405</v>
          </cell>
        </row>
        <row r="11">
          <cell r="A11" t="str">
            <v>L5401</v>
          </cell>
          <cell r="B11" t="str">
            <v xml:space="preserve">房貸專員資料維護                    </v>
          </cell>
          <cell r="C11">
            <v>1</v>
          </cell>
          <cell r="D11" t="str">
            <v xml:space="preserve">調整排版:名稱相關欄位向右移動 </v>
          </cell>
          <cell r="E11">
            <v>44396</v>
          </cell>
          <cell r="F11">
            <v>44407</v>
          </cell>
          <cell r="G11">
            <v>44407</v>
          </cell>
        </row>
        <row r="12">
          <cell r="A12" t="str">
            <v>L5401</v>
          </cell>
          <cell r="B12" t="str">
            <v xml:space="preserve">房貸專員資料維護                    </v>
          </cell>
          <cell r="C12">
            <v>2</v>
          </cell>
          <cell r="D12" t="str">
            <v>新增"區域中心"維護機制:於[共用代碼檔(CdCode)]新增[代碼檔代碼]:AreaCenterCode,利用[L6041]及[L6401]交易維護</v>
          </cell>
          <cell r="E12">
            <v>44396</v>
          </cell>
          <cell r="F12">
            <v>44407</v>
          </cell>
          <cell r="G12">
            <v>44405</v>
          </cell>
        </row>
        <row r="13">
          <cell r="A13" t="str">
            <v>L5401</v>
          </cell>
          <cell r="B13" t="str">
            <v xml:space="preserve">房貸專員資料維護                    </v>
          </cell>
          <cell r="C13">
            <v>3</v>
          </cell>
          <cell r="D13" t="str">
            <v>新增"員工代碼"檢查,必須存在[員工檔(CdEmp)]</v>
          </cell>
          <cell r="E13">
            <v>44396</v>
          </cell>
          <cell r="F13">
            <v>44407</v>
          </cell>
          <cell r="G13">
            <v>44407</v>
          </cell>
        </row>
        <row r="14">
          <cell r="A14" t="str">
            <v>L5401</v>
          </cell>
          <cell r="B14" t="str">
            <v xml:space="preserve">房貸專員資料維護                    </v>
          </cell>
          <cell r="C14">
            <v>4</v>
          </cell>
          <cell r="D14" t="str">
            <v>複製功能調整:預設值為複製對象,欄位控制比照新增</v>
          </cell>
          <cell r="E14">
            <v>44396</v>
          </cell>
          <cell r="F14">
            <v>44407</v>
          </cell>
          <cell r="G14">
            <v>44407</v>
          </cell>
        </row>
        <row r="15">
          <cell r="A15" t="str">
            <v>L5405</v>
          </cell>
          <cell r="B15" t="str">
            <v xml:space="preserve">更改目標金額、累計目標金額          </v>
          </cell>
          <cell r="C15">
            <v>1</v>
          </cell>
          <cell r="D15" t="str">
            <v>提供整批更新機制(來源檔為excel),另提供下載最新範本機制</v>
          </cell>
          <cell r="E15">
            <v>44396</v>
          </cell>
          <cell r="F15">
            <v>44469</v>
          </cell>
        </row>
        <row r="16">
          <cell r="A16" t="str">
            <v>L5405</v>
          </cell>
          <cell r="B16" t="str">
            <v xml:space="preserve">更改目標金額、累計目標金額          </v>
          </cell>
          <cell r="C16">
            <v>2</v>
          </cell>
          <cell r="D16" t="str">
            <v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v>
          </cell>
          <cell r="E16">
            <v>44396</v>
          </cell>
          <cell r="F16">
            <v>44469</v>
          </cell>
        </row>
        <row r="17">
          <cell r="A17" t="str">
            <v>L5405</v>
          </cell>
          <cell r="B17" t="str">
            <v xml:space="preserve">更改目標金額、累計目標金額          </v>
          </cell>
          <cell r="C17">
            <v>3</v>
          </cell>
          <cell r="D17" t="str">
            <v>增加輸入畫面說明:三階架構下各階目標設定[單位代號]、[區部代號]、[部室代號]輸入說明</v>
          </cell>
          <cell r="E17">
            <v>44396</v>
          </cell>
          <cell r="F17">
            <v>44439</v>
          </cell>
          <cell r="G17">
            <v>44447</v>
          </cell>
        </row>
        <row r="18">
          <cell r="A18" t="str">
            <v>L5405</v>
          </cell>
          <cell r="B18" t="str">
            <v xml:space="preserve">更改目標金額、累計目標金額          </v>
          </cell>
          <cell r="C18">
            <v>4</v>
          </cell>
          <cell r="D18" t="str">
            <v>增加[處長主任別]輸入說明:D.部室,B.區部,M.單位</v>
          </cell>
          <cell r="E18">
            <v>44396</v>
          </cell>
          <cell r="F18">
            <v>44407</v>
          </cell>
          <cell r="G18">
            <v>44407</v>
          </cell>
        </row>
        <row r="19">
          <cell r="A19" t="str">
            <v>L5023</v>
          </cell>
          <cell r="B19" t="str">
            <v xml:space="preserve">晤談人員明細資料查詢                </v>
          </cell>
          <cell r="C19">
            <v>1</v>
          </cell>
          <cell r="D19" t="str">
            <v>增加"案件編號"查詢條件</v>
          </cell>
          <cell r="E19">
            <v>44397</v>
          </cell>
          <cell r="F19">
            <v>44407</v>
          </cell>
          <cell r="G19">
            <v>44407</v>
          </cell>
        </row>
        <row r="20">
          <cell r="A20" t="str">
            <v>L5406</v>
          </cell>
          <cell r="B20" t="str">
            <v xml:space="preserve">晤談人員資料維護                    </v>
          </cell>
          <cell r="C20">
            <v>1</v>
          </cell>
          <cell r="D20" t="str">
            <v xml:space="preserve"> [晤談人員1]、[晤談人員2]改為非必要輸入欄位,可為空白</v>
          </cell>
          <cell r="E20">
            <v>44397</v>
          </cell>
          <cell r="F20">
            <v>44407</v>
          </cell>
          <cell r="G20">
            <v>44407</v>
          </cell>
        </row>
        <row r="21">
          <cell r="A21" t="str">
            <v>L5022</v>
          </cell>
          <cell r="B21" t="str">
            <v xml:space="preserve">協辦人員等級明細資料查詢            </v>
          </cell>
          <cell r="C21">
            <v>1</v>
          </cell>
          <cell r="D21" t="str">
            <v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v>
          </cell>
          <cell r="E21">
            <v>44397</v>
          </cell>
          <cell r="F21">
            <v>44439</v>
          </cell>
        </row>
        <row r="22">
          <cell r="A22" t="str">
            <v>L5022</v>
          </cell>
          <cell r="B22" t="str">
            <v xml:space="preserve">協辦人員等級明細資料查詢            </v>
          </cell>
          <cell r="C22">
            <v>2</v>
          </cell>
          <cell r="D22" t="str">
            <v>增加查詢條件[狀態]及[生效日期]，新增二項條件只能擇一輸入:
(1).狀態:限輸入選單(1.已生效,2已停效,3.待生效,9.全部)
[註]判斷方式參考1說明
(2).生效日期:可輸入起訖期間,查詢指定期間生效的資料</v>
          </cell>
          <cell r="E22">
            <v>44397</v>
          </cell>
          <cell r="F22">
            <v>44439</v>
          </cell>
        </row>
        <row r="23">
          <cell r="A23" t="str">
            <v>L5022</v>
          </cell>
          <cell r="B23" t="str">
            <v xml:space="preserve">協辦人員等級明細資料查詢            </v>
          </cell>
          <cell r="C23">
            <v>3</v>
          </cell>
          <cell r="D23" t="str">
            <v>增加[歷程]查詢機制</v>
          </cell>
          <cell r="E23">
            <v>44397</v>
          </cell>
          <cell r="F23">
            <v>44439</v>
          </cell>
        </row>
        <row r="24">
          <cell r="A24" t="str">
            <v>L5407</v>
          </cell>
          <cell r="B24" t="str">
            <v xml:space="preserve">房貸協辦人員等級維護                </v>
          </cell>
          <cell r="C24">
            <v>1</v>
          </cell>
          <cell r="D24" t="str">
            <v>增加資料異動[歷程]記錄，配合[L5022]查詢[歷程]使用</v>
          </cell>
          <cell r="E24">
            <v>44397</v>
          </cell>
          <cell r="F24">
            <v>44439</v>
          </cell>
        </row>
        <row r="25">
          <cell r="A25" t="str">
            <v>L6751</v>
          </cell>
          <cell r="B25" t="str">
            <v>介紹人加碼獎勵津貼標準設定</v>
          </cell>
          <cell r="C25">
            <v>1</v>
          </cell>
          <cell r="D25" t="str">
            <v>增加輸入排除條件,如下
(1).排除部門別(可輸入多筆)
(2).是否"排除15日薪非業績人員"選項
註:排除條件改於L6503業績計算特殊參數設定</v>
          </cell>
          <cell r="E25">
            <v>44397</v>
          </cell>
          <cell r="F25">
            <v>44419</v>
          </cell>
          <cell r="G25">
            <v>44419</v>
          </cell>
          <cell r="H25">
            <v>44428</v>
          </cell>
        </row>
        <row r="26">
          <cell r="A26" t="str">
            <v>L6751</v>
          </cell>
          <cell r="B26" t="str">
            <v>介紹人加碼獎勵津貼標準設定</v>
          </cell>
          <cell r="C26">
            <v>2</v>
          </cell>
          <cell r="D26" t="str">
            <v>由原"生效工作月"設計,改成"工作月期間",判斷設定有效期間
註:經賴桑確認已為工作月期間,故無更改</v>
          </cell>
          <cell r="E26">
            <v>44397</v>
          </cell>
          <cell r="F26">
            <v>44439</v>
          </cell>
          <cell r="G26">
            <v>44435</v>
          </cell>
        </row>
        <row r="27">
          <cell r="A27" t="str">
            <v>L6751</v>
          </cell>
          <cell r="B27" t="str">
            <v>介紹人加碼獎勵津貼標準設定</v>
          </cell>
          <cell r="C27">
            <v>3</v>
          </cell>
          <cell r="D27" t="str">
            <v>已生效資料,不可異動</v>
          </cell>
          <cell r="E27">
            <v>44397</v>
          </cell>
          <cell r="F27">
            <v>44439</v>
          </cell>
          <cell r="G27">
            <v>44435</v>
          </cell>
          <cell r="H27">
            <v>44435</v>
          </cell>
        </row>
        <row r="28">
          <cell r="A28" t="str">
            <v>L6787</v>
          </cell>
          <cell r="B28" t="str">
            <v>協辦獎勵津貼標準設定</v>
          </cell>
          <cell r="C28">
            <v>1</v>
          </cell>
          <cell r="D28" t="str">
            <v>已生效資料,不可異動</v>
          </cell>
          <cell r="E28">
            <v>44397</v>
          </cell>
          <cell r="F28">
            <v>44439</v>
          </cell>
          <cell r="G28">
            <v>44454</v>
          </cell>
        </row>
        <row r="29">
          <cell r="A29" t="str">
            <v>L6787</v>
          </cell>
          <cell r="B29" t="str">
            <v>協辦獎勵津貼標準設定</v>
          </cell>
          <cell r="C29">
            <v>2</v>
          </cell>
          <cell r="D29" t="str">
            <v>增加輸入[專業獎勵金]欄位,供經辦新增協辦”專業獎勵金"預設值使用</v>
          </cell>
          <cell r="E29">
            <v>44397</v>
          </cell>
          <cell r="F29">
            <v>44439</v>
          </cell>
          <cell r="G29">
            <v>44454</v>
          </cell>
        </row>
        <row r="30">
          <cell r="A30" t="str">
            <v>L6787</v>
          </cell>
          <cell r="B30" t="str">
            <v>協辦獎勵津貼標準設定</v>
          </cell>
          <cell r="C30">
            <v>3</v>
          </cell>
          <cell r="D30" t="str">
            <v>[計件代碼]輸入畫面調整</v>
          </cell>
          <cell r="E30">
            <v>44397</v>
          </cell>
          <cell r="F30">
            <v>44439</v>
          </cell>
          <cell r="G30">
            <v>44454</v>
          </cell>
        </row>
        <row r="31">
          <cell r="A31" t="str">
            <v>L6501</v>
          </cell>
          <cell r="B31" t="str">
            <v>系統變數及系統值設定</v>
          </cell>
          <cell r="C31">
            <v>1</v>
          </cell>
          <cell r="D31" t="str">
            <v>針對"業績追回之起止期數"於DB Layout及URS加運用說明</v>
          </cell>
          <cell r="E31">
            <v>44397</v>
          </cell>
          <cell r="F31">
            <v>44407</v>
          </cell>
          <cell r="G31">
            <v>44407</v>
          </cell>
          <cell r="H31">
            <v>44428</v>
          </cell>
        </row>
        <row r="32">
          <cell r="A32" t="str">
            <v>L6501</v>
          </cell>
          <cell r="B32" t="str">
            <v>系統變數及系統值設定</v>
          </cell>
          <cell r="C32">
            <v>2</v>
          </cell>
          <cell r="D32" t="str">
            <v>[擔保放款年限]輸入欄位,增加以下說明
(1)."中期[]年~[]年"改成"中期[]年以上~[]年"
(2)."長期[]年~[]年"改成"長期[]年以上~[]年"</v>
          </cell>
          <cell r="E32">
            <v>44397</v>
          </cell>
          <cell r="F32">
            <v>44407</v>
          </cell>
          <cell r="G32">
            <v>44404</v>
          </cell>
          <cell r="H32">
            <v>44428</v>
          </cell>
        </row>
        <row r="33">
          <cell r="A33" t="str">
            <v>L6501</v>
          </cell>
          <cell r="B33" t="str">
            <v>系統變數及系統值設定</v>
          </cell>
          <cell r="C33">
            <v>3</v>
          </cell>
          <cell r="D33" t="str">
            <v>增加[業績追回通知員工代碼清單]輸入欄位,系統並於業績追回案例發生時,依據設定員工代碼，由[員工檔(CdEmp)]記錄email信箱,主動發送email通知相關經辦。</v>
          </cell>
          <cell r="E33">
            <v>44397</v>
          </cell>
          <cell r="F33">
            <v>44469</v>
          </cell>
        </row>
        <row r="34">
          <cell r="A34" t="str">
            <v>L6994</v>
          </cell>
          <cell r="B34" t="str">
            <v>業績件數及金額核算標準設定查詢</v>
          </cell>
          <cell r="C34">
            <v>1</v>
          </cell>
          <cell r="D34" t="str">
            <v>查詢輸出表格，標題二層式顯示(廠商註:因涉及匯出EXCEL功能,待技術評估後,提方案說明)</v>
          </cell>
          <cell r="E34">
            <v>44398</v>
          </cell>
          <cell r="F34">
            <v>44408</v>
          </cell>
          <cell r="G34">
            <v>44408</v>
          </cell>
        </row>
        <row r="35">
          <cell r="A35" t="str">
            <v>L6754</v>
          </cell>
          <cell r="B35" t="str">
            <v>業績件數及金額核算標準設定</v>
          </cell>
          <cell r="C35">
            <v>1</v>
          </cell>
          <cell r="D35" t="str">
            <v>增加新增"計件代碼"流程說明</v>
          </cell>
          <cell r="E35">
            <v>44398</v>
          </cell>
          <cell r="F35">
            <v>44421</v>
          </cell>
          <cell r="G35">
            <v>44428</v>
          </cell>
          <cell r="H35">
            <v>44428</v>
          </cell>
        </row>
        <row r="36">
          <cell r="A36" t="str">
            <v>L6754</v>
          </cell>
          <cell r="B36" t="str">
            <v>業績件數及金額核算標準設定</v>
          </cell>
          <cell r="C36">
            <v>2</v>
          </cell>
          <cell r="D36" t="str">
            <v>允許[新增]當工作月資料或[修改]已生效資料，需主管放行,系統於夜間批次需自動計算當工作月資料</v>
          </cell>
          <cell r="E36">
            <v>44398</v>
          </cell>
          <cell r="F36">
            <v>44439</v>
          </cell>
          <cell r="G36">
            <v>44435</v>
          </cell>
          <cell r="H36">
            <v>44435</v>
          </cell>
        </row>
        <row r="37">
          <cell r="A37" t="str">
            <v>L6754</v>
          </cell>
          <cell r="B37" t="str">
            <v>業績件數及金額核算標準設定</v>
          </cell>
          <cell r="C37">
            <v>3</v>
          </cell>
          <cell r="D37" t="str">
            <v>依據「放款部業績件數及金額核算標準表-1090327修訂.xls」提供建檔說明範例</v>
          </cell>
          <cell r="E37">
            <v>44398</v>
          </cell>
          <cell r="F37">
            <v>44412</v>
          </cell>
          <cell r="G37">
            <v>44412</v>
          </cell>
          <cell r="H37">
            <v>44428</v>
          </cell>
        </row>
        <row r="38">
          <cell r="A38" t="str">
            <v>L6754</v>
          </cell>
          <cell r="B38" t="str">
            <v>業績件數及金額核算標準設定</v>
          </cell>
          <cell r="C38">
            <v>4</v>
          </cell>
          <cell r="D38" t="str">
            <v>調整數字欄位輸入小數位數標準</v>
          </cell>
          <cell r="E38">
            <v>44398</v>
          </cell>
          <cell r="F38">
            <v>44417</v>
          </cell>
          <cell r="G38">
            <v>44417</v>
          </cell>
          <cell r="H38">
            <v>44428</v>
          </cell>
        </row>
        <row r="39">
          <cell r="A39" t="str">
            <v>L6757</v>
          </cell>
          <cell r="B39" t="str">
            <v>業績件數及金額核算標準設定(整月)</v>
          </cell>
          <cell r="C39">
            <v>1</v>
          </cell>
          <cell r="D39" t="str">
            <v>允許複製[新增]當工作月資料，需主管放行,系統於夜間批次需自動計算當工作月資料</v>
          </cell>
          <cell r="E39">
            <v>44398</v>
          </cell>
          <cell r="F39">
            <v>44469</v>
          </cell>
        </row>
        <row r="40">
          <cell r="A40" t="str">
            <v>L5500</v>
          </cell>
          <cell r="B40" t="str">
            <v>工作日業績結算</v>
          </cell>
          <cell r="C40">
            <v>1</v>
          </cell>
          <cell r="D40" t="str">
            <v>1.調整交易畫面說明文字</v>
          </cell>
          <cell r="E40">
            <v>44398</v>
          </cell>
          <cell r="F40">
            <v>44400</v>
          </cell>
          <cell r="G40">
            <v>44398</v>
          </cell>
        </row>
        <row r="41">
          <cell r="A41" t="str">
            <v>L5500</v>
          </cell>
          <cell r="B41" t="str">
            <v>工作日業績結算</v>
          </cell>
          <cell r="C41">
            <v>2</v>
          </cell>
          <cell r="D41" t="str">
            <v>2.人工啟動時,如何再同步資料上傳內網系統[[待辦事項4]]葛經理協調相關IT單位確認</v>
          </cell>
          <cell r="E41">
            <v>44398</v>
          </cell>
          <cell r="F41" t="str">
            <v>改列待辦事項</v>
          </cell>
        </row>
        <row r="42">
          <cell r="A42" t="str">
            <v>L3100</v>
          </cell>
          <cell r="B42" t="str">
            <v xml:space="preserve">撥款                     </v>
          </cell>
          <cell r="C42">
            <v>1</v>
          </cell>
          <cell r="D42" t="str">
            <v xml:space="preserve"> [計件代碼]改成可輸入欄位</v>
          </cell>
          <cell r="E42">
            <v>44398</v>
          </cell>
          <cell r="F42">
            <v>44412</v>
          </cell>
          <cell r="G42">
            <v>44412</v>
          </cell>
          <cell r="H42">
            <v>44428</v>
          </cell>
        </row>
        <row r="43">
          <cell r="A43" t="str">
            <v>L5951</v>
          </cell>
          <cell r="B43" t="str">
            <v>房貸介紹人業績明細查詢</v>
          </cell>
          <cell r="C43">
            <v>1</v>
          </cell>
          <cell r="D43" t="str">
            <v>增加[介紹人]、[戶號]查詢條件,為非必要輸入條件</v>
          </cell>
          <cell r="E43">
            <v>44398</v>
          </cell>
          <cell r="F43">
            <v>44439</v>
          </cell>
        </row>
        <row r="44">
          <cell r="A44" t="str">
            <v>L5951</v>
          </cell>
          <cell r="B44" t="str">
            <v>房貸介紹人業績明細查詢</v>
          </cell>
          <cell r="C44">
            <v>2</v>
          </cell>
          <cell r="D44" t="str">
            <v>和[L5051房貸介紹人業績處理清單]交易整併[待辦事項5]廠商另提設計</v>
          </cell>
          <cell r="E44">
            <v>44398</v>
          </cell>
          <cell r="F44">
            <v>44439</v>
          </cell>
        </row>
        <row r="45">
          <cell r="A45" t="str">
            <v>L5952</v>
          </cell>
          <cell r="B45" t="str">
            <v>房貸專員業績明細查詢</v>
          </cell>
          <cell r="C45">
            <v>1</v>
          </cell>
          <cell r="D45" t="str">
            <v>增加[房貸專員]、[戶號]查詢條件,為非必要輸入條件</v>
          </cell>
          <cell r="E45">
            <v>44398</v>
          </cell>
          <cell r="F45">
            <v>44439</v>
          </cell>
        </row>
        <row r="46">
          <cell r="A46" t="str">
            <v>L5952</v>
          </cell>
          <cell r="B46" t="str">
            <v>房貸專員業績明細查詢</v>
          </cell>
          <cell r="C46">
            <v>2</v>
          </cell>
          <cell r="D46" t="str">
            <v>與[L5052 房貸專員業績處理清單]交易整併[[待辦事項6]廠商另提設計</v>
          </cell>
          <cell r="E46">
            <v>44398</v>
          </cell>
          <cell r="F46">
            <v>44439</v>
          </cell>
        </row>
        <row r="47">
          <cell r="A47" t="str">
            <v>LD006</v>
          </cell>
          <cell r="B47" t="str">
            <v>三階放款明細統計</v>
          </cell>
          <cell r="C47">
            <v>1</v>
          </cell>
          <cell r="D47" t="str">
            <v>輸入條件改為[工作月],預設當日曆日工作月</v>
          </cell>
          <cell r="E47">
            <v>44398</v>
          </cell>
          <cell r="F47">
            <v>44399</v>
          </cell>
          <cell r="G47">
            <v>44399</v>
          </cell>
        </row>
        <row r="48">
          <cell r="A48" t="str">
            <v>LD007</v>
          </cell>
          <cell r="B48" t="str">
            <v>放款專員明細統計</v>
          </cell>
          <cell r="C48">
            <v>1</v>
          </cell>
          <cell r="D48" t="str">
            <v>輸入條件改為[工作月],預設當日曆日工作月</v>
          </cell>
          <cell r="E48">
            <v>44398</v>
          </cell>
          <cell r="F48">
            <v>44399</v>
          </cell>
          <cell r="G48">
            <v>44399</v>
          </cell>
        </row>
        <row r="49">
          <cell r="A49" t="str">
            <v>L1001</v>
          </cell>
          <cell r="B49" t="str">
            <v>顧客明細資料查詢</v>
          </cell>
          <cell r="C49">
            <v>1</v>
          </cell>
          <cell r="D49" t="str">
            <v>增加"按鈕標題",其他類似查詢交易,比照辦理,[廠商註]L1001已調整</v>
          </cell>
          <cell r="E49">
            <v>44399</v>
          </cell>
          <cell r="F49">
            <v>44399</v>
          </cell>
          <cell r="G49">
            <v>44399</v>
          </cell>
        </row>
        <row r="50">
          <cell r="A50" t="str">
            <v>L1101</v>
          </cell>
          <cell r="B50" t="str">
            <v>顧客基本資料維護-自然人(Eloan2)</v>
          </cell>
          <cell r="C50">
            <v>1</v>
          </cell>
          <cell r="D50" t="str">
            <v>[員工代號]移至[客戶別]後面輸入,並控制如下:
(1).當[客戶別]值為"01"(員工)時,必須輸入[員工代號],並檢查[員工檔CdEmp]資料必須存在,且為在職員工
(2).其他[客戶別]值,隱藏欄位</v>
          </cell>
          <cell r="E50">
            <v>44399</v>
          </cell>
          <cell r="F50">
            <v>44410</v>
          </cell>
          <cell r="G50">
            <v>44410</v>
          </cell>
        </row>
        <row r="51">
          <cell r="A51" t="str">
            <v>L1101</v>
          </cell>
          <cell r="B51" t="str">
            <v>顧客基本資料維護-自然人(Eloan2)</v>
          </cell>
          <cell r="C51">
            <v>2</v>
          </cell>
          <cell r="D51" t="str">
            <v>[企金別]移至[行業別]前面輸入,並控制如下:
(1).[企金別]值為"0"(個金)時,[行業別]預設值為"060000"(個人),不可修改
(2).[企金別]值為"2"(企金自然人)時,是否控制不可為"060000"(個人),不可修改</v>
          </cell>
          <cell r="E51">
            <v>44399</v>
          </cell>
          <cell r="F51">
            <v>44410</v>
          </cell>
          <cell r="G51">
            <v>44410</v>
          </cell>
        </row>
        <row r="52">
          <cell r="A52" t="str">
            <v>L1101</v>
          </cell>
          <cell r="B52" t="str">
            <v>顧客基本資料維護-自然人(Eloan2)</v>
          </cell>
          <cell r="C52">
            <v>3</v>
          </cell>
          <cell r="D52" t="str">
            <v>[國籍]欄位處理如下:
(1).預設為"TW",不可修改
(2).轉換時"自然人"資料不為"TW"時,亦改值為"TW",有異動"自然人"資料,需並陳述於"轉換資調值異動報表"[廠商註]列入資料轉換共同處理事項</v>
          </cell>
          <cell r="E52">
            <v>44399</v>
          </cell>
          <cell r="F52">
            <v>44410</v>
          </cell>
          <cell r="G52">
            <v>44410</v>
          </cell>
        </row>
        <row r="53">
          <cell r="A53" t="str">
            <v>L1101</v>
          </cell>
          <cell r="B53" t="str">
            <v>顧客基本資料維護-自然人(Eloan2)</v>
          </cell>
          <cell r="C53">
            <v>4</v>
          </cell>
          <cell r="D53" t="str">
            <v>[戶籍-郵遞區號]移至[戶籍-地址]後面輸入,並控制如下:
(1).[戶籍-郵遞區號]前三碼由系統依據[戶籍所在縣市]及[戶籍所在區鄉鎮]自動判斷帶出值,不可修改
(2).[戶籍-郵遞區號]後三碼,由人工自行輸入空白或數字</v>
          </cell>
          <cell r="E53">
            <v>44399</v>
          </cell>
          <cell r="F53">
            <v>44410</v>
          </cell>
          <cell r="G53">
            <v>44410</v>
          </cell>
        </row>
        <row r="54">
          <cell r="A54" t="str">
            <v>L1101</v>
          </cell>
          <cell r="B54" t="str">
            <v>顧客基本資料維護-自然人(Eloan2)</v>
          </cell>
          <cell r="C54">
            <v>5</v>
          </cell>
          <cell r="D54" t="str">
            <v>[通訊-郵遞區號]移至[通訊-地址]後面輸入,並控制如下:
(1).[通訊-郵遞區號]前三碼由系統依據[通訊所在縣市]及[通訊所在區鄉鎮]自動判斷帶出值,不可修改
(2).[通訊-郵遞區號]後三碼,由人工自行輸入空白或數字</v>
          </cell>
          <cell r="E54">
            <v>44399</v>
          </cell>
          <cell r="F54">
            <v>44410</v>
          </cell>
          <cell r="G54">
            <v>44410</v>
          </cell>
        </row>
        <row r="55">
          <cell r="A55" t="str">
            <v>L1101</v>
          </cell>
          <cell r="B55" t="str">
            <v>顧客基本資料維護-自然人(Eloan2)</v>
          </cell>
          <cell r="C55">
            <v>6</v>
          </cell>
          <cell r="D55" t="str">
            <v>修正[戶籍-地址]及[通訊-地址]無法正確顯示"輸入提示"問題,
[廠商註]因展示過程,有放大瀏覽器顯示比例造成,
會適度調整放大訊息顯示區因應</v>
          </cell>
          <cell r="E55">
            <v>44399</v>
          </cell>
          <cell r="F55">
            <v>44410</v>
          </cell>
          <cell r="G55">
            <v>44410</v>
          </cell>
        </row>
        <row r="56">
          <cell r="A56" t="str">
            <v>L1101</v>
          </cell>
          <cell r="B56" t="str">
            <v>顧客基本資料維護-自然人(Eloan2)</v>
          </cell>
          <cell r="C56">
            <v>7</v>
          </cell>
          <cell r="D56" t="str">
            <v>增加[電子信箱]基本格式檢查</v>
          </cell>
          <cell r="E56">
            <v>44399</v>
          </cell>
          <cell r="F56">
            <v>44410</v>
          </cell>
          <cell r="G56">
            <v>44410</v>
          </cell>
        </row>
        <row r="57">
          <cell r="A57" t="str">
            <v>L1101</v>
          </cell>
          <cell r="B57" t="str">
            <v>顧客基本資料維護-自然人(Eloan2)</v>
          </cell>
          <cell r="C57">
            <v>8</v>
          </cell>
          <cell r="D57" t="str">
            <v>[教育程度代號]改為必須輸入</v>
          </cell>
          <cell r="E57">
            <v>44399</v>
          </cell>
          <cell r="F57">
            <v>44410</v>
          </cell>
          <cell r="G57">
            <v>44410</v>
          </cell>
        </row>
        <row r="58">
          <cell r="A58" t="str">
            <v>L1101</v>
          </cell>
          <cell r="B58" t="str">
            <v>顧客基本資料維護-自然人(Eloan2)</v>
          </cell>
          <cell r="C58">
            <v>9</v>
          </cell>
          <cell r="D58" t="str">
            <v>[自有住宅有無]改為必須輸入</v>
          </cell>
          <cell r="E58">
            <v>44399</v>
          </cell>
          <cell r="F58">
            <v>44410</v>
          </cell>
          <cell r="G58">
            <v>44410</v>
          </cell>
        </row>
        <row r="59">
          <cell r="A59" t="str">
            <v>L1101</v>
          </cell>
          <cell r="B59" t="str">
            <v>顧客基本資料維護-自然人(Eloan2)</v>
          </cell>
          <cell r="C59">
            <v>10</v>
          </cell>
          <cell r="D59" t="str">
            <v>[是否為授信限制對象]、[是否為利害關係人] 、[是否為準利害關係人]
於目前顯示狀態後,增加"資料日期"資訊</v>
          </cell>
          <cell r="E59">
            <v>44399</v>
          </cell>
          <cell r="F59">
            <v>44439</v>
          </cell>
          <cell r="G59">
            <v>44439</v>
          </cell>
        </row>
        <row r="60">
          <cell r="A60" t="str">
            <v>L1101</v>
          </cell>
          <cell r="B60" t="str">
            <v>顧客基本資料維護-自然人(Eloan2)</v>
          </cell>
          <cell r="C60">
            <v>11</v>
          </cell>
          <cell r="D60" t="str">
            <v>增加[是否為金控類似準利害關係人]欄位[註]
由吳承憲提供顯示邏輯</v>
          </cell>
          <cell r="E60">
            <v>44399</v>
          </cell>
          <cell r="F60">
            <v>44439</v>
          </cell>
          <cell r="G60">
            <v>44439</v>
          </cell>
        </row>
        <row r="61">
          <cell r="A61" t="str">
            <v>L1101</v>
          </cell>
          <cell r="B61" t="str">
            <v>顧客基本資料維護-自然人(Eloan2)</v>
          </cell>
          <cell r="C61">
            <v>12</v>
          </cell>
          <cell r="D61" t="str">
            <v>增加[客戶交互運用維護]欄位(同【L1109交互運用輸入】交易機制)[註]吳承憲提供eLoan輸入控制供設計參考</v>
          </cell>
          <cell r="E61">
            <v>44399</v>
          </cell>
          <cell r="F61">
            <v>44410</v>
          </cell>
          <cell r="G61">
            <v>44410</v>
          </cell>
        </row>
        <row r="62">
          <cell r="A62" t="str">
            <v>L1101</v>
          </cell>
          <cell r="B62" t="str">
            <v>顧客基本資料維護-自然人(Eloan2)</v>
          </cell>
          <cell r="C62">
            <v>13</v>
          </cell>
          <cell r="D62" t="str">
            <v>新增資料成功處,自動連結【L1105顧客聯絡電話維護】,
並控制必須輸入一組聯絡電話</v>
          </cell>
          <cell r="E62">
            <v>44399</v>
          </cell>
          <cell r="F62">
            <v>44410</v>
          </cell>
          <cell r="G62">
            <v>44409</v>
          </cell>
        </row>
        <row r="63">
          <cell r="A63" t="str">
            <v>L1103</v>
          </cell>
          <cell r="B63" t="str">
            <v>顧客基本資料變更-自然人</v>
          </cell>
          <cell r="C63">
            <v>1</v>
          </cell>
          <cell r="D63" t="str">
            <v>[員工代號]移至[客戶別]後面輸入,並控制如下:
(1).當[客戶別]值為"01"(員工)時,必須輸入[員工代號],並檢查[員工檔CdEmp]資料必須存在,且為在職員工
(2).其他[客戶別]值,隱藏欄位</v>
          </cell>
          <cell r="E63">
            <v>44399</v>
          </cell>
          <cell r="F63">
            <v>44419</v>
          </cell>
          <cell r="G63">
            <v>44409</v>
          </cell>
        </row>
        <row r="64">
          <cell r="A64" t="str">
            <v>L1103</v>
          </cell>
          <cell r="B64" t="str">
            <v>顧客基本資料變更-自然人</v>
          </cell>
          <cell r="C64">
            <v>2</v>
          </cell>
          <cell r="D64" t="str">
            <v>[企金別]移至[行業別]前面輸入,並控制如下:
(1).[企金別]值為"0"(個金)時,[行業別]預設值為"060000"(個人),不可修改
(2).[企金別]值為"2"(企金自然人)時,是否控制不可為"060000"(個人),待與陳俞辛確認[已確認],不可修改</v>
          </cell>
          <cell r="E64">
            <v>44399</v>
          </cell>
          <cell r="F64">
            <v>44421</v>
          </cell>
          <cell r="G64">
            <v>44439</v>
          </cell>
        </row>
        <row r="65">
          <cell r="A65" t="str">
            <v>L1103</v>
          </cell>
          <cell r="B65" t="str">
            <v>顧客基本資料變更-自然人</v>
          </cell>
          <cell r="C65">
            <v>3</v>
          </cell>
          <cell r="D65" t="str">
            <v>[國籍]改為不可修改欄位[李珮君2021.7.27回覆]預設值為"TW",有修改功能</v>
          </cell>
          <cell r="E65">
            <v>44399</v>
          </cell>
          <cell r="F65">
            <v>44421</v>
          </cell>
          <cell r="G65">
            <v>44439</v>
          </cell>
        </row>
        <row r="66">
          <cell r="A66" t="str">
            <v>L1103</v>
          </cell>
          <cell r="B66" t="str">
            <v>顧客基本資料變更-自然人</v>
          </cell>
          <cell r="C66">
            <v>4</v>
          </cell>
          <cell r="D66" t="str">
            <v>[戶籍-地址]輸入參考L1101設計並列輸入</v>
          </cell>
          <cell r="E66">
            <v>44399</v>
          </cell>
          <cell r="F66">
            <v>44438</v>
          </cell>
          <cell r="G66">
            <v>44439</v>
          </cell>
        </row>
        <row r="67">
          <cell r="A67" t="str">
            <v>L1103</v>
          </cell>
          <cell r="B67" t="str">
            <v>顧客基本資料變更-自然人</v>
          </cell>
          <cell r="C67">
            <v>5</v>
          </cell>
          <cell r="D67" t="str">
            <v>[戶籍-郵遞區號]移至[戶籍-地址]後面輸入,並控制如下:
(1).[戶籍-郵遞區號]前三碼由系統依據[戶籍所在縣市]及[戶籍所在區鄉鎮]自動判斷帶出值,不可修改
(2).[戶籍-郵遞區號]後三碼,由人工自行輸入空白或數字</v>
          </cell>
          <cell r="E67">
            <v>44399</v>
          </cell>
          <cell r="F67">
            <v>44438</v>
          </cell>
          <cell r="G67">
            <v>44439</v>
          </cell>
        </row>
        <row r="68">
          <cell r="A68" t="str">
            <v>L1103</v>
          </cell>
          <cell r="B68" t="str">
            <v>顧客基本資料變更-自然人</v>
          </cell>
          <cell r="C68">
            <v>6</v>
          </cell>
          <cell r="D68" t="str">
            <v>[通訊-地址]輸入參考L1101設計並列輸入</v>
          </cell>
          <cell r="E68">
            <v>44399</v>
          </cell>
          <cell r="F68">
            <v>44438</v>
          </cell>
          <cell r="G68">
            <v>44439</v>
          </cell>
        </row>
        <row r="69">
          <cell r="A69" t="str">
            <v>L1103</v>
          </cell>
          <cell r="B69" t="str">
            <v>顧客基本資料變更-自然人</v>
          </cell>
          <cell r="C69">
            <v>7</v>
          </cell>
          <cell r="D69" t="str">
            <v>增加[同戶籍地圵]按鈕,處理參考L1101交易</v>
          </cell>
          <cell r="E69">
            <v>44399</v>
          </cell>
          <cell r="F69">
            <v>44428</v>
          </cell>
          <cell r="G69">
            <v>44439</v>
          </cell>
        </row>
        <row r="70">
          <cell r="A70" t="str">
            <v>L1103</v>
          </cell>
          <cell r="B70" t="str">
            <v>顧客基本資料變更-自然人</v>
          </cell>
          <cell r="C70">
            <v>8</v>
          </cell>
          <cell r="D70" t="str">
            <v>[通訊-郵遞區號]移至[通訊-地址]後面輸入,並控制如下:
(1).[通訊-郵遞區號]前三碼由系統依據[通訊所在縣市]及[通訊所在區鄉鎮]自動判斷帶出值,不可修改
(2).[通訊-郵遞區號]後三碼,由人工自行輸入空白或數字</v>
          </cell>
          <cell r="E70">
            <v>44399</v>
          </cell>
          <cell r="F70">
            <v>44438</v>
          </cell>
          <cell r="G70">
            <v>44439</v>
          </cell>
        </row>
        <row r="71">
          <cell r="A71" t="str">
            <v>L1103</v>
          </cell>
          <cell r="B71" t="str">
            <v>顧客基本資料變更-自然人</v>
          </cell>
          <cell r="C71">
            <v>9</v>
          </cell>
          <cell r="D71" t="str">
            <v>增加[電子信箱]基本格式檢查</v>
          </cell>
          <cell r="E71">
            <v>44399</v>
          </cell>
          <cell r="F71">
            <v>44414</v>
          </cell>
          <cell r="G71">
            <v>44409</v>
          </cell>
        </row>
        <row r="72">
          <cell r="A72" t="str">
            <v>L1103</v>
          </cell>
          <cell r="B72" t="str">
            <v>顧客基本資料變更-自然人</v>
          </cell>
          <cell r="C72">
            <v>10</v>
          </cell>
          <cell r="D72" t="str">
            <v>10. 刪除[是否為授信限制對象]、[是否為利害關係人] 、
[是否為準利害關係人]欄位</v>
          </cell>
          <cell r="E72">
            <v>44399</v>
          </cell>
          <cell r="F72">
            <v>44414</v>
          </cell>
          <cell r="G72">
            <v>44409</v>
          </cell>
        </row>
        <row r="73">
          <cell r="A73" t="str">
            <v>L1105</v>
          </cell>
          <cell r="B73" t="str">
            <v xml:space="preserve">顧客聯絡電話維護(Eloan14) </v>
          </cell>
          <cell r="C73">
            <v>1</v>
          </cell>
          <cell r="D73" t="str">
            <v>增加[異動原因]代碼,請吳承憲提供[吳承憲2021.7.23回覆]此項應由服務課跟催收人員那邊統整</v>
          </cell>
          <cell r="E73">
            <v>44399</v>
          </cell>
          <cell r="F73">
            <v>44439</v>
          </cell>
          <cell r="G73">
            <v>44431</v>
          </cell>
        </row>
        <row r="74">
          <cell r="A74" t="str">
            <v>L1105</v>
          </cell>
          <cell r="B74" t="str">
            <v xml:space="preserve">顧客聯絡電話維護(Eloan14) </v>
          </cell>
          <cell r="C74">
            <v>2</v>
          </cell>
          <cell r="D74" t="str">
            <v>新增聯絡電話時,[啟用]預設值為Y</v>
          </cell>
          <cell r="E74">
            <v>44399</v>
          </cell>
          <cell r="F74">
            <v>44414</v>
          </cell>
          <cell r="G74">
            <v>44409</v>
          </cell>
        </row>
        <row r="75">
          <cell r="A75" t="str">
            <v>L2017</v>
          </cell>
          <cell r="B75" t="str">
            <v xml:space="preserve">額度與擔保品關聯查詢 </v>
          </cell>
          <cell r="C75">
            <v>1</v>
          </cell>
          <cell r="D75" t="str">
            <v>目前同一擔保品項下額度,均顯示該擔保品的最後 [設定金額],
需改為顯示各額度於設定當時該擔保品的[設定金額][廠商註]
轉換需同步調整,會於L2017說明前處理完畢</v>
          </cell>
          <cell r="E75">
            <v>44399</v>
          </cell>
          <cell r="F75">
            <v>44414</v>
          </cell>
          <cell r="G75">
            <v>44409</v>
          </cell>
        </row>
        <row r="76">
          <cell r="A76" t="str">
            <v>L190A</v>
          </cell>
          <cell r="B76" t="str">
            <v>員工資料檔查詢</v>
          </cell>
          <cell r="C76">
            <v>1</v>
          </cell>
          <cell r="D76" t="str">
            <v>調整查詢條件[員工姓名]為模糊比對</v>
          </cell>
          <cell r="E76">
            <v>44400</v>
          </cell>
          <cell r="F76">
            <v>44412</v>
          </cell>
          <cell r="G76">
            <v>44412</v>
          </cell>
        </row>
        <row r="77">
          <cell r="A77" t="str">
            <v>L190A</v>
          </cell>
          <cell r="B77" t="str">
            <v>員工資料檔查詢</v>
          </cell>
          <cell r="C77">
            <v>2</v>
          </cell>
          <cell r="D77" t="str">
            <v>增加輸出欄位[資料日期]</v>
          </cell>
          <cell r="E77">
            <v>44400</v>
          </cell>
          <cell r="F77">
            <v>44412</v>
          </cell>
          <cell r="G77">
            <v>44412</v>
          </cell>
        </row>
        <row r="78">
          <cell r="A78" t="str">
            <v>L1908</v>
          </cell>
          <cell r="B78" t="str">
            <v xml:space="preserve">申請不列印書面通知書查詢  </v>
          </cell>
          <cell r="C78">
            <v>1</v>
          </cell>
          <cell r="D78" t="str">
            <v>提供[戶號-額度]全部"書面通知書"複製功能</v>
          </cell>
          <cell r="E78">
            <v>44400</v>
          </cell>
          <cell r="F78">
            <v>44439</v>
          </cell>
          <cell r="G78">
            <v>44431</v>
          </cell>
        </row>
        <row r="79">
          <cell r="A79" t="str">
            <v>L1908</v>
          </cell>
          <cell r="B79" t="str">
            <v xml:space="preserve">申請不列印書面通知書查詢  </v>
          </cell>
          <cell r="C79">
            <v>2</v>
          </cell>
          <cell r="D79" t="str">
            <v>增加輸出欄位[異動者]、[異動日期]</v>
          </cell>
          <cell r="E79">
            <v>44400</v>
          </cell>
          <cell r="F79">
            <v>44439</v>
          </cell>
          <cell r="G79">
            <v>44424</v>
          </cell>
        </row>
        <row r="80">
          <cell r="A80" t="str">
            <v>L1108</v>
          </cell>
          <cell r="B80" t="str">
            <v xml:space="preserve">申請不列印書面通知書維護  </v>
          </cell>
          <cell r="C80">
            <v>1</v>
          </cell>
          <cell r="D80" t="str">
            <v>新增時[客戶額度]改為必須輸入欄位,在判斷客戶"書面通知書"是否列印時,也必須以[戶號-額度]申請為依據</v>
          </cell>
          <cell r="E80">
            <v>44400</v>
          </cell>
          <cell r="F80">
            <v>44439</v>
          </cell>
          <cell r="G80">
            <v>44424</v>
          </cell>
        </row>
        <row r="81">
          <cell r="A81" t="str">
            <v>L1108</v>
          </cell>
          <cell r="B81" t="str">
            <v xml:space="preserve">申請不列印書面通知書維護  </v>
          </cell>
          <cell r="C81">
            <v>2</v>
          </cell>
          <cell r="D81" t="str">
            <v>單一通知書,必須依據【L6608報表代號對照檔維護】的[寄送記號]設定值,檢查申請內容:
(1).值為[ 1.依利率調整通知方式]時,[寄送書面]、[發送簡訊]、[發送EMAIL]不可全部申請不寄送
(2).值為[2.依設定優先順序]時,[寄送書面]、[發送簡訊]、[發送EMAIL]可以申請全部不寄送</v>
          </cell>
          <cell r="E81">
            <v>44400</v>
          </cell>
          <cell r="F81">
            <v>44439</v>
          </cell>
          <cell r="G81">
            <v>44431</v>
          </cell>
        </row>
        <row r="82">
          <cell r="A82" t="str">
            <v>L1101</v>
          </cell>
          <cell r="B82" t="str">
            <v>顧客基本資料維護-自然人(Eloan2)</v>
          </cell>
          <cell r="C82">
            <v>1</v>
          </cell>
          <cell r="D82" t="str">
            <v xml:space="preserve">原2021.7.22會議,討論項目修改如下紅字
[企金別]移至[行業別]前面輸入,並控制如下:
(1).[企金別]值為"0"(個金)時,[行業別]預設值為"060000"(個人),不可修改
(2).[企金別]值為"2"(企金自然人)時,預設為"060000"(個人),可修改
[待辦事項]陳俞辛確認報送方式[陳俞辛2021.7.29回覆] [企金別]值為"2"(企金自然人)時，預設值為"060000"(個人),不可修改
</v>
          </cell>
          <cell r="E82">
            <v>44403</v>
          </cell>
          <cell r="F82">
            <v>44421</v>
          </cell>
          <cell r="G82">
            <v>44409</v>
          </cell>
        </row>
        <row r="83">
          <cell r="A83" t="str">
            <v>L1101</v>
          </cell>
          <cell r="B83" t="str">
            <v>顧客基本資料維護-自然人(Eloan2)</v>
          </cell>
          <cell r="C83">
            <v>2</v>
          </cell>
          <cell r="D83" t="str">
            <v>[英文名稱]移至[姓名]後輸入,長度由20位放大為50位</v>
          </cell>
          <cell r="E83">
            <v>44403</v>
          </cell>
          <cell r="F83">
            <v>44421</v>
          </cell>
          <cell r="G83">
            <v>44409</v>
          </cell>
        </row>
        <row r="84">
          <cell r="A84" t="str">
            <v>L1101</v>
          </cell>
          <cell r="B84" t="str">
            <v>顧客基本資料維護-自然人(Eloan2)</v>
          </cell>
          <cell r="C84">
            <v>3</v>
          </cell>
          <cell r="D84" t="str">
            <v>[客戶別]預設值為"00.一般",可修改</v>
          </cell>
          <cell r="E84">
            <v>44403</v>
          </cell>
          <cell r="F84">
            <v>44421</v>
          </cell>
          <cell r="G84">
            <v>44409</v>
          </cell>
        </row>
        <row r="85">
          <cell r="A85" t="str">
            <v>L1101</v>
          </cell>
          <cell r="B85" t="str">
            <v>顧客基本資料維護-自然人(Eloan2)</v>
          </cell>
          <cell r="C85">
            <v>4</v>
          </cell>
          <cell r="D85" t="str">
            <v>比對ELOAN於[身分證字號]前加[是否為護照/居留證]欄位,當值為"Y"(是)時,將[身分證字號]長度由10位放大20位,並不檢查格式
[註]於8/2說明,為符合聯徵報送,外國人只可輸入"統一證號"及"稅籍編號"格式,需加加檢查機制,輸入"稅籍編號"時,需輸入"護照號號"</v>
          </cell>
          <cell r="E85">
            <v>44403</v>
          </cell>
          <cell r="F85">
            <v>44421</v>
          </cell>
          <cell r="G85">
            <v>44409</v>
          </cell>
        </row>
        <row r="86">
          <cell r="A86" t="str">
            <v>L1102</v>
          </cell>
          <cell r="B86" t="str">
            <v xml:space="preserve">顧客基本資料維護-法人  </v>
          </cell>
          <cell r="C86">
            <v>1</v>
          </cell>
          <cell r="D86" t="str">
            <v>[英文名稱]移至[姓名]後輸入,長度由20位放大為50位</v>
          </cell>
          <cell r="E86">
            <v>44403</v>
          </cell>
          <cell r="F86">
            <v>44421</v>
          </cell>
          <cell r="G86">
            <v>44452</v>
          </cell>
        </row>
        <row r="87">
          <cell r="A87" t="str">
            <v>L1102</v>
          </cell>
          <cell r="B87" t="str">
            <v xml:space="preserve">顧客基本資料維護-法人  </v>
          </cell>
          <cell r="C87">
            <v>2</v>
          </cell>
          <cell r="D87" t="str">
            <v>[客戶別]預設值為"00.一般",可修改</v>
          </cell>
          <cell r="E87">
            <v>44403</v>
          </cell>
          <cell r="F87">
            <v>44421</v>
          </cell>
          <cell r="G87">
            <v>44453</v>
          </cell>
        </row>
        <row r="88">
          <cell r="A88" t="str">
            <v>L1102</v>
          </cell>
          <cell r="B88" t="str">
            <v xml:space="preserve">顧客基本資料維護-法人  </v>
          </cell>
          <cell r="C88">
            <v>3</v>
          </cell>
          <cell r="D88" t="str">
            <v>[行業別]不可輸入"060000"(個人)</v>
          </cell>
          <cell r="E88">
            <v>44403</v>
          </cell>
          <cell r="F88">
            <v>44421</v>
          </cell>
          <cell r="G88">
            <v>44454</v>
          </cell>
        </row>
        <row r="89">
          <cell r="A89" t="str">
            <v>L1102</v>
          </cell>
          <cell r="B89" t="str">
            <v xml:space="preserve">顧客基本資料維護-法人  </v>
          </cell>
          <cell r="C89">
            <v>4</v>
          </cell>
          <cell r="D89" t="str">
            <v xml:space="preserve"> [國籍]改標題為[公司註冊地],預設值"TW",可修改,不可空白</v>
          </cell>
          <cell r="E89">
            <v>44403</v>
          </cell>
          <cell r="F89">
            <v>44421</v>
          </cell>
          <cell r="G89">
            <v>44455</v>
          </cell>
        </row>
        <row r="90">
          <cell r="A90" t="str">
            <v>L1102</v>
          </cell>
          <cell r="B90" t="str">
            <v xml:space="preserve">顧客基本資料維護-法人  </v>
          </cell>
          <cell r="C90">
            <v>5</v>
          </cell>
          <cell r="D90" t="str">
            <v>[負責人身分證字號]當[公司註冊地]為"TW"時,必須輸入</v>
          </cell>
          <cell r="E90">
            <v>44403</v>
          </cell>
          <cell r="F90">
            <v>44421</v>
          </cell>
          <cell r="G90">
            <v>44456</v>
          </cell>
        </row>
        <row r="91">
          <cell r="A91" t="str">
            <v>L1102</v>
          </cell>
          <cell r="B91" t="str">
            <v xml:space="preserve">顧客基本資料維護-法人  </v>
          </cell>
          <cell r="C91">
            <v>6</v>
          </cell>
          <cell r="D91" t="str">
            <v>[負責人姓名]改為必須輸入</v>
          </cell>
          <cell r="E91">
            <v>44403</v>
          </cell>
          <cell r="F91">
            <v>44421</v>
          </cell>
          <cell r="G91">
            <v>44457</v>
          </cell>
        </row>
        <row r="92">
          <cell r="A92" t="str">
            <v>L1102</v>
          </cell>
          <cell r="B92" t="str">
            <v xml:space="preserve">顧客基本資料維護-法人  </v>
          </cell>
          <cell r="C92">
            <v>7</v>
          </cell>
          <cell r="D92" t="str">
            <v>[戶籍-郵遞區號]移至[戶籍-地址]後面輸入,並控制如下:
(1).[戶籍-郵遞區號]前三碼由系統依據[戶籍所在縣市]及[戶籍所在區鄉鎮]自動判斷帶出值,不可修改
(2).[戶籍-郵遞區號]後三碼,由人工自行輸入空白或數字</v>
          </cell>
          <cell r="E92">
            <v>44403</v>
          </cell>
          <cell r="F92">
            <v>44421</v>
          </cell>
          <cell r="G92">
            <v>44458</v>
          </cell>
        </row>
        <row r="93">
          <cell r="A93" t="str">
            <v>L1102</v>
          </cell>
          <cell r="B93" t="str">
            <v xml:space="preserve">顧客基本資料維護-法人  </v>
          </cell>
          <cell r="C93">
            <v>8</v>
          </cell>
          <cell r="D93" t="str">
            <v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v>
          </cell>
          <cell r="E93">
            <v>44403</v>
          </cell>
          <cell r="F93">
            <v>44421</v>
          </cell>
          <cell r="G93">
            <v>44459</v>
          </cell>
        </row>
        <row r="94">
          <cell r="A94" t="str">
            <v>L1102</v>
          </cell>
          <cell r="B94" t="str">
            <v xml:space="preserve">顧客基本資料維護-法人  </v>
          </cell>
          <cell r="C94">
            <v>9</v>
          </cell>
          <cell r="D94" t="str">
            <v>增加[客戶交互運用維護]欄位(同【L1109交互運用輸入】交易機制)參考eLoan設計輸入控制</v>
          </cell>
          <cell r="E94">
            <v>44403</v>
          </cell>
          <cell r="F94">
            <v>44421</v>
          </cell>
          <cell r="G94">
            <v>44460</v>
          </cell>
        </row>
        <row r="95">
          <cell r="A95" t="str">
            <v>L1102</v>
          </cell>
          <cell r="B95" t="str">
            <v xml:space="preserve">顧客基本資料維護-法人  </v>
          </cell>
          <cell r="C95">
            <v>10</v>
          </cell>
          <cell r="D95" t="str">
            <v>增加[是否為金控類似準利害關係人]欄位</v>
          </cell>
          <cell r="E95">
            <v>44403</v>
          </cell>
          <cell r="F95">
            <v>44421</v>
          </cell>
          <cell r="G95">
            <v>44461</v>
          </cell>
        </row>
        <row r="96">
          <cell r="A96" t="str">
            <v>L1102</v>
          </cell>
          <cell r="B96" t="str">
            <v xml:space="preserve">顧客基本資料維護-法人  </v>
          </cell>
          <cell r="C96">
            <v>11</v>
          </cell>
          <cell r="D96" t="str">
            <v>新增資料成功處,自動連結【L1105顧客聯絡電話維護】,並控制必須輸入一組聯絡電話</v>
          </cell>
          <cell r="E96">
            <v>44403</v>
          </cell>
          <cell r="F96">
            <v>44421</v>
          </cell>
          <cell r="G96">
            <v>44462</v>
          </cell>
        </row>
        <row r="97">
          <cell r="A97" t="str">
            <v>L1104</v>
          </cell>
          <cell r="B97" t="str">
            <v xml:space="preserve">顧客基本資料變更-法人  </v>
          </cell>
          <cell r="C97">
            <v>1</v>
          </cell>
          <cell r="D97" t="str">
            <v>[戶籍-地址]輸入參考L1102設計並列輸入</v>
          </cell>
          <cell r="E97">
            <v>44403</v>
          </cell>
          <cell r="F97">
            <v>44421</v>
          </cell>
          <cell r="G97">
            <v>44449</v>
          </cell>
        </row>
        <row r="98">
          <cell r="A98" t="str">
            <v>L1104</v>
          </cell>
          <cell r="B98" t="str">
            <v xml:space="preserve">顧客基本資料變更-法人  </v>
          </cell>
          <cell r="C98">
            <v>2</v>
          </cell>
          <cell r="D98" t="str">
            <v>[戶籍-郵遞區號]移至[戶籍-地址]後面輸入,並控制如下:
(1).[戶籍-郵遞區號]前三碼由系統依據[戶籍所在縣市]及[戶籍所在區鄉鎮]自動判斷帶出值,不可修改
(2).[戶籍-郵遞區號]後三碼,由人工自行輸入空白或數字</v>
          </cell>
          <cell r="E98">
            <v>44403</v>
          </cell>
          <cell r="F98">
            <v>44421</v>
          </cell>
          <cell r="G98">
            <v>44449</v>
          </cell>
        </row>
        <row r="99">
          <cell r="A99" t="str">
            <v>L1104</v>
          </cell>
          <cell r="B99" t="str">
            <v xml:space="preserve">顧客基本資料變更-法人  </v>
          </cell>
          <cell r="C99">
            <v>3</v>
          </cell>
          <cell r="D99" t="str">
            <v>[通訊-地址]輸入參考L1102設計並列輸入</v>
          </cell>
          <cell r="E99">
            <v>44403</v>
          </cell>
          <cell r="F99">
            <v>44421</v>
          </cell>
          <cell r="G99">
            <v>44449</v>
          </cell>
        </row>
        <row r="100">
          <cell r="A100" t="str">
            <v>L1104</v>
          </cell>
          <cell r="B100" t="str">
            <v xml:space="preserve">顧客基本資料變更-法人  </v>
          </cell>
          <cell r="C100">
            <v>4</v>
          </cell>
          <cell r="D100" t="str">
            <v>增加[同戶籍地圵]按鈕,處理參考L1102交易</v>
          </cell>
          <cell r="E100">
            <v>44403</v>
          </cell>
          <cell r="F100">
            <v>44421</v>
          </cell>
          <cell r="G100">
            <v>44449</v>
          </cell>
        </row>
        <row r="101">
          <cell r="A101" t="str">
            <v>L1104</v>
          </cell>
          <cell r="B101" t="str">
            <v xml:space="preserve">顧客基本資料變更-法人  </v>
          </cell>
          <cell r="C101">
            <v>5</v>
          </cell>
          <cell r="D101" t="str">
            <v>[通訊-郵遞區號]移至[通訊-地址]後面輸入,並控制如下:
(1).[通訊-郵遞區號]前三碼由系統依據[通訊所在縣市]及[通訊所在區鄉鎮]自動判斷帶出值,不可修改
(2).[通訊-郵遞區號]後三碼,由人工自行輸入空白或數字</v>
          </cell>
          <cell r="E101">
            <v>44403</v>
          </cell>
          <cell r="F101">
            <v>44421</v>
          </cell>
          <cell r="G101">
            <v>44449</v>
          </cell>
        </row>
        <row r="102">
          <cell r="A102" t="str">
            <v>L1104</v>
          </cell>
          <cell r="B102" t="str">
            <v xml:space="preserve">顧客基本資料變更-法人  </v>
          </cell>
          <cell r="C102">
            <v>6</v>
          </cell>
          <cell r="D102" t="str">
            <v>增加[電子信箱]基本格式檢查</v>
          </cell>
          <cell r="E102">
            <v>44403</v>
          </cell>
          <cell r="F102">
            <v>44421</v>
          </cell>
          <cell r="G102">
            <v>44409</v>
          </cell>
        </row>
        <row r="103">
          <cell r="A103" t="str">
            <v>L1104</v>
          </cell>
          <cell r="B103" t="str">
            <v xml:space="preserve">顧客基本資料變更-法人  </v>
          </cell>
          <cell r="C103">
            <v>7</v>
          </cell>
          <cell r="D103" t="str">
            <v>刪除[是否為授信限制對象]、[是否為利害關係人] 、[是否為準利害關係人]欄位</v>
          </cell>
          <cell r="E103">
            <v>44403</v>
          </cell>
          <cell r="F103">
            <v>44421</v>
          </cell>
          <cell r="G103">
            <v>44409</v>
          </cell>
        </row>
        <row r="104">
          <cell r="A104" t="str">
            <v>L1106</v>
          </cell>
          <cell r="B104" t="str">
            <v xml:space="preserve">關聯戶資料維護            </v>
          </cell>
          <cell r="C104">
            <v>1</v>
          </cell>
          <cell r="D104" t="str">
            <v>加[客戶查詢]按鈕,可查詢客戶身份證字號及帶回戶名</v>
          </cell>
          <cell r="E104">
            <v>44403</v>
          </cell>
          <cell r="F104">
            <v>44439</v>
          </cell>
        </row>
        <row r="105">
          <cell r="A105" t="str">
            <v>L1106</v>
          </cell>
          <cell r="B105" t="str">
            <v xml:space="preserve">關聯戶資料維護            </v>
          </cell>
          <cell r="C105">
            <v>2</v>
          </cell>
          <cell r="D105" t="str">
            <v>增加客戶[統一編號]必須存在[客戶檔CustMain],並自動顯示[客戶姓名]</v>
          </cell>
          <cell r="E105">
            <v>44403</v>
          </cell>
          <cell r="F105">
            <v>44439</v>
          </cell>
        </row>
        <row r="106">
          <cell r="A106" t="str">
            <v>L1106</v>
          </cell>
          <cell r="B106" t="str">
            <v xml:space="preserve">關聯戶資料維護            </v>
          </cell>
          <cell r="C106">
            <v>3</v>
          </cell>
          <cell r="D106" t="str">
            <v>[關係人統編]如為既有客戶,則自動顯示[關係人姓名]不可修改</v>
          </cell>
          <cell r="E106">
            <v>44403</v>
          </cell>
          <cell r="F106">
            <v>44439</v>
          </cell>
        </row>
        <row r="107">
          <cell r="A107" t="str">
            <v>L9726</v>
          </cell>
          <cell r="B107" t="str">
            <v>企金往來客戶統計表</v>
          </cell>
          <cell r="C107">
            <v>1</v>
          </cell>
          <cell r="D107" t="str">
            <v>包含"企金"及"企金自然人"放款明細資料</v>
          </cell>
          <cell r="E107">
            <v>44403</v>
          </cell>
          <cell r="F107">
            <v>44439</v>
          </cell>
          <cell r="G107">
            <v>44440</v>
          </cell>
        </row>
        <row r="108">
          <cell r="A108" t="str">
            <v>L9726</v>
          </cell>
          <cell r="B108" t="str">
            <v>企金往來客戶統計表</v>
          </cell>
          <cell r="C108">
            <v>2</v>
          </cell>
          <cell r="D108" t="str">
            <v>為年度報表(由每年度啟始工作月之啟始日,開始出表)</v>
          </cell>
          <cell r="E108">
            <v>44403</v>
          </cell>
          <cell r="F108">
            <v>44439</v>
          </cell>
          <cell r="G108">
            <v>44440</v>
          </cell>
        </row>
        <row r="109">
          <cell r="A109" t="str">
            <v>L9726</v>
          </cell>
          <cell r="B109" t="str">
            <v>企金往來客戶統計表</v>
          </cell>
          <cell r="C109">
            <v>3</v>
          </cell>
          <cell r="D109" t="str">
            <v>每筆明細只需顯示[戶號]-[額度]</v>
          </cell>
          <cell r="E109">
            <v>44403</v>
          </cell>
          <cell r="F109">
            <v>44439</v>
          </cell>
          <cell r="G109">
            <v>44440</v>
          </cell>
        </row>
        <row r="110">
          <cell r="A110" t="str">
            <v>L9726</v>
          </cell>
          <cell r="B110" t="str">
            <v>企金往來客戶統計表</v>
          </cell>
          <cell r="C110">
            <v>4</v>
          </cell>
          <cell r="D110" t="str">
            <v>[放款日期]放[首撥日期]</v>
          </cell>
          <cell r="E110">
            <v>44403</v>
          </cell>
          <cell r="F110">
            <v>44439</v>
          </cell>
          <cell r="G110">
            <v>44440</v>
          </cell>
        </row>
        <row r="111">
          <cell r="A111" t="str">
            <v>L9726</v>
          </cell>
          <cell r="B111" t="str">
            <v>企金往來客戶統計表</v>
          </cell>
          <cell r="C111">
            <v>5</v>
          </cell>
          <cell r="D111" t="str">
            <v xml:space="preserve">提供[放款性質]說明,[待辦事項3]陳俞辛,供廠商依據[擔保品類別]等欄位判斷 </v>
          </cell>
          <cell r="E111">
            <v>44403</v>
          </cell>
          <cell r="F111" t="str">
            <v>改列待辦事項</v>
          </cell>
          <cell r="G111">
            <v>44440</v>
          </cell>
        </row>
        <row r="112">
          <cell r="A112" t="str">
            <v>L6301</v>
          </cell>
          <cell r="B112" t="str">
            <v>指標利率種類維護</v>
          </cell>
          <cell r="C112">
            <v>1</v>
          </cell>
          <cell r="D112" t="str">
            <v>異動需主管放行</v>
          </cell>
          <cell r="E112">
            <v>44403</v>
          </cell>
          <cell r="F112">
            <v>44439</v>
          </cell>
          <cell r="G112">
            <v>44435</v>
          </cell>
          <cell r="H112">
            <v>44435</v>
          </cell>
        </row>
        <row r="113">
          <cell r="A113" t="str">
            <v>L6302</v>
          </cell>
          <cell r="B113" t="str">
            <v xml:space="preserve">指標利率登錄/維護(Eloan18.informatica) </v>
          </cell>
          <cell r="C113">
            <v>1</v>
          </cell>
          <cell r="D113" t="str">
            <v>維持需主管放行[註]於2021.7.27確認</v>
          </cell>
          <cell r="E113">
            <v>44403</v>
          </cell>
          <cell r="F113">
            <v>44413</v>
          </cell>
          <cell r="G113">
            <v>44413</v>
          </cell>
          <cell r="H113">
            <v>44428</v>
          </cell>
        </row>
        <row r="114">
          <cell r="A114" t="str">
            <v>L2101</v>
          </cell>
          <cell r="B114" t="str">
            <v>商品參數維護(Eloan17.informatica)</v>
          </cell>
          <cell r="C114">
            <v>1</v>
          </cell>
          <cell r="D114" t="str">
            <v>[是否為協議商品]預設值"N"</v>
          </cell>
          <cell r="E114">
            <v>44403</v>
          </cell>
          <cell r="F114">
            <v>44412</v>
          </cell>
          <cell r="G114">
            <v>44412</v>
          </cell>
          <cell r="H114">
            <v>44432</v>
          </cell>
        </row>
        <row r="115">
          <cell r="A115" t="str">
            <v>L2101</v>
          </cell>
          <cell r="B115" t="str">
            <v>商品參數維護(Eloan17.informatica)</v>
          </cell>
          <cell r="C115">
            <v>2</v>
          </cell>
          <cell r="D115" t="str">
            <v>隱藏[加碼是否依合約]標題,將值顯示於[商品加碼利率]後,顯示Y/N</v>
          </cell>
          <cell r="E115">
            <v>44403</v>
          </cell>
          <cell r="F115">
            <v>44412</v>
          </cell>
          <cell r="G115">
            <v>44412</v>
          </cell>
          <cell r="H115">
            <v>44432</v>
          </cell>
        </row>
        <row r="116">
          <cell r="A116" t="str">
            <v>L2101</v>
          </cell>
          <cell r="B116" t="str">
            <v>商品參數維護(Eloan17.informatica)</v>
          </cell>
          <cell r="C116">
            <v>3</v>
          </cell>
          <cell r="D116" t="str">
            <v>已生效,但額度尚未有使用該商品,可以修改[生效日]</v>
          </cell>
          <cell r="E116">
            <v>44403</v>
          </cell>
          <cell r="F116">
            <v>44459</v>
          </cell>
          <cell r="G116">
            <v>44431</v>
          </cell>
          <cell r="H116">
            <v>44432</v>
          </cell>
        </row>
        <row r="117">
          <cell r="A117" t="str">
            <v>L2101</v>
          </cell>
          <cell r="B117" t="str">
            <v>商品參數維護(Eloan17.informatica)</v>
          </cell>
          <cell r="C117">
            <v>4</v>
          </cell>
          <cell r="D117" t="str">
            <v>增加[手續費],參考[帳管費]設計</v>
          </cell>
          <cell r="E117">
            <v>44403</v>
          </cell>
          <cell r="F117">
            <v>44459</v>
          </cell>
        </row>
        <row r="118">
          <cell r="A118" t="str">
            <v>L2101</v>
          </cell>
          <cell r="B118" t="str">
            <v>商品參數維護(Eloan17.informatica)</v>
          </cell>
          <cell r="C118">
            <v>5</v>
          </cell>
          <cell r="D118" t="str">
            <v>增加[清償說明]輸入欄位,供「L2153 核准額度登錄」顯示</v>
          </cell>
          <cell r="E118">
            <v>44403</v>
          </cell>
          <cell r="F118">
            <v>44459</v>
          </cell>
        </row>
        <row r="119">
          <cell r="A119" t="str">
            <v>L2010</v>
          </cell>
          <cell r="B119" t="str">
            <v xml:space="preserve">申請案件明細資料查詢                    </v>
          </cell>
          <cell r="C119">
            <v>1</v>
          </cell>
          <cell r="D119" t="str">
            <v>增加[團體戶統編]查詢條件及輸出欄位</v>
          </cell>
          <cell r="E119">
            <v>44403</v>
          </cell>
          <cell r="F119">
            <v>44405</v>
          </cell>
          <cell r="G119">
            <v>44405</v>
          </cell>
          <cell r="H119">
            <v>44431</v>
          </cell>
        </row>
        <row r="120">
          <cell r="A120" t="str">
            <v>L2010</v>
          </cell>
          <cell r="B120" t="str">
            <v xml:space="preserve">申請案件明細資料查詢                    </v>
          </cell>
          <cell r="C120">
            <v>2</v>
          </cell>
          <cell r="D120" t="str">
            <v>[准駁查詢]連結交易「L2151 駁回額度登錄」交易標題改為「L2151額度登錄准駁查詢」</v>
          </cell>
          <cell r="E120">
            <v>44403</v>
          </cell>
          <cell r="F120">
            <v>44405</v>
          </cell>
          <cell r="G120">
            <v>44405</v>
          </cell>
          <cell r="H120">
            <v>44431</v>
          </cell>
        </row>
        <row r="121">
          <cell r="A121" t="str">
            <v>L2111</v>
          </cell>
          <cell r="B121" t="str">
            <v xml:space="preserve">案件申請登錄(Eloan3)                   </v>
          </cell>
          <cell r="C121">
            <v>1</v>
          </cell>
          <cell r="D121" t="str">
            <v>增加[是否為金控類似準利害關係人]欄位</v>
          </cell>
          <cell r="E121">
            <v>44403</v>
          </cell>
          <cell r="F121">
            <v>44439</v>
          </cell>
        </row>
        <row r="122">
          <cell r="A122" t="str">
            <v>L2111</v>
          </cell>
          <cell r="B122" t="str">
            <v xml:space="preserve">案件申請登錄(Eloan3)                   </v>
          </cell>
          <cell r="C122">
            <v>2</v>
          </cell>
          <cell r="D122" t="str">
            <v>[授信人員]改未必填</v>
          </cell>
          <cell r="E122">
            <v>44403</v>
          </cell>
          <cell r="F122">
            <v>44405</v>
          </cell>
          <cell r="G122">
            <v>44405</v>
          </cell>
          <cell r="H122">
            <v>44431</v>
          </cell>
        </row>
        <row r="123">
          <cell r="A123" t="str">
            <v>L2111</v>
          </cell>
          <cell r="B123" t="str">
            <v xml:space="preserve">案件申請登錄(Eloan3)                   </v>
          </cell>
          <cell r="C123">
            <v>3</v>
          </cell>
          <cell r="D123" t="str">
            <v>增加"核決層級"輸入欄位[註1]吳承憲提供ELOAN作法[註2]廠商轉換資料時放空白處理</v>
          </cell>
          <cell r="E123">
            <v>44403</v>
          </cell>
          <cell r="F123">
            <v>44459</v>
          </cell>
        </row>
        <row r="124">
          <cell r="A124" t="str">
            <v>L2111</v>
          </cell>
          <cell r="B124" t="str">
            <v xml:space="preserve">案件申請登錄(Eloan3)                   </v>
          </cell>
          <cell r="C124">
            <v>4</v>
          </cell>
          <cell r="D124" t="str">
            <v>新增時參考[核決層級]控制是否需輸入[核決主管],[註]已知董事會不需輸入</v>
          </cell>
          <cell r="E124">
            <v>44403</v>
          </cell>
          <cell r="F124">
            <v>44459</v>
          </cell>
        </row>
        <row r="125">
          <cell r="A125" t="str">
            <v>L2111</v>
          </cell>
          <cell r="B125" t="str">
            <v xml:space="preserve">案件申請登錄(Eloan3)                   </v>
          </cell>
          <cell r="C125">
            <v>5</v>
          </cell>
          <cell r="D125" t="str">
            <v>舊案資料欄位無異動時,可不依新系統邏輯檢查</v>
          </cell>
          <cell r="E125">
            <v>44403</v>
          </cell>
          <cell r="F125">
            <v>44459</v>
          </cell>
        </row>
        <row r="126">
          <cell r="A126" t="str">
            <v>L2111</v>
          </cell>
          <cell r="B126" t="str">
            <v xml:space="preserve">案件申請登錄(Eloan3)                   </v>
          </cell>
          <cell r="C126">
            <v>6</v>
          </cell>
          <cell r="D126" t="str">
            <v>廠商需更新ELOAN規格[待辦事項6]</v>
          </cell>
          <cell r="E126">
            <v>44403</v>
          </cell>
          <cell r="F126" t="str">
            <v>改列待辦事項</v>
          </cell>
        </row>
        <row r="127">
          <cell r="A127" t="str">
            <v>L2111</v>
          </cell>
          <cell r="B127" t="str">
            <v xml:space="preserve">案件申請登錄(Eloan3)                   </v>
          </cell>
          <cell r="C127">
            <v>7</v>
          </cell>
          <cell r="D127" t="str">
            <v>廠商提供調整畫面供BU確認[待辦事項7]</v>
          </cell>
          <cell r="E127">
            <v>44403</v>
          </cell>
          <cell r="F127" t="str">
            <v>改列待辦事項</v>
          </cell>
        </row>
        <row r="128">
          <cell r="A128" t="str">
            <v>L2111</v>
          </cell>
          <cell r="B128" t="str">
            <v xml:space="preserve">案件申請登錄(Eloan3)                   </v>
          </cell>
          <cell r="C128">
            <v>8</v>
          </cell>
          <cell r="D128" t="str">
            <v>確認企金需另設計輸入畫面或共用輸入畫面[待辦事項8]</v>
          </cell>
          <cell r="E128">
            <v>44403</v>
          </cell>
          <cell r="F128" t="str">
            <v>改列待辦事項</v>
          </cell>
        </row>
        <row r="129">
          <cell r="A129" t="str">
            <v>L2112</v>
          </cell>
          <cell r="B129" t="str">
            <v xml:space="preserve">團體戶申請登錄                          </v>
          </cell>
          <cell r="C129">
            <v>1</v>
          </cell>
          <cell r="D129" t="str">
            <v>[授信人員]、[介紹人]、[放款專員]、[核決主管]欄位可不輸入，經辦可再至L2111補鍵資料</v>
          </cell>
          <cell r="E129">
            <v>44403</v>
          </cell>
          <cell r="F129">
            <v>44405</v>
          </cell>
          <cell r="G129">
            <v>44405</v>
          </cell>
          <cell r="H129">
            <v>44431</v>
          </cell>
        </row>
        <row r="130">
          <cell r="A130" t="str">
            <v>L2112</v>
          </cell>
          <cell r="B130" t="str">
            <v xml:space="preserve">團體戶申請登錄                          </v>
          </cell>
          <cell r="C130">
            <v>2</v>
          </cell>
          <cell r="D130" t="str">
            <v>申請[統一編號]及[團體戶統編],[客戶別]不需為"06.團體戶"</v>
          </cell>
          <cell r="E130">
            <v>44403</v>
          </cell>
          <cell r="F130">
            <v>44405</v>
          </cell>
          <cell r="G130">
            <v>44405</v>
          </cell>
          <cell r="H130">
            <v>44431</v>
          </cell>
        </row>
        <row r="131">
          <cell r="A131" t="str">
            <v>L2112</v>
          </cell>
          <cell r="B131" t="str">
            <v xml:space="preserve">團體戶申請登錄                          </v>
          </cell>
          <cell r="C131">
            <v>3</v>
          </cell>
          <cell r="D131" t="str">
            <v>額度檔記錄之[客戶別]為(06.團體戶)</v>
          </cell>
          <cell r="E131">
            <v>44403</v>
          </cell>
          <cell r="F131">
            <v>44405</v>
          </cell>
          <cell r="G131">
            <v>44405</v>
          </cell>
          <cell r="H131">
            <v>44431</v>
          </cell>
        </row>
        <row r="132">
          <cell r="A132" t="str">
            <v>L2153</v>
          </cell>
          <cell r="B132" t="str">
            <v xml:space="preserve">核准額度登錄(Eloan4)                 </v>
          </cell>
          <cell r="C132">
            <v>1</v>
          </cell>
          <cell r="D132" t="str">
            <v>[金額,日期]移至[階梯式利率]前,便於判斷可輸入期別</v>
          </cell>
          <cell r="E132">
            <v>44403</v>
          </cell>
          <cell r="F132">
            <v>44421</v>
          </cell>
          <cell r="G132">
            <v>44413</v>
          </cell>
          <cell r="H132">
            <v>44428</v>
          </cell>
        </row>
        <row r="133">
          <cell r="A133" t="str">
            <v>L2153</v>
          </cell>
          <cell r="B133" t="str">
            <v xml:space="preserve">核准額度登錄(Eloan4)                 </v>
          </cell>
          <cell r="C133">
            <v>2</v>
          </cell>
          <cell r="D133" t="str">
            <v>[客戶別]要預設[客戶檔CustMain]的[客戶別]值,如果是團體戶申請,要預設"06.團體戶"</v>
          </cell>
          <cell r="E133">
            <v>44403</v>
          </cell>
          <cell r="F133">
            <v>44407</v>
          </cell>
          <cell r="G133">
            <v>44407</v>
          </cell>
          <cell r="H133">
            <v>44428</v>
          </cell>
        </row>
        <row r="134">
          <cell r="A134" t="str">
            <v>L2153</v>
          </cell>
          <cell r="B134" t="str">
            <v xml:space="preserve">核准額度登錄(Eloan4)                 </v>
          </cell>
          <cell r="C134">
            <v>3</v>
          </cell>
          <cell r="D134" t="str">
            <v>增加[手續費],參考[帳管費]設定及費用收取處理</v>
          </cell>
          <cell r="E134">
            <v>44403</v>
          </cell>
          <cell r="F134">
            <v>44459</v>
          </cell>
        </row>
        <row r="135">
          <cell r="A135" t="str">
            <v>L2153</v>
          </cell>
          <cell r="B135" t="str">
            <v xml:space="preserve">核准額度登錄(Eloan4)                 </v>
          </cell>
          <cell r="C135">
            <v>4</v>
          </cell>
          <cell r="D135" t="str">
            <v>[是否限制清償]改為可修改,文字改帶[L2101商品參數維護]設定清償說明</v>
          </cell>
          <cell r="E135">
            <v>44403</v>
          </cell>
          <cell r="F135">
            <v>44459</v>
          </cell>
          <cell r="G135">
            <v>44427</v>
          </cell>
          <cell r="H135">
            <v>44428</v>
          </cell>
        </row>
        <row r="136">
          <cell r="A136" t="str">
            <v>L2153</v>
          </cell>
          <cell r="B136" t="str">
            <v xml:space="preserve">核准額度登錄(Eloan4)                 </v>
          </cell>
          <cell r="C136">
            <v>5</v>
          </cell>
          <cell r="D136" t="str">
            <v>[徵審系統案號]標題改成[案件編號]</v>
          </cell>
          <cell r="E136">
            <v>44403</v>
          </cell>
          <cell r="F136">
            <v>44407</v>
          </cell>
          <cell r="G136">
            <v>44407</v>
          </cell>
          <cell r="H136">
            <v>44428</v>
          </cell>
        </row>
        <row r="137">
          <cell r="A137" t="str">
            <v>L2153</v>
          </cell>
          <cell r="B137" t="str">
            <v xml:space="preserve">核准額度登錄(Eloan4)                 </v>
          </cell>
          <cell r="C137">
            <v>6</v>
          </cell>
          <cell r="D137" t="str">
            <v>依[案件隸屬單位]:企金時顯示[企金人員],餘為[房貸專員]</v>
          </cell>
          <cell r="E137">
            <v>44403</v>
          </cell>
          <cell r="F137">
            <v>44407</v>
          </cell>
          <cell r="G137">
            <v>44407</v>
          </cell>
          <cell r="H137">
            <v>44428</v>
          </cell>
        </row>
        <row r="138">
          <cell r="A138" t="str">
            <v>L2153</v>
          </cell>
          <cell r="B138" t="str">
            <v xml:space="preserve">核准額度登錄(Eloan4)                 </v>
          </cell>
          <cell r="C138">
            <v>7</v>
          </cell>
          <cell r="D138" t="str">
            <v>同[戶號]+[案件編號]時,預設同案件編號的額度資料值</v>
          </cell>
          <cell r="E138">
            <v>44403</v>
          </cell>
          <cell r="F138">
            <v>44414</v>
          </cell>
          <cell r="G138">
            <v>44413</v>
          </cell>
          <cell r="H138">
            <v>44428</v>
          </cell>
        </row>
        <row r="139">
          <cell r="A139" t="str">
            <v>L2153</v>
          </cell>
          <cell r="B139" t="str">
            <v xml:space="preserve">核准額度登錄(Eloan4)                 </v>
          </cell>
          <cell r="C139">
            <v>8</v>
          </cell>
          <cell r="D139" t="str">
            <v>再寄出調整後畫面供BU確認[註]列入待辦事項</v>
          </cell>
          <cell r="E139">
            <v>44403</v>
          </cell>
          <cell r="F139" t="str">
            <v>改列待辦事項</v>
          </cell>
        </row>
        <row r="140">
          <cell r="A140" t="str">
            <v>L2153</v>
          </cell>
          <cell r="B140" t="str">
            <v xml:space="preserve">核准額度登錄(Eloan4)                 </v>
          </cell>
          <cell r="C140">
            <v>9</v>
          </cell>
          <cell r="D140" t="str">
            <v>提供針對企金使用輸入欄位版本[註]需企金依據現有版本確認所需欄位</v>
          </cell>
          <cell r="E140">
            <v>44403</v>
          </cell>
          <cell r="F140" t="str">
            <v>改列待辦事項</v>
          </cell>
        </row>
        <row r="141">
          <cell r="A141" t="str">
            <v>L2015</v>
          </cell>
          <cell r="B141" t="str">
            <v xml:space="preserve">額度明細資料查詢                        </v>
          </cell>
          <cell r="C141">
            <v>1</v>
          </cell>
          <cell r="D141" t="str">
            <v>增加"統一編號"查詢條件</v>
          </cell>
          <cell r="E141">
            <v>44404</v>
          </cell>
          <cell r="F141">
            <v>44407</v>
          </cell>
          <cell r="G141">
            <v>44407</v>
          </cell>
          <cell r="H141">
            <v>44431</v>
          </cell>
        </row>
        <row r="142">
          <cell r="A142" t="str">
            <v>L2154</v>
          </cell>
          <cell r="B142" t="str">
            <v xml:space="preserve">額度資料維護                            </v>
          </cell>
          <cell r="C142">
            <v>1</v>
          </cell>
          <cell r="D142" t="str">
            <v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</v>
          </cell>
          <cell r="E142">
            <v>44404</v>
          </cell>
          <cell r="F142">
            <v>44469</v>
          </cell>
        </row>
        <row r="143">
          <cell r="A143" t="str">
            <v>L2154</v>
          </cell>
          <cell r="B143" t="str">
            <v xml:space="preserve">額度資料維護                            </v>
          </cell>
          <cell r="C143">
            <v>2</v>
          </cell>
          <cell r="D143" t="str">
            <v>[商品]改為可修改欄位</v>
          </cell>
          <cell r="E143">
            <v>44404</v>
          </cell>
          <cell r="F143">
            <v>44407</v>
          </cell>
          <cell r="G143">
            <v>44407</v>
          </cell>
          <cell r="H143">
            <v>44428</v>
          </cell>
        </row>
        <row r="144">
          <cell r="A144" t="str">
            <v>L2154</v>
          </cell>
          <cell r="B144" t="str">
            <v xml:space="preserve">額度資料維護                            </v>
          </cell>
          <cell r="C144">
            <v>3</v>
          </cell>
          <cell r="D144" t="str">
            <v>[中租合約編號]移至新增標籤[其他]顯示</v>
          </cell>
          <cell r="E144">
            <v>44404</v>
          </cell>
          <cell r="F144">
            <v>44419</v>
          </cell>
          <cell r="G144">
            <v>44419</v>
          </cell>
          <cell r="H144">
            <v>44428</v>
          </cell>
        </row>
        <row r="145">
          <cell r="A145" t="str">
            <v>L2154</v>
          </cell>
          <cell r="B145" t="str">
            <v xml:space="preserve">額度資料維護                            </v>
          </cell>
          <cell r="C145">
            <v>4</v>
          </cell>
          <cell r="D145" t="str">
            <v>[指標利率代碼]需依據[商品]設定，不可修改</v>
          </cell>
          <cell r="E145">
            <v>44404</v>
          </cell>
          <cell r="F145">
            <v>44407</v>
          </cell>
          <cell r="G145">
            <v>44407</v>
          </cell>
          <cell r="H145">
            <v>44428</v>
          </cell>
        </row>
        <row r="146">
          <cell r="A146" t="str">
            <v>L2154</v>
          </cell>
          <cell r="B146" t="str">
            <v xml:space="preserve">額度資料維護                            </v>
          </cell>
          <cell r="C146">
            <v>5</v>
          </cell>
          <cell r="D146" t="str">
            <v>[核准額度]於撥款後不可修改</v>
          </cell>
          <cell r="E146">
            <v>44404</v>
          </cell>
          <cell r="F146">
            <v>44418</v>
          </cell>
          <cell r="G146">
            <v>44413</v>
          </cell>
          <cell r="H146">
            <v>44428</v>
          </cell>
        </row>
        <row r="147">
          <cell r="A147" t="str">
            <v>L2154</v>
          </cell>
          <cell r="B147" t="str">
            <v xml:space="preserve">額度資料維護                            </v>
          </cell>
          <cell r="C147">
            <v>6</v>
          </cell>
          <cell r="D147" t="str">
            <v>[規定管制代碼]改為可修改欄位</v>
          </cell>
          <cell r="E147">
            <v>44404</v>
          </cell>
          <cell r="F147">
            <v>44407</v>
          </cell>
          <cell r="G147">
            <v>44407</v>
          </cell>
          <cell r="H147">
            <v>44428</v>
          </cell>
        </row>
        <row r="148">
          <cell r="A148" t="str">
            <v>L2154</v>
          </cell>
          <cell r="B148" t="str">
            <v xml:space="preserve">額度資料維護                            </v>
          </cell>
          <cell r="C148">
            <v>7</v>
          </cell>
          <cell r="D148" t="str">
            <v>撥款後調整[貸款期間(月)][追蹤事項2]2021/1/20有討論,當時暫議詢問"新光銀行"作法,改為「L3701放款內容變更」確認</v>
          </cell>
          <cell r="E148">
            <v>44404</v>
          </cell>
          <cell r="F148">
            <v>44469</v>
          </cell>
        </row>
        <row r="149">
          <cell r="A149" t="str">
            <v>L2016</v>
          </cell>
          <cell r="B149" t="str">
            <v xml:space="preserve">核准號碼明細資料查詢                    </v>
          </cell>
          <cell r="C149">
            <v>1</v>
          </cell>
          <cell r="D149" t="str">
            <v>不掛入選單,為維護交易查詢輔助交易</v>
          </cell>
          <cell r="E149">
            <v>44404</v>
          </cell>
          <cell r="F149">
            <v>44418</v>
          </cell>
          <cell r="G149">
            <v>44409</v>
          </cell>
          <cell r="H149">
            <v>44431</v>
          </cell>
        </row>
        <row r="150">
          <cell r="A150" t="str">
            <v>L3100</v>
          </cell>
          <cell r="B150" t="str">
            <v xml:space="preserve">撥款                     </v>
          </cell>
          <cell r="C150">
            <v>1</v>
          </cell>
          <cell r="D150" t="str">
            <v>增加於撥款時業績調整:
(1).可輸入二組[計件代碼]、[金額]，分計業績、報酬及獎金
(2).第一組預設為放款的[計件代碼]及[撥款金額]
(3).二組[金額]需等於[撥款金額]</v>
          </cell>
          <cell r="E150">
            <v>44404</v>
          </cell>
          <cell r="F150">
            <v>44439</v>
          </cell>
          <cell r="G150">
            <v>44421</v>
          </cell>
        </row>
        <row r="151">
          <cell r="A151" t="str">
            <v>LC011</v>
          </cell>
          <cell r="B151" t="str">
            <v>交易明細查詢</v>
          </cell>
          <cell r="C151">
            <v>1</v>
          </cell>
          <cell r="D151" t="str">
            <v>調整[會計日期]可輸入起訖區間</v>
          </cell>
          <cell r="E151">
            <v>44404</v>
          </cell>
          <cell r="F151">
            <v>44439</v>
          </cell>
          <cell r="G151">
            <v>44446</v>
          </cell>
        </row>
        <row r="152">
          <cell r="A152" t="str">
            <v>L6700</v>
          </cell>
          <cell r="B152" t="str">
            <v>未齊件代碼維護</v>
          </cell>
          <cell r="C152">
            <v>1</v>
          </cell>
          <cell r="D152" t="str">
            <v>資料轉換 [未齊件代碼]的[齊件日期計算日]的工作日數，預設為8工作日</v>
          </cell>
          <cell r="E152">
            <v>44404</v>
          </cell>
          <cell r="F152">
            <v>44412</v>
          </cell>
          <cell r="G152">
            <v>44412</v>
          </cell>
          <cell r="H152">
            <v>44428</v>
          </cell>
        </row>
        <row r="153">
          <cell r="A153" t="str">
            <v>L6700</v>
          </cell>
          <cell r="B153" t="str">
            <v>未齊件代碼維護</v>
          </cell>
          <cell r="C153">
            <v>2</v>
          </cell>
          <cell r="D153" t="str">
            <v>調整[齊件日期計算日] 輸入欄位說"日"為"工作日"[廠商註]已調整</v>
          </cell>
          <cell r="E153">
            <v>44404</v>
          </cell>
          <cell r="F153">
            <v>44404</v>
          </cell>
          <cell r="G153">
            <v>44404</v>
          </cell>
          <cell r="H153">
            <v>44428</v>
          </cell>
        </row>
        <row r="154">
          <cell r="A154" t="str">
            <v>L6700</v>
          </cell>
          <cell r="B154" t="str">
            <v>未齊件代碼維護</v>
          </cell>
          <cell r="C154">
            <v>3</v>
          </cell>
          <cell r="D154" t="str">
            <v>未齊案件到期時,需依下列清單,寄發EMAIL通知
(1).額度建檔所列[房貸專員/企金人員]
(2).有「L9110首次撥款審核資料表」交易權限使用者
(3).「L3100撥款」登錄經辦</v>
          </cell>
          <cell r="E154">
            <v>44404</v>
          </cell>
          <cell r="F154">
            <v>44439</v>
          </cell>
        </row>
        <row r="155">
          <cell r="A155" t="str">
            <v>L2921</v>
          </cell>
          <cell r="B155" t="str">
            <v xml:space="preserve">未齊件資料查詢                          </v>
          </cell>
          <cell r="C155">
            <v>1</v>
          </cell>
          <cell r="D155" t="str">
            <v>增加查詢條件 
(1).加[齊件訖日]區間
(2).加[銷號日期]區間</v>
          </cell>
          <cell r="E155">
            <v>44405</v>
          </cell>
          <cell r="F155">
            <v>44411</v>
          </cell>
          <cell r="G155">
            <v>44411</v>
          </cell>
          <cell r="H155">
            <v>44428</v>
          </cell>
        </row>
        <row r="156">
          <cell r="A156" t="str">
            <v>L2921</v>
          </cell>
          <cell r="B156" t="str">
            <v xml:space="preserve">未齊件資料查詢                          </v>
          </cell>
          <cell r="C156">
            <v>2</v>
          </cell>
          <cell r="D156" t="str">
            <v>輸出欄位調整說明
(1).移除[統一編號]
(2).[齊件日期]改標題為[齊件訖日]
(3).房貸專員需顯示代號及員工姓名
(4).增加[備註]</v>
          </cell>
          <cell r="E156">
            <v>44405</v>
          </cell>
          <cell r="F156">
            <v>44411</v>
          </cell>
          <cell r="G156">
            <v>44411</v>
          </cell>
          <cell r="H156">
            <v>44428</v>
          </cell>
        </row>
        <row r="157">
          <cell r="A157" t="str">
            <v>L2801</v>
          </cell>
          <cell r="B157" t="str">
            <v xml:space="preserve">未齊案件管理             </v>
          </cell>
          <cell r="C157">
            <v>2</v>
          </cell>
          <cell r="D157" t="str">
            <v>[齊件日期]標題改成[齊件訖日],並可修改</v>
          </cell>
          <cell r="E157">
            <v>44405</v>
          </cell>
          <cell r="F157">
            <v>44407</v>
          </cell>
          <cell r="G157">
            <v>44407</v>
          </cell>
          <cell r="H157">
            <v>44428</v>
          </cell>
        </row>
        <row r="158">
          <cell r="A158" t="str">
            <v>L2801</v>
          </cell>
          <cell r="B158" t="str">
            <v xml:space="preserve">未齊案件管理             </v>
          </cell>
          <cell r="C158">
            <v>3</v>
          </cell>
          <cell r="D158" t="str">
            <v>增加[備註]輸入欄位</v>
          </cell>
          <cell r="E158">
            <v>44405</v>
          </cell>
          <cell r="F158">
            <v>44407</v>
          </cell>
          <cell r="G158">
            <v>44407</v>
          </cell>
          <cell r="H158">
            <v>44428</v>
          </cell>
        </row>
        <row r="159">
          <cell r="A159" t="str">
            <v>L2801</v>
          </cell>
          <cell r="B159" t="str">
            <v xml:space="preserve">未齊案件管理             </v>
          </cell>
          <cell r="C159">
            <v>6</v>
          </cell>
          <cell r="D159" t="str">
            <v>異動[銷號日期]需主管授權</v>
          </cell>
          <cell r="E159">
            <v>44405</v>
          </cell>
          <cell r="F159">
            <v>44407</v>
          </cell>
          <cell r="G159">
            <v>44407</v>
          </cell>
          <cell r="H159">
            <v>44428</v>
          </cell>
        </row>
        <row r="160">
          <cell r="A160" t="str">
            <v>L2801</v>
          </cell>
          <cell r="B160" t="str">
            <v xml:space="preserve">未齊案件管理             </v>
          </cell>
          <cell r="C160">
            <v>7</v>
          </cell>
          <cell r="D160" t="str">
            <v>有「L2801 未齊案件管理」交易權限者,應將未齊件資料於[齊件訖日]到期前3工作日開始,顯示於該使用者"處理清單"中</v>
          </cell>
          <cell r="E160">
            <v>44405</v>
          </cell>
          <cell r="F160">
            <v>44469</v>
          </cell>
        </row>
        <row r="161">
          <cell r="A161" t="str">
            <v>L2020</v>
          </cell>
          <cell r="B161" t="str">
            <v xml:space="preserve">保證人明細資料查詢                      </v>
          </cell>
          <cell r="C161">
            <v>1</v>
          </cell>
          <cell r="D161" t="str">
            <v>增加[額度]查詢條件</v>
          </cell>
          <cell r="E161">
            <v>44405</v>
          </cell>
          <cell r="F161">
            <v>44421</v>
          </cell>
          <cell r="G161">
            <v>44419</v>
          </cell>
          <cell r="H161">
            <v>44428</v>
          </cell>
        </row>
        <row r="162">
          <cell r="A162" t="str">
            <v>L2020</v>
          </cell>
          <cell r="B162" t="str">
            <v xml:space="preserve">保證人明細資料查詢                      </v>
          </cell>
          <cell r="C162">
            <v>2</v>
          </cell>
          <cell r="D162" t="str">
            <v>將戶號移至共同輸出區,並增加[戶名]資訊</v>
          </cell>
          <cell r="E162">
            <v>44405</v>
          </cell>
          <cell r="F162">
            <v>44406</v>
          </cell>
          <cell r="G162">
            <v>44406</v>
          </cell>
          <cell r="H162">
            <v>44428</v>
          </cell>
        </row>
        <row r="163">
          <cell r="A163" t="str">
            <v>L2020</v>
          </cell>
          <cell r="B163" t="str">
            <v xml:space="preserve">保證人明細資料查詢                      </v>
          </cell>
          <cell r="C163">
            <v>3</v>
          </cell>
          <cell r="D163" t="str">
            <v>需於URS規格書說明"不開放查詢的客戶管控"的作法</v>
          </cell>
          <cell r="E163">
            <v>44405</v>
          </cell>
          <cell r="F163">
            <v>44426</v>
          </cell>
          <cell r="G163">
            <v>44426</v>
          </cell>
          <cell r="H163">
            <v>44428</v>
          </cell>
        </row>
        <row r="164">
          <cell r="A164" t="str">
            <v>L2250</v>
          </cell>
          <cell r="B164" t="str">
            <v xml:space="preserve">保證人資料登錄(Eloan5)                </v>
          </cell>
          <cell r="C164">
            <v>1</v>
          </cell>
          <cell r="D164" t="str">
            <v>[異動]時需主管授權</v>
          </cell>
          <cell r="E164">
            <v>44405</v>
          </cell>
          <cell r="F164">
            <v>44411</v>
          </cell>
          <cell r="G164">
            <v>44411</v>
          </cell>
          <cell r="H164">
            <v>44428</v>
          </cell>
        </row>
        <row r="165">
          <cell r="A165" t="str">
            <v>L2250</v>
          </cell>
          <cell r="B165" t="str">
            <v xml:space="preserve">保證人資料登錄(Eloan5)                </v>
          </cell>
          <cell r="C165">
            <v>2</v>
          </cell>
          <cell r="D165" t="str">
            <v>新增時[保證狀況碼]預設為"1.設定"</v>
          </cell>
          <cell r="E165">
            <v>44405</v>
          </cell>
          <cell r="F165">
            <v>44411</v>
          </cell>
          <cell r="G165">
            <v>44411</v>
          </cell>
          <cell r="H165">
            <v>44428</v>
          </cell>
        </row>
        <row r="166">
          <cell r="A166" t="str">
            <v>L2250</v>
          </cell>
          <cell r="B166" t="str">
            <v xml:space="preserve">保證人資料登錄(Eloan5)                </v>
          </cell>
          <cell r="C166">
            <v>3</v>
          </cell>
          <cell r="D166" t="str">
            <v>[保證人關係]改用[保證人關係代碼(CdGuarantor)]檔,廢除[代碼檔(CdCode)]代碼"GuaTypeCode"資料,需補充涵蓋聯徵報送項目</v>
          </cell>
          <cell r="E166">
            <v>44405</v>
          </cell>
          <cell r="F166">
            <v>44421</v>
          </cell>
          <cell r="G166">
            <v>44414</v>
          </cell>
          <cell r="H166">
            <v>44428</v>
          </cell>
        </row>
        <row r="167">
          <cell r="A167" t="str">
            <v>L2250</v>
          </cell>
          <cell r="B167" t="str">
            <v xml:space="preserve">保證人資料登錄(Eloan5)                </v>
          </cell>
          <cell r="C167">
            <v>4</v>
          </cell>
          <cell r="D167" t="str">
            <v>擔保品提供人,新系統不需再建[保證類別]為 [05.擔保品提供人]保證人資料,系統直接抓取擔保品資料的[所有權人]申報,並於擔保品建檔時增加[保證人關係]輸入欄位</v>
          </cell>
          <cell r="E167">
            <v>44405</v>
          </cell>
          <cell r="F167">
            <v>44428</v>
          </cell>
          <cell r="G167">
            <v>44442</v>
          </cell>
        </row>
        <row r="168">
          <cell r="A168" t="str">
            <v>L2250</v>
          </cell>
          <cell r="B168" t="str">
            <v xml:space="preserve">保證人資料登錄(Eloan5)                </v>
          </cell>
          <cell r="C168">
            <v>5</v>
          </cell>
          <cell r="D168" t="str">
            <v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v>
          </cell>
          <cell r="E168">
            <v>44405</v>
          </cell>
          <cell r="F168">
            <v>44428</v>
          </cell>
          <cell r="G168">
            <v>44442</v>
          </cell>
        </row>
        <row r="169">
          <cell r="A169" t="str">
            <v>L2250</v>
          </cell>
          <cell r="B169" t="str">
            <v xml:space="preserve">保證人資料登錄(Eloan5)                </v>
          </cell>
          <cell r="C169">
            <v>6</v>
          </cell>
          <cell r="D169" t="str">
            <v>新增[交易關係人查詢]機制,可依[身份證字號/統一編號]查詢在貸中系統中各種身分資料(借戶、保證人、擔保品提供人)</v>
          </cell>
          <cell r="E169">
            <v>44405</v>
          </cell>
          <cell r="F169">
            <v>44439</v>
          </cell>
        </row>
        <row r="170">
          <cell r="A170" t="str">
            <v>L2902</v>
          </cell>
          <cell r="B170" t="str">
            <v xml:space="preserve">保證人保證資料查詢                      </v>
          </cell>
          <cell r="C170">
            <v>1</v>
          </cell>
          <cell r="D170" t="str">
            <v>輸入條件[統一編號]標題改為[保證人統編]</v>
          </cell>
          <cell r="E170">
            <v>44405</v>
          </cell>
          <cell r="F170">
            <v>44405</v>
          </cell>
          <cell r="G170">
            <v>44405</v>
          </cell>
          <cell r="H170">
            <v>44428</v>
          </cell>
        </row>
        <row r="171">
          <cell r="A171" t="str">
            <v>L2902</v>
          </cell>
          <cell r="B171" t="str">
            <v xml:space="preserve">保證人保證資料查詢                      </v>
          </cell>
          <cell r="C171">
            <v>2</v>
          </cell>
          <cell r="D171" t="str">
            <v>於輸出共同區,顯示[戶號],[戶名],[借戶否]資訊</v>
          </cell>
          <cell r="E171">
            <v>44405</v>
          </cell>
          <cell r="F171">
            <v>44406</v>
          </cell>
          <cell r="G171">
            <v>44406</v>
          </cell>
          <cell r="H171">
            <v>44428</v>
          </cell>
        </row>
        <row r="172">
          <cell r="A172" t="str">
            <v>L2111</v>
          </cell>
          <cell r="B172" t="str">
            <v xml:space="preserve">案件申請登錄(Eloan3)                   </v>
          </cell>
          <cell r="C172">
            <v>1</v>
          </cell>
          <cell r="D172" t="str">
            <v xml:space="preserve">配合ELOAN共同借款人登錄,調整如下說明
新貸中系統調整說明:
(1).L2111新增電文欄位「共同借款人」,有值時代表為共同借款人案件,處理如下:
(2).會將同一「案件編號」的額度,自動連結為共同借款人戶(同「L2118共同借款人資料登錄」作業內容)
(3).將申請案件,自動改用「共同借款人」的統編對應之戶號
</v>
          </cell>
          <cell r="E172">
            <v>44431</v>
          </cell>
          <cell r="F172">
            <v>44469</v>
          </cell>
        </row>
        <row r="173">
          <cell r="A173" t="str">
            <v>L2111</v>
          </cell>
          <cell r="B173" t="str">
            <v xml:space="preserve">案件申請登錄(Eloan3)                   </v>
          </cell>
          <cell r="C173">
            <v>2</v>
          </cell>
          <cell r="D173" t="str">
            <v xml:space="preserve">ELOAN現行調整說明:
(1).確認「共同借款人」和「申請額度」的關連(使用保證人建檔或另新增共用借款人建檔機制)
(2).「共同借款人」基本資料,可依循現行作法,送電文「L1101新增自然人」及「L1102新增法人」
</v>
          </cell>
          <cell r="E173">
            <v>44431</v>
          </cell>
        </row>
        <row r="174">
          <cell r="A174" t="str">
            <v>L2111</v>
          </cell>
          <cell r="B174" t="str">
            <v xml:space="preserve">案件申請登錄(Eloan3)                   </v>
          </cell>
          <cell r="C174">
            <v>3</v>
          </cell>
          <cell r="D174" t="str">
            <v xml:space="preserve">ELOAN規劃調整備註
(1).於案件申請時，可於同一案件編號下，建立不同「共同借款人」額度
</v>
          </cell>
          <cell r="E174">
            <v>44431</v>
          </cell>
        </row>
        <row r="175">
          <cell r="A175" t="str">
            <v>L2221</v>
          </cell>
          <cell r="B175" t="str">
            <v>交易關係人維護</v>
          </cell>
          <cell r="C175">
            <v>1</v>
          </cell>
          <cell r="D175" t="str">
            <v>增加[交易關係人]基本資料相關電文欄位,供ELOAN於新增[交易關係人]時,同步新增「顧客基本資料」</v>
          </cell>
          <cell r="E175">
            <v>44431</v>
          </cell>
          <cell r="F175">
            <v>44469</v>
          </cell>
        </row>
        <row r="176">
          <cell r="B176" t="str">
            <v>擔保品建檔共同原則
(不動產、動產、股票、其他)</v>
          </cell>
          <cell r="C176">
            <v>1</v>
          </cell>
          <cell r="D176" t="str">
            <v>提供[複製]機制</v>
          </cell>
          <cell r="E176">
            <v>44432</v>
          </cell>
          <cell r="F176">
            <v>44469</v>
          </cell>
        </row>
        <row r="177">
          <cell r="B177" t="str">
            <v>擔保品建檔共同原則
(不動產、動產、股票、其他)</v>
          </cell>
          <cell r="C177">
            <v>2</v>
          </cell>
          <cell r="D177" t="str">
            <v>提供EXCEL表[整批匯入建檔]機制</v>
          </cell>
          <cell r="E177">
            <v>44432</v>
          </cell>
          <cell r="F177">
            <v>44469</v>
          </cell>
        </row>
        <row r="178">
          <cell r="B178" t="str">
            <v>擔保品建檔共同原則
(不動產、動產、股票、其他)</v>
          </cell>
          <cell r="C178">
            <v>3</v>
          </cell>
          <cell r="D178" t="str">
            <v>移除[聯貸案]、[聯貸案類型]輸入欄位</v>
          </cell>
          <cell r="E178">
            <v>44432</v>
          </cell>
          <cell r="F178">
            <v>44435</v>
          </cell>
          <cell r="G178">
            <v>44435</v>
          </cell>
          <cell r="H178">
            <v>44445</v>
          </cell>
        </row>
        <row r="179">
          <cell r="B179" t="str">
            <v>擔保品建檔共同原則
(不動產、動產、股票、其他)</v>
          </cell>
          <cell r="C179">
            <v>4</v>
          </cell>
          <cell r="D179" t="str">
            <v>[抵押品註記]參考ELOAN輸入方式</v>
          </cell>
          <cell r="E179">
            <v>44432</v>
          </cell>
          <cell r="F179">
            <v>44469</v>
          </cell>
          <cell r="G179">
            <v>44445</v>
          </cell>
          <cell r="H179">
            <v>44445</v>
          </cell>
        </row>
        <row r="180">
          <cell r="B180" t="str">
            <v>擔保品建檔共同原則
(不動產、動產、股票、其他)</v>
          </cell>
          <cell r="C180">
            <v>5</v>
          </cell>
          <cell r="D180" t="str">
            <v>[建物][土地]重新交易時,需保留原擔保品編號</v>
          </cell>
          <cell r="E180">
            <v>44432</v>
          </cell>
          <cell r="F180">
            <v>44469</v>
          </cell>
          <cell r="G180">
            <v>44441</v>
          </cell>
          <cell r="H180">
            <v>44445</v>
          </cell>
        </row>
        <row r="181">
          <cell r="A181" t="str">
            <v>L2038</v>
          </cell>
          <cell r="B181" t="str">
            <v xml:space="preserve">擔保品明細資料查詢                      </v>
          </cell>
          <cell r="C181">
            <v>1</v>
          </cell>
          <cell r="D181" t="str">
            <v>增加門牌的模糊查詢</v>
          </cell>
          <cell r="E181">
            <v>44432</v>
          </cell>
          <cell r="F181">
            <v>44435</v>
          </cell>
          <cell r="G181">
            <v>44434</v>
          </cell>
          <cell r="H181">
            <v>44434</v>
          </cell>
        </row>
        <row r="182">
          <cell r="A182" t="str">
            <v>L2411</v>
          </cell>
          <cell r="B182" t="str">
            <v>不動產擔保品資料登錄(Eloan6)</v>
          </cell>
          <cell r="C182">
            <v>1</v>
          </cell>
          <cell r="D182" t="str">
            <v xml:space="preserve">[設定順位]調整最大可輸入值為9,並調整輸入[前一順位金額]與[前一順位債權人]同步調整可輸入8組; [前一順位債權人]放大為40位,預設值為"新光人壽保險股份有限公司",資料庫另行設計記錄
</v>
          </cell>
          <cell r="E182">
            <v>44432</v>
          </cell>
          <cell r="F182">
            <v>44469</v>
          </cell>
          <cell r="G182">
            <v>44446</v>
          </cell>
          <cell r="H182">
            <v>44447</v>
          </cell>
        </row>
        <row r="183">
          <cell r="A183" t="str">
            <v>L2411</v>
          </cell>
          <cell r="B183" t="str">
            <v>不動產擔保品資料登錄(Eloan6)</v>
          </cell>
          <cell r="C183">
            <v>3</v>
          </cell>
          <cell r="D183" t="str">
            <v>檢查擔保品唯一性時,錯誤訊息,顯示重複的完整擔保品編號</v>
          </cell>
          <cell r="E183">
            <v>44432</v>
          </cell>
          <cell r="F183">
            <v>44435</v>
          </cell>
          <cell r="G183">
            <v>44434</v>
          </cell>
          <cell r="H183">
            <v>44445</v>
          </cell>
        </row>
        <row r="184">
          <cell r="A184" t="str">
            <v>L2411</v>
          </cell>
          <cell r="B184" t="str">
            <v>不動產擔保品資料登錄(Eloan6)</v>
          </cell>
          <cell r="C184">
            <v>4</v>
          </cell>
          <cell r="D184" t="str">
            <v>新增成功時,顯示[保險單]按鈕,連結【L4610保險單明細資料登錄】交易,登錄保險單資料</v>
          </cell>
          <cell r="E184">
            <v>44432</v>
          </cell>
          <cell r="F184">
            <v>44435</v>
          </cell>
          <cell r="G184">
            <v>44434</v>
          </cell>
          <cell r="H184">
            <v>44445</v>
          </cell>
        </row>
        <row r="185">
          <cell r="A185" t="str">
            <v>L2415</v>
          </cell>
          <cell r="B185" t="str">
            <v>不動產建物擔保品資料登錄(Eloan8)</v>
          </cell>
          <cell r="C185">
            <v>1</v>
          </cell>
          <cell r="D185" t="str">
            <v>新增時,不必輸入[建物修改原因]</v>
          </cell>
          <cell r="E185">
            <v>44432</v>
          </cell>
          <cell r="F185">
            <v>44442</v>
          </cell>
          <cell r="G185">
            <v>44441</v>
          </cell>
          <cell r="H185">
            <v>44445</v>
          </cell>
        </row>
        <row r="186">
          <cell r="A186" t="str">
            <v>L2415</v>
          </cell>
          <cell r="B186" t="str">
            <v>不動產建物擔保品資料登錄(Eloan8)</v>
          </cell>
          <cell r="C186">
            <v>2</v>
          </cell>
          <cell r="D186" t="str">
            <v>[公設建號.所有權人]需同時為[建物.所有權人]</v>
          </cell>
          <cell r="E186">
            <v>44432</v>
          </cell>
          <cell r="F186">
            <v>44442</v>
          </cell>
          <cell r="G186">
            <v>44441</v>
          </cell>
          <cell r="H186">
            <v>44445</v>
          </cell>
        </row>
        <row r="187">
          <cell r="A187" t="str">
            <v>L2911</v>
          </cell>
          <cell r="B187" t="str">
            <v xml:space="preserve">不動產擔保品資料查詢                    </v>
          </cell>
          <cell r="C187">
            <v>1</v>
          </cell>
          <cell r="D187" t="str">
            <v>於[建物]輸出,增加[保險單]按鈕, ,連結【L4060額度擔保品保險單關聯查詢】交易,查詢保險單資料</v>
          </cell>
          <cell r="E187">
            <v>44432</v>
          </cell>
          <cell r="F187">
            <v>44435</v>
          </cell>
          <cell r="G187">
            <v>44434</v>
          </cell>
          <cell r="H187">
            <v>44445</v>
          </cell>
        </row>
        <row r="188">
          <cell r="A188" t="str">
            <v>L2041</v>
          </cell>
          <cell r="B188" t="str">
            <v xml:space="preserve">不動產擔保品土地明細資料查詢            </v>
          </cell>
          <cell r="C188">
            <v>1</v>
          </cell>
          <cell r="D188" t="str">
            <v>交易功能併入[L2911不動產擔保品資料查詢] 取消L2041交易</v>
          </cell>
          <cell r="E188">
            <v>44432</v>
          </cell>
          <cell r="F188">
            <v>44435</v>
          </cell>
          <cell r="G188">
            <v>44434</v>
          </cell>
          <cell r="H188">
            <v>44445</v>
          </cell>
        </row>
        <row r="189">
          <cell r="A189" t="str">
            <v>L2042</v>
          </cell>
          <cell r="B189" t="str">
            <v xml:space="preserve">不動產擔保品房屋明細資料查詢            </v>
          </cell>
          <cell r="C189">
            <v>1</v>
          </cell>
          <cell r="D189" t="str">
            <v>交易功能併入[L2911不動產擔保品資料查詢],取消L2042交易</v>
          </cell>
          <cell r="E189">
            <v>44432</v>
          </cell>
          <cell r="F189">
            <v>44435</v>
          </cell>
          <cell r="G189">
            <v>44434</v>
          </cell>
          <cell r="H189">
            <v>44445</v>
          </cell>
        </row>
        <row r="190">
          <cell r="A190" t="str">
            <v>L2221</v>
          </cell>
          <cell r="B190" t="str">
            <v>交易關係人維護</v>
          </cell>
          <cell r="C190">
            <v>1</v>
          </cell>
          <cell r="D190" t="str">
            <v>建檔時只需提供ID及姓名及掃描類別,基本資料可於L1101/L1102補鍵,並依[交易關係人]必須輸入的資料,做欄位輸入控制</v>
          </cell>
          <cell r="E190">
            <v>44432</v>
          </cell>
          <cell r="F190">
            <v>44442</v>
          </cell>
          <cell r="G190">
            <v>44440</v>
          </cell>
        </row>
        <row r="191">
          <cell r="A191" t="str">
            <v>L2412</v>
          </cell>
          <cell r="B191" t="str">
            <v xml:space="preserve">動產擔保品資料登錄(Eloan11)       </v>
          </cell>
          <cell r="C191">
            <v>1</v>
          </cell>
          <cell r="D191" t="str">
            <v>[擔保品代號2]="02.動產-機器設備"時,隱藏以下輸入欄位</v>
          </cell>
          <cell r="E191">
            <v>44433</v>
          </cell>
          <cell r="F191">
            <v>44435</v>
          </cell>
          <cell r="G191">
            <v>44435</v>
          </cell>
          <cell r="H191">
            <v>44445</v>
          </cell>
        </row>
        <row r="192">
          <cell r="A192" t="str">
            <v>L2412</v>
          </cell>
          <cell r="B192" t="str">
            <v xml:space="preserve">動產擔保品資料登錄(Eloan11)       </v>
          </cell>
          <cell r="C192">
            <v>2</v>
          </cell>
          <cell r="D192" t="str">
            <v>[抵押品註記]參考ELOAN輸入方式,</v>
          </cell>
          <cell r="E192">
            <v>44433</v>
          </cell>
          <cell r="F192">
            <v>44469</v>
          </cell>
          <cell r="G192">
            <v>44445</v>
          </cell>
          <cell r="H192">
            <v>44445</v>
          </cell>
        </row>
        <row r="193">
          <cell r="A193" t="str">
            <v>L2412</v>
          </cell>
          <cell r="B193" t="str">
            <v xml:space="preserve">動產擔保品資料登錄(Eloan11)       </v>
          </cell>
          <cell r="C193">
            <v>3</v>
          </cell>
          <cell r="D193" t="str">
            <v xml:space="preserve">新增成功時,顯示[保險單]按鈕,連結【L4610保險單明細資料登錄】交易,登錄保險單資料 </v>
          </cell>
          <cell r="E193">
            <v>44433</v>
          </cell>
          <cell r="F193">
            <v>44469</v>
          </cell>
          <cell r="G193">
            <v>44441</v>
          </cell>
          <cell r="H193">
            <v>44445</v>
          </cell>
        </row>
        <row r="194">
          <cell r="A194" t="str">
            <v>L2049</v>
          </cell>
          <cell r="B194" t="str">
            <v xml:space="preserve">擔保品關聯設定明細資料查詢              </v>
          </cell>
          <cell r="C194">
            <v>1</v>
          </cell>
          <cell r="D194" t="str">
            <v>併入L2017,應涵蓋以下項目
(1).L2049有的查詢條件
(2).L2049必要輸出欄位
以上調整於後續調整說明會展示</v>
          </cell>
          <cell r="E194">
            <v>44433</v>
          </cell>
          <cell r="F194">
            <v>44469</v>
          </cell>
        </row>
        <row r="195">
          <cell r="A195" t="str">
            <v>L2919</v>
          </cell>
          <cell r="B195" t="str">
            <v xml:space="preserve">提供人之擔保品查詢                      </v>
          </cell>
          <cell r="C195">
            <v>1</v>
          </cell>
          <cell r="D195" t="str">
            <v>併入L2038,應涵蓋以下項目
(1).L2919有的查詢條件
(2).L2919必要輸出欄位
以上調整於後續調整說明會展示</v>
          </cell>
          <cell r="E195">
            <v>44433</v>
          </cell>
          <cell r="F195">
            <v>44469</v>
          </cell>
          <cell r="G195">
            <v>44448</v>
          </cell>
          <cell r="H195">
            <v>44448</v>
          </cell>
        </row>
        <row r="196">
          <cell r="A196" t="str">
            <v>L2922</v>
          </cell>
          <cell r="B196" t="str">
            <v xml:space="preserve">土地坐落索引查詢                        </v>
          </cell>
          <cell r="C196">
            <v>1</v>
          </cell>
          <cell r="D196" t="str">
            <v>併入L2038,應涵蓋以下項目
(1).L2922有的查詢條件
(2).L2922必要輸出欄位
以上調整於後續調整說明會展示</v>
          </cell>
          <cell r="E196">
            <v>44433</v>
          </cell>
          <cell r="F196">
            <v>44469</v>
          </cell>
          <cell r="G196">
            <v>44448</v>
          </cell>
          <cell r="H196">
            <v>44448</v>
          </cell>
        </row>
        <row r="197">
          <cell r="A197" t="str">
            <v>L2047</v>
          </cell>
          <cell r="B197" t="str">
            <v xml:space="preserve">動產擔保品明細資料查詢-依牌照號碼       </v>
          </cell>
          <cell r="C197">
            <v>1</v>
          </cell>
          <cell r="D197" t="str">
            <v>併入L2038,應涵蓋以下項目
(1).L2922有的查詢條件
(2).L2922必要輸出欄位
以上調整於後續調整說明會展示</v>
          </cell>
          <cell r="E197">
            <v>44433</v>
          </cell>
          <cell r="F197">
            <v>44469</v>
          </cell>
          <cell r="G197">
            <v>44448</v>
          </cell>
          <cell r="H197">
            <v>44448</v>
          </cell>
        </row>
        <row r="198">
          <cell r="A198" t="str">
            <v>L2038</v>
          </cell>
          <cell r="B198" t="str">
            <v xml:space="preserve">擔保品明細資料查詢                      </v>
          </cell>
          <cell r="C198">
            <v>1</v>
          </cell>
          <cell r="D198" t="str">
            <v>改用[擔保品大類]控制,以下欄位查詢條件的顯示/隱藏</v>
          </cell>
          <cell r="E198">
            <v>44433</v>
          </cell>
          <cell r="F198">
            <v>44435</v>
          </cell>
          <cell r="G198">
            <v>44435</v>
          </cell>
          <cell r="H198">
            <v>44435</v>
          </cell>
        </row>
        <row r="199">
          <cell r="A199" t="str">
            <v>L2038</v>
          </cell>
          <cell r="B199" t="str">
            <v xml:space="preserve">擔保品明細資料查詢                      </v>
          </cell>
          <cell r="C199">
            <v>2</v>
          </cell>
          <cell r="D199" t="str">
            <v>[建物建號]及[土地地號]增加以區間查詢</v>
          </cell>
          <cell r="E199">
            <v>44433</v>
          </cell>
          <cell r="F199">
            <v>44435</v>
          </cell>
          <cell r="G199">
            <v>44435</v>
          </cell>
          <cell r="H199">
            <v>44442</v>
          </cell>
        </row>
        <row r="200">
          <cell r="A200" t="str">
            <v>L2038</v>
          </cell>
          <cell r="B200" t="str">
            <v xml:space="preserve">擔保品明細資料查詢                      </v>
          </cell>
          <cell r="C200">
            <v>3</v>
          </cell>
          <cell r="D200" t="str">
            <v>[建物門牌].[路]可模糊比對</v>
          </cell>
          <cell r="E200">
            <v>44433</v>
          </cell>
          <cell r="F200">
            <v>44435</v>
          </cell>
          <cell r="G200">
            <v>44435</v>
          </cell>
          <cell r="H200">
            <v>44435</v>
          </cell>
        </row>
        <row r="201">
          <cell r="A201" t="str">
            <v>L2038</v>
          </cell>
          <cell r="B201" t="str">
            <v xml:space="preserve">擔保品明細資料查詢                      </v>
          </cell>
          <cell r="C201">
            <v>4</v>
          </cell>
          <cell r="D201" t="str">
            <v>增加[車牌號碼]查詢條件</v>
          </cell>
          <cell r="E201">
            <v>44433</v>
          </cell>
          <cell r="F201">
            <v>44435</v>
          </cell>
          <cell r="G201">
            <v>44435</v>
          </cell>
          <cell r="H201">
            <v>44442</v>
          </cell>
        </row>
        <row r="202">
          <cell r="A202" t="str">
            <v>L2038</v>
          </cell>
          <cell r="B202" t="str">
            <v xml:space="preserve">擔保品明細資料查詢                      </v>
          </cell>
          <cell r="C202">
            <v>5</v>
          </cell>
          <cell r="D202" t="str">
            <v>增加可以[借戶戶名] 、[所有權人姓名]查詢機制,[廠商註]已調整
(1).新增[顧客基本資料]查詢按鈕
(2).利用自行輸入查詢條件,再選取查詢對象</v>
          </cell>
          <cell r="E202">
            <v>44433</v>
          </cell>
          <cell r="F202">
            <v>44435</v>
          </cell>
          <cell r="G202">
            <v>44435</v>
          </cell>
          <cell r="H202">
            <v>44442</v>
          </cell>
        </row>
        <row r="203">
          <cell r="B203" t="str">
            <v>「同一關係企業及集團企業」資料報送作業</v>
          </cell>
          <cell r="C203">
            <v>1</v>
          </cell>
          <cell r="D203" t="str">
            <v>[關係企業關係代號]目前規劃於「L2035/L2306借款戶關係人/關係企業維護」登錄,附申報[關係代號對照表][說明規劃]</v>
          </cell>
          <cell r="E203">
            <v>44433</v>
          </cell>
          <cell r="F203">
            <v>44435</v>
          </cell>
          <cell r="G203">
            <v>44435</v>
          </cell>
        </row>
        <row r="204">
          <cell r="A204" t="str">
            <v>L2415</v>
          </cell>
          <cell r="B204" t="str">
            <v>不動產建物擔保品資料登錄(Eloan8)</v>
          </cell>
          <cell r="C204">
            <v>1</v>
          </cell>
          <cell r="D204" t="str">
            <v>新增5種停車位型式的[數量]及[面積]合計欄位</v>
          </cell>
          <cell r="E204">
            <v>44433</v>
          </cell>
        </row>
        <row r="205">
          <cell r="A205" t="str">
            <v>L2413</v>
          </cell>
          <cell r="B205" t="str">
            <v xml:space="preserve">股票擔保品資料登錄(Eloan12)       </v>
          </cell>
          <cell r="C205">
            <v>1</v>
          </cell>
          <cell r="D205" t="str">
            <v>匯入台股股票代號</v>
          </cell>
          <cell r="E205">
            <v>44434</v>
          </cell>
          <cell r="F205">
            <v>44435</v>
          </cell>
          <cell r="G205">
            <v>44435</v>
          </cell>
          <cell r="H205">
            <v>44435</v>
          </cell>
        </row>
        <row r="206">
          <cell r="A206" t="str">
            <v>L2413</v>
          </cell>
          <cell r="B206" t="str">
            <v xml:space="preserve">股票擔保品資料登錄(Eloan12)       </v>
          </cell>
          <cell r="C206">
            <v>2</v>
          </cell>
          <cell r="D206" t="str">
            <v>新增[查詢]股票按鈕</v>
          </cell>
          <cell r="E206">
            <v>44434</v>
          </cell>
          <cell r="F206">
            <v>44435</v>
          </cell>
          <cell r="G206">
            <v>44435</v>
          </cell>
          <cell r="H206">
            <v>44445</v>
          </cell>
        </row>
        <row r="207">
          <cell r="A207" t="str">
            <v>L2413</v>
          </cell>
          <cell r="B207" t="str">
            <v xml:space="preserve">股票擔保品資料登錄(Eloan12)       </v>
          </cell>
          <cell r="C207">
            <v>3</v>
          </cell>
          <cell r="D207" t="str">
            <v>依據[每股單價鑑估標準]輸入選項,正確控制[非上市（櫃）每股淨值]、[每股面額]、[前日收盤價]、[前日收盤價]、[一個月平均價]、[三個月平均價]的必須輸入控制</v>
          </cell>
          <cell r="E207">
            <v>44434</v>
          </cell>
          <cell r="F207">
            <v>44435</v>
          </cell>
          <cell r="G207">
            <v>44435</v>
          </cell>
          <cell r="H207">
            <v>44435</v>
          </cell>
        </row>
        <row r="208">
          <cell r="A208" t="str">
            <v>L2413</v>
          </cell>
          <cell r="B208" t="str">
            <v xml:space="preserve">股票擔保品資料登錄(Eloan12)       </v>
          </cell>
          <cell r="C208">
            <v>4</v>
          </cell>
          <cell r="D208" t="str">
            <v>當[全戶維持率]低於時[通知追繳維持率]或[實行職權維持率]時,發送EMAIL給案件承辦[企金人員]
[註]全戶維持率=(收盤價*設定股數)/借款餘額</v>
          </cell>
          <cell r="E208">
            <v>44434</v>
          </cell>
          <cell r="F208">
            <v>44469</v>
          </cell>
        </row>
        <row r="209">
          <cell r="A209" t="str">
            <v>L2413</v>
          </cell>
          <cell r="B209" t="str">
            <v xml:space="preserve">股票擔保品資料登錄(Eloan12)       </v>
          </cell>
          <cell r="C209">
            <v>5</v>
          </cell>
          <cell r="D209" t="str">
            <v>廠商整理說明,現有登錄[擔保維持率]、[通知追繳維持率]、[實行職權維持率]的使用狀況[說明使用狀況]</v>
          </cell>
          <cell r="E209">
            <v>44434</v>
          </cell>
          <cell r="F209">
            <v>44438</v>
          </cell>
          <cell r="G209">
            <v>44438</v>
          </cell>
          <cell r="H209">
            <v>44438</v>
          </cell>
        </row>
        <row r="210">
          <cell r="A210" t="str">
            <v>L2913</v>
          </cell>
          <cell r="B210" t="str">
            <v xml:space="preserve">股票擔保品資料查詢                      </v>
          </cell>
          <cell r="C210">
            <v>1</v>
          </cell>
          <cell r="D210" t="str">
            <v>增加[全戶維持率]欄位
[註]全戶維持率=(收盤價*設定股數)/借款餘額</v>
          </cell>
          <cell r="E210">
            <v>44434</v>
          </cell>
          <cell r="F210">
            <v>44442</v>
          </cell>
          <cell r="G210">
            <v>44441</v>
          </cell>
          <cell r="H210">
            <v>44441</v>
          </cell>
        </row>
        <row r="211">
          <cell r="A211" t="str">
            <v>L2414</v>
          </cell>
          <cell r="B211" t="str">
            <v xml:space="preserve">其他擔保品資料登錄(Eloan13) </v>
          </cell>
          <cell r="C211">
            <v>1</v>
          </cell>
          <cell r="D211" t="str">
            <v>[投資內容],[公開價值]由獨立3行改成memo輸入型態</v>
          </cell>
          <cell r="E211">
            <v>44434</v>
          </cell>
          <cell r="F211">
            <v>44434</v>
          </cell>
          <cell r="G211">
            <v>44434</v>
          </cell>
          <cell r="H211">
            <v>44445</v>
          </cell>
        </row>
        <row r="212">
          <cell r="A212" t="str">
            <v>L2702</v>
          </cell>
          <cell r="B212" t="str">
            <v xml:space="preserve">顧客控管警訊資料維護                    </v>
          </cell>
          <cell r="C212">
            <v>1</v>
          </cell>
          <cell r="D212" t="str">
            <v>訊息顯示,由原先連結[L2072 顧客控管警訊明細資料查詢]查詢交易模式,改為警示視窗方式顯示</v>
          </cell>
          <cell r="E212">
            <v>44434</v>
          </cell>
          <cell r="F212">
            <v>44469</v>
          </cell>
        </row>
        <row r="213">
          <cell r="A213" t="str">
            <v>L2702</v>
          </cell>
          <cell r="B213" t="str">
            <v xml:space="preserve">顧客控管警訊資料維護                    </v>
          </cell>
          <cell r="C213">
            <v>2</v>
          </cell>
          <cell r="D213" t="str">
            <v>備錄代碼申2碼改為3碼，原代碼99.其他，由經辦自行輸入[備忘錄說明],也同步改成999.其他</v>
          </cell>
          <cell r="E213">
            <v>44434</v>
          </cell>
          <cell r="F213">
            <v>44469</v>
          </cell>
          <cell r="G213">
            <v>44441</v>
          </cell>
          <cell r="H213">
            <v>44448</v>
          </cell>
        </row>
        <row r="214">
          <cell r="A214" t="str">
            <v>L2702</v>
          </cell>
          <cell r="B214" t="str">
            <v xml:space="preserve">顧客控管警訊資料維護                    </v>
          </cell>
          <cell r="C214">
            <v>3</v>
          </cell>
          <cell r="D214" t="str">
            <v>於[L6402 交易控制檔維護]新增[顯示顧客控管警訊]欄位選項,可彈性自訂顯示警訊交易</v>
          </cell>
          <cell r="E214">
            <v>44434</v>
          </cell>
          <cell r="F214">
            <v>44469</v>
          </cell>
        </row>
        <row r="215">
          <cell r="A215" t="str">
            <v>L2702</v>
          </cell>
          <cell r="B215" t="str">
            <v xml:space="preserve">顧客控管警訊資料維護                    </v>
          </cell>
          <cell r="C215">
            <v>4</v>
          </cell>
          <cell r="D215" t="str">
            <v>[刪除]或非建檔者[修改]需主管授權</v>
          </cell>
          <cell r="E215">
            <v>44434</v>
          </cell>
          <cell r="F215">
            <v>44442</v>
          </cell>
          <cell r="G215">
            <v>44441</v>
          </cell>
          <cell r="H215">
            <v>44448</v>
          </cell>
        </row>
        <row r="216">
          <cell r="A216" t="str">
            <v>L2072</v>
          </cell>
          <cell r="B216" t="str">
            <v xml:space="preserve">顧客控管警訊明細資料查詢                </v>
          </cell>
          <cell r="C216">
            <v>1</v>
          </cell>
          <cell r="D216" t="str">
            <v>查詢條件需指定[借款人戶號]</v>
          </cell>
          <cell r="E216">
            <v>44434</v>
          </cell>
          <cell r="F216">
            <v>44434</v>
          </cell>
          <cell r="G216">
            <v>44434</v>
          </cell>
          <cell r="H216">
            <v>44441</v>
          </cell>
        </row>
        <row r="217">
          <cell r="A217" t="str">
            <v>L2072</v>
          </cell>
          <cell r="B217" t="str">
            <v xml:space="preserve">顧客控管警訊明細資料查詢                </v>
          </cell>
          <cell r="C217">
            <v>2</v>
          </cell>
          <cell r="D217" t="str">
            <v>調整輸出格式,如下
(1).共同區顯示戶號、戶名
(2).GRID明細移除戶號
(3).放大備忘錄說明
(4).只顯示最後更新者/日期</v>
          </cell>
          <cell r="E217">
            <v>44434</v>
          </cell>
          <cell r="F217">
            <v>44434</v>
          </cell>
          <cell r="G217">
            <v>44434</v>
          </cell>
          <cell r="H217">
            <v>44441</v>
          </cell>
        </row>
        <row r="218">
          <cell r="A218" t="str">
            <v>L9110</v>
          </cell>
          <cell r="B218" t="str">
            <v>首次撥款審核資料表</v>
          </cell>
          <cell r="C218">
            <v>1</v>
          </cell>
          <cell r="D218" t="str">
            <v>加浮水印</v>
          </cell>
          <cell r="E218">
            <v>44435</v>
          </cell>
          <cell r="F218">
            <v>44440</v>
          </cell>
          <cell r="G218">
            <v>44440</v>
          </cell>
        </row>
        <row r="219">
          <cell r="A219" t="str">
            <v>L9110</v>
          </cell>
          <cell r="B219" t="str">
            <v>首次撥款審核資料表</v>
          </cell>
          <cell r="C219">
            <v>2</v>
          </cell>
          <cell r="D219" t="str">
            <v>BBC,電話,傳真 &gt; 依據L1905交易設計,重新調整輸出排版</v>
          </cell>
          <cell r="E219">
            <v>44435</v>
          </cell>
          <cell r="F219">
            <v>44440</v>
          </cell>
          <cell r="G219">
            <v>44440</v>
          </cell>
        </row>
        <row r="220">
          <cell r="A220" t="str">
            <v>L9110</v>
          </cell>
          <cell r="B220" t="str">
            <v>首次撥款審核資料表</v>
          </cell>
          <cell r="C220">
            <v>3</v>
          </cell>
          <cell r="D220" t="str">
            <v>交互運用,目前只顯示Y/N,是否要印明細,再確認</v>
          </cell>
          <cell r="E220">
            <v>44435</v>
          </cell>
          <cell r="F220">
            <v>44440</v>
          </cell>
          <cell r="G220">
            <v>44440</v>
          </cell>
        </row>
        <row r="221">
          <cell r="A221" t="str">
            <v>L9110</v>
          </cell>
          <cell r="B221" t="str">
            <v>首次撥款審核資料表</v>
          </cell>
          <cell r="C221">
            <v>4</v>
          </cell>
          <cell r="D221" t="str">
            <v>保證人資料增加顯示"保證類別"</v>
          </cell>
          <cell r="E221">
            <v>44435</v>
          </cell>
          <cell r="F221">
            <v>44440</v>
          </cell>
          <cell r="G221">
            <v>44440</v>
          </cell>
        </row>
        <row r="222">
          <cell r="A222" t="str">
            <v>L9110</v>
          </cell>
          <cell r="B222" t="str">
            <v>首次撥款審核資料表</v>
          </cell>
          <cell r="C222">
            <v>5</v>
          </cell>
          <cell r="D222" t="str">
            <v>"基本利率代碼"改為"商品代碼"</v>
          </cell>
          <cell r="E222">
            <v>44435</v>
          </cell>
          <cell r="F222">
            <v>44440</v>
          </cell>
          <cell r="G222">
            <v>44440</v>
          </cell>
        </row>
        <row r="223">
          <cell r="A223" t="str">
            <v>L9110</v>
          </cell>
          <cell r="B223" t="str">
            <v>首次撥款審核資料表</v>
          </cell>
          <cell r="C223">
            <v>6</v>
          </cell>
          <cell r="D223" t="str">
            <v>增加週期項目"單位"及各"代碼"中文說明</v>
          </cell>
          <cell r="E223">
            <v>44435</v>
          </cell>
          <cell r="F223">
            <v>44440</v>
          </cell>
          <cell r="G223">
            <v>44440</v>
          </cell>
        </row>
        <row r="224">
          <cell r="A224" t="str">
            <v>L9110</v>
          </cell>
          <cell r="B224" t="str">
            <v>首次撥款審核資料表</v>
          </cell>
          <cell r="C224">
            <v>7</v>
          </cell>
          <cell r="D224" t="str">
            <v>第三扣款人,需顯示"ID"及"姓名",不需"關係"</v>
          </cell>
          <cell r="E224">
            <v>44435</v>
          </cell>
          <cell r="F224">
            <v>44440</v>
          </cell>
          <cell r="G224">
            <v>44440</v>
          </cell>
        </row>
        <row r="225">
          <cell r="A225" t="str">
            <v>L9110</v>
          </cell>
          <cell r="B225" t="str">
            <v>首次撥款審核資料表</v>
          </cell>
          <cell r="C225">
            <v>8</v>
          </cell>
          <cell r="D225" t="str">
            <v>違約適用方式重新排版呈現以精簡為原則</v>
          </cell>
          <cell r="E225">
            <v>44435</v>
          </cell>
          <cell r="F225">
            <v>44440</v>
          </cell>
          <cell r="G225">
            <v>44440</v>
          </cell>
        </row>
        <row r="226">
          <cell r="A226" t="str">
            <v>L9110</v>
          </cell>
          <cell r="B226" t="str">
            <v>首次撥款審核資料表</v>
          </cell>
          <cell r="C226">
            <v>9</v>
          </cell>
          <cell r="D226" t="str">
            <v>"督辦姓名"改為"核決主管"</v>
          </cell>
          <cell r="E226">
            <v>44435</v>
          </cell>
          <cell r="F226">
            <v>44440</v>
          </cell>
          <cell r="G226">
            <v>44440</v>
          </cell>
        </row>
        <row r="227">
          <cell r="A227" t="str">
            <v>L9110</v>
          </cell>
          <cell r="B227" t="str">
            <v>首次撥款審核資料表</v>
          </cell>
          <cell r="C227">
            <v>10</v>
          </cell>
          <cell r="D227" t="str">
            <v>"客戶別"後加"管制代碼"說明</v>
          </cell>
          <cell r="E227">
            <v>44435</v>
          </cell>
          <cell r="F227">
            <v>44440</v>
          </cell>
          <cell r="G227">
            <v>44440</v>
          </cell>
        </row>
        <row r="228">
          <cell r="A228" t="str">
            <v>L9110</v>
          </cell>
          <cell r="B228" t="str">
            <v>首次撥款審核資料表</v>
          </cell>
          <cell r="C228">
            <v>11</v>
          </cell>
          <cell r="D228" t="str">
            <v>擔保品提供人增加顯示"姓名"</v>
          </cell>
          <cell r="E228">
            <v>44435</v>
          </cell>
          <cell r="F228">
            <v>44440</v>
          </cell>
          <cell r="G228">
            <v>44440</v>
          </cell>
        </row>
        <row r="229">
          <cell r="A229" t="str">
            <v>L9110</v>
          </cell>
          <cell r="B229" t="str">
            <v>首次撥款審核資料表</v>
          </cell>
          <cell r="C229">
            <v>12</v>
          </cell>
          <cell r="D229" t="str">
            <v>擔保品號碼顯示完整格式1位-2位-7位</v>
          </cell>
          <cell r="E229">
            <v>44435</v>
          </cell>
          <cell r="F229">
            <v>44440</v>
          </cell>
          <cell r="G229">
            <v>44440</v>
          </cell>
        </row>
        <row r="230">
          <cell r="A230" t="str">
            <v>L9110</v>
          </cell>
          <cell r="B230" t="str">
            <v>首次撥款審核資料表</v>
          </cell>
          <cell r="C230">
            <v>13</v>
          </cell>
          <cell r="D230" t="str">
            <v>建號顯示完整格式5位-3位</v>
          </cell>
          <cell r="E230">
            <v>44435</v>
          </cell>
          <cell r="F230">
            <v>44440</v>
          </cell>
          <cell r="G230">
            <v>44440</v>
          </cell>
        </row>
        <row r="231">
          <cell r="A231" t="str">
            <v>L9110</v>
          </cell>
          <cell r="B231" t="str">
            <v>首次撥款審核資料表</v>
          </cell>
          <cell r="C231">
            <v>14</v>
          </cell>
          <cell r="D231" t="str">
            <v>地號顯示完整格式4位-4位</v>
          </cell>
          <cell r="E231">
            <v>44435</v>
          </cell>
          <cell r="F231">
            <v>44440</v>
          </cell>
          <cell r="G231">
            <v>44440</v>
          </cell>
        </row>
        <row r="232">
          <cell r="A232" t="str">
            <v>L9110</v>
          </cell>
          <cell r="B232" t="str">
            <v>首次撥款審核資料表</v>
          </cell>
          <cell r="C232">
            <v>15</v>
          </cell>
          <cell r="D232" t="str">
            <v>"主建物面積"="擔保品所在樓層面積"+"附屬建物面積"</v>
          </cell>
          <cell r="E232">
            <v>44435</v>
          </cell>
          <cell r="F232">
            <v>44440</v>
          </cell>
          <cell r="G232">
            <v>44440</v>
          </cell>
        </row>
        <row r="233">
          <cell r="A233" t="str">
            <v>L9110</v>
          </cell>
          <cell r="B233" t="str">
            <v>首次撥款審核資料表</v>
          </cell>
          <cell r="C233">
            <v>16</v>
          </cell>
          <cell r="D233" t="str">
            <v>非"獨立車位"擔保品,"車位面積"顯示0; "獨立車位"擔保品,"車位面積"="主建物面積"</v>
          </cell>
          <cell r="E233">
            <v>44435</v>
          </cell>
          <cell r="F233">
            <v>44440</v>
          </cell>
          <cell r="G233">
            <v>44440</v>
          </cell>
        </row>
        <row r="234">
          <cell r="A234" t="str">
            <v>L9110</v>
          </cell>
          <cell r="B234" t="str">
            <v>首次撥款審核資料表</v>
          </cell>
          <cell r="C234">
            <v>17</v>
          </cell>
          <cell r="D234" t="str">
            <v>"站別"刪除</v>
          </cell>
          <cell r="E234">
            <v>44435</v>
          </cell>
          <cell r="F234">
            <v>44440</v>
          </cell>
          <cell r="G234">
            <v>44440</v>
          </cell>
        </row>
        <row r="235">
          <cell r="A235" t="str">
            <v>L9110</v>
          </cell>
          <cell r="B235" t="str">
            <v>首次撥款審核資料表</v>
          </cell>
          <cell r="C235">
            <v>18</v>
          </cell>
          <cell r="D235" t="str">
            <v>"保證人"增加顯示"保證類別" (自然人比照)</v>
          </cell>
          <cell r="E235">
            <v>44435</v>
          </cell>
          <cell r="F235">
            <v>44440</v>
          </cell>
          <cell r="G235">
            <v>44440</v>
          </cell>
        </row>
        <row r="236">
          <cell r="A236" t="str">
            <v>L9110</v>
          </cell>
          <cell r="B236" t="str">
            <v>首次撥款審核資料表</v>
          </cell>
          <cell r="C236">
            <v>19</v>
          </cell>
          <cell r="D236" t="str">
            <v>增加顯示"共同借款人"及"合併額度控管"資訊</v>
          </cell>
          <cell r="E236">
            <v>44435</v>
          </cell>
          <cell r="F236">
            <v>44440</v>
          </cell>
          <cell r="G236">
            <v>44440</v>
          </cell>
        </row>
        <row r="237">
          <cell r="A237" t="str">
            <v>L9110</v>
          </cell>
          <cell r="B237" t="str">
            <v>首次撥款審核資料表</v>
          </cell>
          <cell r="C237">
            <v>20</v>
          </cell>
          <cell r="D237" t="str">
            <v>2021-08-31 將調整後的格式 Email給會議相關人員確認,再開會說明</v>
          </cell>
          <cell r="E237">
            <v>44435</v>
          </cell>
          <cell r="F237">
            <v>44440</v>
          </cell>
          <cell r="G237">
            <v>44440</v>
          </cell>
        </row>
        <row r="238">
          <cell r="A238" t="str">
            <v>L3100</v>
          </cell>
          <cell r="B238" t="str">
            <v xml:space="preserve">撥款                     </v>
          </cell>
          <cell r="C238">
            <v>1</v>
          </cell>
          <cell r="D238" t="str">
            <v>撥款前[L2154 額度資料維護]可維護的額度欄位,於L3100調整為不可輸入,如於撥款前,欲調整相關欄位,調整於[L2154]維護</v>
          </cell>
          <cell r="E238">
            <v>44438</v>
          </cell>
          <cell r="F238">
            <v>44442</v>
          </cell>
          <cell r="G238">
            <v>44442</v>
          </cell>
        </row>
        <row r="239">
          <cell r="A239" t="str">
            <v>L3100</v>
          </cell>
          <cell r="B239" t="str">
            <v xml:space="preserve">撥款                     </v>
          </cell>
          <cell r="C239">
            <v>2</v>
          </cell>
          <cell r="D239" t="str">
            <v>[首次利率調整日期]欄位,調整排版至[利率]標籤</v>
          </cell>
          <cell r="E239">
            <v>44438</v>
          </cell>
          <cell r="F239">
            <v>44442</v>
          </cell>
          <cell r="G239">
            <v>44442</v>
          </cell>
        </row>
        <row r="240">
          <cell r="A240" t="str">
            <v>L3100</v>
          </cell>
          <cell r="B240" t="str">
            <v xml:space="preserve">撥款                     </v>
          </cell>
          <cell r="C240">
            <v>3</v>
          </cell>
          <cell r="D240" t="str">
            <v>主管放行時,[應收付明細]之[匯款銀行],無正確顯示</v>
          </cell>
          <cell r="E240">
            <v>44438</v>
          </cell>
          <cell r="F240">
            <v>44442</v>
          </cell>
          <cell r="G240">
            <v>44442</v>
          </cell>
        </row>
        <row r="241">
          <cell r="A241" t="str">
            <v>L3100</v>
          </cell>
          <cell r="B241" t="str">
            <v xml:space="preserve">撥款                     </v>
          </cell>
          <cell r="C241">
            <v>4</v>
          </cell>
          <cell r="D241" t="str">
            <v>[應收付明細]之[戶名],向左對齊</v>
          </cell>
          <cell r="E241">
            <v>44438</v>
          </cell>
          <cell r="F241">
            <v>44442</v>
          </cell>
          <cell r="G241">
            <v>44442</v>
          </cell>
        </row>
        <row r="242">
          <cell r="A242" t="str">
            <v>L3002</v>
          </cell>
          <cell r="B242" t="str">
            <v xml:space="preserve">撥款明細資料查詢         </v>
          </cell>
          <cell r="C242">
            <v>1</v>
          </cell>
          <cell r="D242" t="str">
            <v>條件加[撥款日期]期間</v>
          </cell>
          <cell r="E242">
            <v>44438</v>
          </cell>
          <cell r="F242">
            <v>44442</v>
          </cell>
          <cell r="G242">
            <v>44442</v>
          </cell>
        </row>
        <row r="243">
          <cell r="A243" t="str">
            <v>L3002</v>
          </cell>
          <cell r="B243" t="str">
            <v xml:space="preserve">撥款明細資料查詢         </v>
          </cell>
          <cell r="C243">
            <v>2</v>
          </cell>
          <cell r="D243" t="str">
            <v>輸出加[戶名]欄位</v>
          </cell>
          <cell r="E243">
            <v>44438</v>
          </cell>
          <cell r="F243">
            <v>44442</v>
          </cell>
          <cell r="G243">
            <v>44442</v>
          </cell>
        </row>
        <row r="244">
          <cell r="A244" t="str">
            <v>L3916</v>
          </cell>
          <cell r="B244" t="str">
            <v xml:space="preserve">撥款內容查詢             </v>
          </cell>
          <cell r="C244">
            <v>1</v>
          </cell>
          <cell r="D244" t="str">
            <v>[代碼]加中文說明</v>
          </cell>
          <cell r="E244">
            <v>44438</v>
          </cell>
          <cell r="F244">
            <v>44442</v>
          </cell>
          <cell r="G244">
            <v>44442</v>
          </cell>
        </row>
        <row r="245">
          <cell r="A245" t="str">
            <v>L3916</v>
          </cell>
          <cell r="B245" t="str">
            <v xml:space="preserve">撥款內容查詢             </v>
          </cell>
          <cell r="C245">
            <v>2</v>
          </cell>
          <cell r="D245" t="str">
            <v>[週期]加單位說明</v>
          </cell>
          <cell r="E245">
            <v>44438</v>
          </cell>
          <cell r="F245">
            <v>44442</v>
          </cell>
          <cell r="G245">
            <v>44442</v>
          </cell>
        </row>
        <row r="246">
          <cell r="A246" t="str">
            <v>L4101</v>
          </cell>
          <cell r="B246" t="str">
            <v xml:space="preserve">撥款匯款作業                         </v>
          </cell>
          <cell r="C246">
            <v>1</v>
          </cell>
          <cell r="D246" t="str">
            <v>增加輸出AML檢核結果</v>
          </cell>
          <cell r="E246">
            <v>44438</v>
          </cell>
        </row>
        <row r="247">
          <cell r="A247" t="str">
            <v>L8080</v>
          </cell>
          <cell r="B247" t="str">
            <v>AML姓名檢核查詢</v>
          </cell>
          <cell r="C247">
            <v>1</v>
          </cell>
          <cell r="D247" t="str">
            <v>增加條件[查詢類別]</v>
          </cell>
          <cell r="E247">
            <v>44438</v>
          </cell>
          <cell r="F247">
            <v>44447</v>
          </cell>
        </row>
        <row r="248">
          <cell r="A248" t="str">
            <v>L3110</v>
          </cell>
          <cell r="B248" t="str">
            <v xml:space="preserve">預約撥款                 </v>
          </cell>
          <cell r="C248">
            <v>1</v>
          </cell>
          <cell r="D248" t="str">
            <v>比照[L3100撥款],撥款前[L2154 額度資料維護]可維護的欄位,於L3110調整為不可輸入,如於撥款前,欲調整相關欄位,調整於[L2154]維護</v>
          </cell>
          <cell r="E248">
            <v>44439</v>
          </cell>
          <cell r="F248">
            <v>44446</v>
          </cell>
          <cell r="G248">
            <v>44446</v>
          </cell>
        </row>
        <row r="249">
          <cell r="A249" t="str">
            <v>L3110</v>
          </cell>
          <cell r="B249" t="str">
            <v xml:space="preserve">預約撥款                 </v>
          </cell>
          <cell r="C249">
            <v>2</v>
          </cell>
          <cell r="D249" t="str">
            <v>[首次利率調整日期]欄位,調整排版至[利率]標籤</v>
          </cell>
          <cell r="E249">
            <v>44439</v>
          </cell>
          <cell r="F249">
            <v>44446</v>
          </cell>
          <cell r="G249">
            <v>44446</v>
          </cell>
        </row>
        <row r="250">
          <cell r="A250" t="str">
            <v>L6984</v>
          </cell>
          <cell r="B250" t="str">
            <v>預約撥款到期作業</v>
          </cell>
          <cell r="C250">
            <v>1</v>
          </cell>
          <cell r="D250" t="str">
            <v>預約撥款到期作業後又訂正,登放序號需顯示空白</v>
          </cell>
          <cell r="E250">
            <v>44439</v>
          </cell>
          <cell r="F250">
            <v>44446</v>
          </cell>
        </row>
        <row r="251">
          <cell r="A251" t="str">
            <v>L3912</v>
          </cell>
          <cell r="B251" t="str">
            <v xml:space="preserve">交易內容查詢             </v>
          </cell>
          <cell r="C251">
            <v>1</v>
          </cell>
          <cell r="D251" t="str">
            <v>需放行交易,主管資訊未顯示</v>
          </cell>
          <cell r="E251">
            <v>44439</v>
          </cell>
          <cell r="F251">
            <v>44446</v>
          </cell>
          <cell r="G251">
            <v>44446</v>
          </cell>
        </row>
        <row r="252">
          <cell r="A252" t="str">
            <v>L3005</v>
          </cell>
          <cell r="B252" t="str">
            <v xml:space="preserve">交易明細資料查詢         </v>
          </cell>
          <cell r="C252">
            <v>1</v>
          </cell>
          <cell r="D252" t="str">
            <v>輸出[暫收款金額]改為[暫收抵繳]</v>
          </cell>
          <cell r="E252">
            <v>44439</v>
          </cell>
          <cell r="F252">
            <v>44446</v>
          </cell>
          <cell r="G252">
            <v>44446</v>
          </cell>
        </row>
        <row r="253">
          <cell r="A253" t="str">
            <v>L3721</v>
          </cell>
          <cell r="B253" t="str">
            <v xml:space="preserve">借戶利率變更             </v>
          </cell>
          <cell r="C253">
            <v>1</v>
          </cell>
          <cell r="D253" t="str">
            <v>移除[商品利率]欄位</v>
          </cell>
          <cell r="E253">
            <v>44439</v>
          </cell>
          <cell r="F253">
            <v>44446</v>
          </cell>
          <cell r="G253">
            <v>44446</v>
          </cell>
        </row>
        <row r="254">
          <cell r="A254" t="str">
            <v>L2060</v>
          </cell>
          <cell r="B254" t="str">
            <v>聯貸案訂約明細資料查詢 (2021/9/7 L3010改)</v>
          </cell>
          <cell r="C254">
            <v>1</v>
          </cell>
          <cell r="D254" t="str">
            <v>更改交易代號為L2060(原L3010)</v>
          </cell>
          <cell r="E254">
            <v>44439</v>
          </cell>
          <cell r="F254">
            <v>44446</v>
          </cell>
          <cell r="G254">
            <v>44446</v>
          </cell>
        </row>
        <row r="255">
          <cell r="A255" t="str">
            <v>L2600</v>
          </cell>
          <cell r="B255" t="str">
            <v>聯貸案訂約登錄 (2021/9/7 L3600改)</v>
          </cell>
          <cell r="C255">
            <v>1</v>
          </cell>
          <cell r="D255" t="str">
            <v>更改交易代號為L2600(原L3600)</v>
          </cell>
          <cell r="E255">
            <v>44439</v>
          </cell>
          <cell r="F255">
            <v>44446</v>
          </cell>
          <cell r="G255">
            <v>44446</v>
          </cell>
        </row>
        <row r="256">
          <cell r="A256" t="str">
            <v>L3600</v>
          </cell>
          <cell r="B256" t="str">
            <v>聯貸案訂約登錄 (2021/9/7 L3600改)</v>
          </cell>
          <cell r="C256">
            <v>2</v>
          </cell>
          <cell r="D256" t="str">
            <v>新增[聯貸編號],由系統自動編號(5碼)(原L3600)</v>
          </cell>
          <cell r="E256">
            <v>44439</v>
          </cell>
          <cell r="F256">
            <v>44446</v>
          </cell>
          <cell r="G256">
            <v>44446</v>
          </cell>
        </row>
        <row r="257">
          <cell r="A257" t="str">
            <v>L3600</v>
          </cell>
          <cell r="B257" t="str">
            <v>聯貸案訂約登錄 (2021/9/7 L3600改)</v>
          </cell>
          <cell r="C257">
            <v>3</v>
          </cell>
          <cell r="D257" t="str">
            <v>新增[國內或國際聯貸]輸入欄位(原L3600)</v>
          </cell>
          <cell r="E257">
            <v>44439</v>
          </cell>
          <cell r="F257">
            <v>44446</v>
          </cell>
          <cell r="G257">
            <v>44446</v>
          </cell>
        </row>
        <row r="258">
          <cell r="A258" t="str">
            <v>L3600</v>
          </cell>
          <cell r="B258" t="str">
            <v>聯貸案訂約登錄 (2021/9/7 L3600改)</v>
          </cell>
          <cell r="C258">
            <v>4</v>
          </cell>
          <cell r="D258" t="str">
            <v>提供以下二種方案,供企金確認作業流程(原L3600)
(1).【方案1】
(2).【方案2】經清河和企金確認後,採方案二</v>
          </cell>
          <cell r="E258">
            <v>44439</v>
          </cell>
          <cell r="F258">
            <v>44446</v>
          </cell>
          <cell r="G258">
            <v>44446</v>
          </cell>
        </row>
        <row r="259">
          <cell r="A259" t="str">
            <v>L4042</v>
          </cell>
          <cell r="B259" t="str">
            <v xml:space="preserve">ACH授權資料查詢                      </v>
          </cell>
          <cell r="C259">
            <v>1</v>
          </cell>
          <cell r="D259" t="str">
            <v>查詢輸出欄位[授權狀態],改為顯示"完成新增授權","完成取消授權"</v>
          </cell>
          <cell r="E259">
            <v>44447</v>
          </cell>
        </row>
        <row r="260">
          <cell r="A260" t="str">
            <v>L4042</v>
          </cell>
          <cell r="B260" t="str">
            <v xml:space="preserve">ACH授權資料查詢                      </v>
          </cell>
          <cell r="C260">
            <v>2</v>
          </cell>
          <cell r="D260" t="str">
            <v>由額度新增授權帳號,需回額度修改或刪除授權資料,於L4042需隱藏[修改]及[刪除]按鈕</v>
          </cell>
          <cell r="E260">
            <v>44448</v>
          </cell>
        </row>
        <row r="261">
          <cell r="A261" t="str">
            <v>L4410</v>
          </cell>
          <cell r="B261" t="str">
            <v xml:space="preserve">ACH授權資料建檔                      </v>
          </cell>
          <cell r="C261">
            <v>1</v>
          </cell>
          <cell r="D261" t="str">
            <v>按鈕需依修改狀態顯示[暫停授權]或[恢復授權]</v>
          </cell>
          <cell r="E261">
            <v>44447</v>
          </cell>
        </row>
        <row r="262">
          <cell r="A262" t="str">
            <v>L4410</v>
          </cell>
          <cell r="B262" t="str">
            <v xml:space="preserve">ACH授權資料建檔                      </v>
          </cell>
          <cell r="C262">
            <v>2</v>
          </cell>
          <cell r="D262" t="str">
            <v>帳號變更為"暫停"時,要檢查目前是否有額度設定扣款授權,無有效額度使用則不允許暫停</v>
          </cell>
          <cell r="E262">
            <v>44447</v>
          </cell>
        </row>
        <row r="263">
          <cell r="A263" t="str">
            <v>L4940</v>
          </cell>
          <cell r="B263" t="str">
            <v>帳號授權檔查詢</v>
          </cell>
          <cell r="C263">
            <v>1</v>
          </cell>
          <cell r="D263" t="str">
            <v>依ACH及郵局帳號授權顯示不同輸出欄位</v>
          </cell>
          <cell r="E263">
            <v>44447</v>
          </cell>
        </row>
        <row r="264">
          <cell r="A264" t="str">
            <v>L4941</v>
          </cell>
          <cell r="B264" t="str">
            <v>ACH授權資料歷史紀錄查詢</v>
          </cell>
          <cell r="C264">
            <v>1</v>
          </cell>
          <cell r="D264" t="str">
            <v>增加輸出欄位[最後異動時間]</v>
          </cell>
          <cell r="E264">
            <v>44447</v>
          </cell>
        </row>
        <row r="265">
          <cell r="A265" t="str">
            <v>L4941</v>
          </cell>
          <cell r="B265" t="str">
            <v>ACH授權資料歷史紀錄查詢</v>
          </cell>
          <cell r="C265">
            <v>2</v>
          </cell>
          <cell r="D265" t="str">
            <v>[暫停]後[恢復]的[申請代碼]說明[成功新增]改為[恢復授權]</v>
          </cell>
          <cell r="E265">
            <v>44447</v>
          </cell>
        </row>
        <row r="266">
          <cell r="A266" t="str">
            <v>L4941</v>
          </cell>
          <cell r="B266" t="str">
            <v>ACH授權資料歷史紀錄查詢</v>
          </cell>
          <cell r="C266">
            <v>3</v>
          </cell>
          <cell r="D266" t="str">
            <v>[最後修改員編]需顯示[姓名]</v>
          </cell>
          <cell r="E266">
            <v>44447</v>
          </cell>
        </row>
        <row r="267">
          <cell r="B267" t="str">
            <v>另提機制</v>
          </cell>
          <cell r="C267">
            <v>1</v>
          </cell>
          <cell r="D267" t="str">
            <v>增加戶號所有有效額度[繳款方式]整合查詢</v>
          </cell>
          <cell r="E267">
            <v>44447</v>
          </cell>
        </row>
        <row r="268">
          <cell r="A268" t="str">
            <v>L2154</v>
          </cell>
          <cell r="B268" t="str">
            <v xml:space="preserve">額度資料維護                            </v>
          </cell>
          <cell r="C268">
            <v>1</v>
          </cell>
          <cell r="D268" t="str">
            <v>授權帳號已提出,不可修改授權帳號,並加註說明"說明:扣款帳號已提出授權待授權銀行回覆,不可變更"</v>
          </cell>
          <cell r="E268">
            <v>44448</v>
          </cell>
        </row>
        <row r="269">
          <cell r="A269" t="str">
            <v>L2154</v>
          </cell>
          <cell r="B269" t="str">
            <v xml:space="preserve">額度資料維護                            </v>
          </cell>
          <cell r="C269">
            <v>2</v>
          </cell>
          <cell r="D269" t="str">
            <v>於[扣款帳號]輸入時,顯示"已授權帳號"</v>
          </cell>
          <cell r="E269">
            <v>44448</v>
          </cell>
        </row>
        <row r="270">
          <cell r="A270" t="str">
            <v>L4043</v>
          </cell>
          <cell r="B270" t="str">
            <v xml:space="preserve">郵局授權資料查詢                     </v>
          </cell>
          <cell r="C270">
            <v>1</v>
          </cell>
          <cell r="D270" t="str">
            <v>火險資料未更新</v>
          </cell>
          <cell r="E270">
            <v>44452</v>
          </cell>
        </row>
        <row r="271">
          <cell r="A271" t="str">
            <v>L4412</v>
          </cell>
          <cell r="B271" t="str">
            <v xml:space="preserve">郵局授權資料建檔                     </v>
          </cell>
          <cell r="C271">
            <v>1</v>
          </cell>
          <cell r="D271" t="str">
            <v>[扣款人ＩＤ]需帶[授權檔ID],非戶號ID</v>
          </cell>
          <cell r="E271">
            <v>44452</v>
          </cell>
        </row>
        <row r="272">
          <cell r="A272" t="str">
            <v>L4940</v>
          </cell>
          <cell r="B272" t="str">
            <v>帳號授權檔查詢</v>
          </cell>
          <cell r="C272">
            <v>1</v>
          </cell>
          <cell r="D272" t="str">
            <v>輸出欄位[帳號碼]改為[用戶編號],值=扣款人ID(10)+郵局存款別(1)+戶號(7)+帳號碼(2)</v>
          </cell>
          <cell r="E272">
            <v>44452</v>
          </cell>
        </row>
        <row r="273">
          <cell r="A273" t="str">
            <v>L3220</v>
          </cell>
          <cell r="B273" t="str">
            <v xml:space="preserve">暫收款退還               </v>
          </cell>
          <cell r="C273">
            <v>1</v>
          </cell>
          <cell r="D273" t="str">
            <v>需增加控管"未託收"票,不可抽票</v>
          </cell>
          <cell r="E273">
            <v>44452</v>
          </cell>
        </row>
        <row r="274">
          <cell r="A274" t="str">
            <v>L3220</v>
          </cell>
          <cell r="B274" t="str">
            <v xml:space="preserve">暫收款退還               </v>
          </cell>
          <cell r="C274">
            <v>2</v>
          </cell>
          <cell r="D274" t="str">
            <v>原[作業項目]項目"服務中心代收抽退票"改"服務中心代收抽票"</v>
          </cell>
          <cell r="E274">
            <v>44452</v>
          </cell>
        </row>
        <row r="275">
          <cell r="A275" t="str">
            <v>L6101</v>
          </cell>
          <cell r="B275" t="str">
            <v>業務關帳作業(撥款)</v>
          </cell>
          <cell r="C275">
            <v>1</v>
          </cell>
          <cell r="D275" t="str">
            <v>執行完支票關帳,如下圖選項時,產出媒體時,新格式的媒體檔由"核心傳票媒體檔"改為"總帳傳票媒體檔"</v>
          </cell>
          <cell r="E275">
            <v>44452</v>
          </cell>
        </row>
        <row r="276">
          <cell r="A276" t="str">
            <v>L6101</v>
          </cell>
          <cell r="B276" t="str">
            <v>業務關帳作業(撥款)</v>
          </cell>
          <cell r="C276">
            <v>2</v>
          </cell>
          <cell r="D276" t="str">
            <v>支票關帳處理,不含抽、退票處理</v>
          </cell>
          <cell r="E276">
            <v>44452</v>
          </cell>
        </row>
        <row r="277">
          <cell r="A277" t="str">
            <v>L3007</v>
          </cell>
          <cell r="B277" t="str">
            <v xml:space="preserve">暫收支票明細資料查詢     </v>
          </cell>
          <cell r="C277">
            <v>1</v>
          </cell>
          <cell r="D277" t="str">
            <v>增加[支票號碼]查詢條件</v>
          </cell>
          <cell r="E277">
            <v>44452</v>
          </cell>
        </row>
        <row r="278">
          <cell r="A278" t="str">
            <v>L3007</v>
          </cell>
          <cell r="B278" t="str">
            <v xml:space="preserve">暫收支票明細資料查詢     </v>
          </cell>
          <cell r="C278">
            <v>2</v>
          </cell>
          <cell r="D278" t="str">
            <v>一張支票有多筆銷帳時,查詢出只顯示一筆,需另按[支票內容]連結[L3943 支票內容查詢],查詢銷帳明細</v>
          </cell>
          <cell r="E278">
            <v>44452</v>
          </cell>
        </row>
        <row r="279">
          <cell r="A279" t="str">
            <v>L3008</v>
          </cell>
          <cell r="B279" t="str">
            <v>支票明細資料查詢-依客戶</v>
          </cell>
          <cell r="C279">
            <v>1</v>
          </cell>
          <cell r="D279" t="str">
            <v>交易功能併入[L3007 暫收支票明細資料查詢]</v>
          </cell>
          <cell r="E279">
            <v>44452</v>
          </cell>
        </row>
        <row r="280">
          <cell r="A280" t="str">
            <v>L3009</v>
          </cell>
          <cell r="B280" t="str">
            <v>支票明細資料查詢-全部</v>
          </cell>
          <cell r="C280">
            <v>1</v>
          </cell>
          <cell r="D280" t="str">
            <v>一張支票有多筆銷帳時,查詢出只顯示一筆,需另按[支票內容]連結[L3943 支票內容查詢],查詢銷帳明細</v>
          </cell>
          <cell r="E280">
            <v>44452</v>
          </cell>
        </row>
        <row r="281">
          <cell r="A281" t="str">
            <v>L3943</v>
          </cell>
          <cell r="B281" t="str">
            <v xml:space="preserve">支票內容查詢             </v>
          </cell>
          <cell r="C281">
            <v>1</v>
          </cell>
          <cell r="D281" t="str">
            <v>增加顯示"銷帳明細"資料</v>
          </cell>
          <cell r="E281">
            <v>44452</v>
          </cell>
        </row>
      </sheetData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放款部人員聯絡電話</v>
          </cell>
          <cell r="C1">
            <v>44393</v>
          </cell>
        </row>
        <row r="2">
          <cell r="A2" t="str">
            <v>梁健福</v>
          </cell>
          <cell r="B2" t="str">
            <v>放款部協理</v>
          </cell>
          <cell r="C2" t="str">
            <v>skcx9340@skl.com.tw</v>
          </cell>
          <cell r="D2">
            <v>7001</v>
          </cell>
          <cell r="E2" t="str">
            <v>摩天 18樓</v>
          </cell>
          <cell r="F2" t="str">
            <v>放款部</v>
          </cell>
        </row>
        <row r="3">
          <cell r="A3" t="str">
            <v>劉師尹</v>
          </cell>
          <cell r="B3" t="str">
            <v>專案協理</v>
          </cell>
          <cell r="C3" t="str">
            <v>skeq9875@skl.com.tw</v>
          </cell>
          <cell r="D3">
            <v>7180</v>
          </cell>
          <cell r="E3" t="str">
            <v>摩天 18樓</v>
          </cell>
          <cell r="F3" t="str">
            <v>放款部</v>
          </cell>
          <cell r="G3" t="str">
            <v>企金</v>
          </cell>
        </row>
        <row r="4">
          <cell r="A4" t="str">
            <v>宋郁宏</v>
          </cell>
          <cell r="B4" t="str">
            <v>放款帳務專員</v>
          </cell>
          <cell r="C4" t="str">
            <v>skfb9368@skl.com.tw</v>
          </cell>
          <cell r="D4">
            <v>7083</v>
          </cell>
          <cell r="E4" t="str">
            <v>摩天 18樓</v>
          </cell>
          <cell r="F4" t="str">
            <v>放款部</v>
          </cell>
          <cell r="G4" t="str">
            <v>放款服務課</v>
          </cell>
        </row>
        <row r="5">
          <cell r="A5" t="str">
            <v>許慧玉</v>
          </cell>
          <cell r="B5" t="str">
            <v>放款帳務專員</v>
          </cell>
          <cell r="C5" t="str">
            <v>skem8461@skl.com.tw</v>
          </cell>
          <cell r="D5">
            <v>7084</v>
          </cell>
          <cell r="E5" t="str">
            <v>摩天 18樓</v>
          </cell>
          <cell r="F5" t="str">
            <v>放款部</v>
          </cell>
          <cell r="G5" t="str">
            <v>放款服務課</v>
          </cell>
        </row>
        <row r="6">
          <cell r="A6" t="str">
            <v>蔡珮瑜</v>
          </cell>
          <cell r="B6" t="str">
            <v>放款帳務專員</v>
          </cell>
          <cell r="C6" t="str">
            <v>skba3883@skl.com.tw</v>
          </cell>
          <cell r="D6">
            <v>7085</v>
          </cell>
          <cell r="E6" t="str">
            <v>摩天 18樓</v>
          </cell>
          <cell r="F6" t="str">
            <v>放款部</v>
          </cell>
          <cell r="G6" t="str">
            <v>放款服務課</v>
          </cell>
        </row>
        <row r="7">
          <cell r="A7" t="str">
            <v>邵淑微</v>
          </cell>
          <cell r="B7" t="str">
            <v>放款帳務專員</v>
          </cell>
          <cell r="C7" t="str">
            <v>skat2658@skl.com.tw</v>
          </cell>
          <cell r="D7">
            <v>7086</v>
          </cell>
          <cell r="E7" t="str">
            <v>摩天 18樓</v>
          </cell>
          <cell r="F7" t="str">
            <v>放款部</v>
          </cell>
          <cell r="G7" t="str">
            <v>放款服務課</v>
          </cell>
        </row>
        <row r="8">
          <cell r="A8" t="str">
            <v>尹少玄</v>
          </cell>
          <cell r="B8" t="str">
            <v>放款帳務專員</v>
          </cell>
          <cell r="C8" t="str">
            <v>skct5927@skl.com.tw</v>
          </cell>
          <cell r="D8">
            <v>7088</v>
          </cell>
          <cell r="E8" t="str">
            <v>摩天 18樓</v>
          </cell>
          <cell r="F8" t="str">
            <v>放款部</v>
          </cell>
          <cell r="G8" t="str">
            <v>放款服務課</v>
          </cell>
        </row>
        <row r="9">
          <cell r="A9" t="str">
            <v>陳政皓</v>
          </cell>
          <cell r="B9" t="str">
            <v>放款服務課經理</v>
          </cell>
          <cell r="C9" t="str">
            <v>chchen@skl.com.tw</v>
          </cell>
          <cell r="D9">
            <v>7090</v>
          </cell>
          <cell r="E9" t="str">
            <v>摩天 18樓</v>
          </cell>
          <cell r="F9" t="str">
            <v>放款部</v>
          </cell>
          <cell r="G9" t="str">
            <v>放款服務課</v>
          </cell>
        </row>
        <row r="10">
          <cell r="A10" t="str">
            <v>張淑遠</v>
          </cell>
          <cell r="B10" t="str">
            <v>房貸推展業務專員</v>
          </cell>
          <cell r="C10" t="str">
            <v>bettychang@skl.com.tw</v>
          </cell>
          <cell r="D10">
            <v>7051</v>
          </cell>
          <cell r="E10" t="str">
            <v>摩天 18樓</v>
          </cell>
          <cell r="F10" t="str">
            <v>放款部</v>
          </cell>
          <cell r="G10" t="str">
            <v>放款推展課</v>
          </cell>
        </row>
        <row r="11">
          <cell r="A11" t="str">
            <v>李珮君</v>
          </cell>
          <cell r="B11" t="str">
            <v>資深放款推展企劃專員</v>
          </cell>
          <cell r="C11" t="str">
            <v>snoopy@skl.com.tw</v>
          </cell>
          <cell r="D11">
            <v>7052</v>
          </cell>
          <cell r="E11" t="str">
            <v>摩天 18樓</v>
          </cell>
          <cell r="F11" t="str">
            <v>放款部</v>
          </cell>
          <cell r="G11" t="str">
            <v>放款推展課</v>
          </cell>
        </row>
        <row r="12">
          <cell r="A12" t="str">
            <v>蔡進健</v>
          </cell>
          <cell r="B12" t="str">
            <v>專案經理</v>
          </cell>
          <cell r="C12" t="str">
            <v>skey5613@skl.com.tw</v>
          </cell>
          <cell r="D12">
            <v>7181</v>
          </cell>
          <cell r="E12" t="str">
            <v>摩天 18樓</v>
          </cell>
          <cell r="F12" t="str">
            <v>放款部</v>
          </cell>
          <cell r="G12" t="str">
            <v>放款推展課</v>
          </cell>
        </row>
        <row r="13">
          <cell r="A13" t="str">
            <v>李穎</v>
          </cell>
          <cell r="B13" t="str">
            <v>專案經理</v>
          </cell>
          <cell r="C13" t="str">
            <v>skes8696@skl.com.tw</v>
          </cell>
          <cell r="D13">
            <v>7182</v>
          </cell>
          <cell r="E13" t="str">
            <v>摩天 18樓</v>
          </cell>
          <cell r="F13" t="str">
            <v>放款部</v>
          </cell>
          <cell r="G13" t="str">
            <v>放款推展課</v>
          </cell>
        </row>
        <row r="14">
          <cell r="A14" t="str">
            <v>陳俞辛</v>
          </cell>
          <cell r="B14" t="str">
            <v>企金推展專員</v>
          </cell>
          <cell r="C14" t="str">
            <v>skcq3559@skl.com.tw</v>
          </cell>
          <cell r="D14">
            <v>7183</v>
          </cell>
          <cell r="E14" t="str">
            <v>摩天 18樓</v>
          </cell>
          <cell r="F14" t="str">
            <v>放款部</v>
          </cell>
          <cell r="G14" t="str">
            <v>放款推展課</v>
          </cell>
        </row>
        <row r="15">
          <cell r="A15" t="str">
            <v>黃國安</v>
          </cell>
          <cell r="B15" t="str">
            <v>房貸部專</v>
          </cell>
          <cell r="C15" t="e">
            <v>#N/A</v>
          </cell>
          <cell r="D15">
            <v>7301</v>
          </cell>
          <cell r="E15" t="str">
            <v>摩天 18樓</v>
          </cell>
          <cell r="F15" t="str">
            <v>放款部</v>
          </cell>
          <cell r="G15" t="str">
            <v>放款推展課</v>
          </cell>
        </row>
        <row r="16">
          <cell r="A16" t="str">
            <v>張建昌</v>
          </cell>
          <cell r="B16" t="str">
            <v>房貸專員</v>
          </cell>
          <cell r="C16" t="e">
            <v>#N/A</v>
          </cell>
          <cell r="D16">
            <v>7305</v>
          </cell>
          <cell r="E16" t="str">
            <v>摩天 18樓</v>
          </cell>
          <cell r="F16" t="str">
            <v>放款部</v>
          </cell>
          <cell r="G16" t="str">
            <v>放款推展課</v>
          </cell>
        </row>
        <row r="17">
          <cell r="A17" t="str">
            <v>黃豐益</v>
          </cell>
          <cell r="B17" t="str">
            <v>房貸專員</v>
          </cell>
          <cell r="C17" t="e">
            <v>#N/A</v>
          </cell>
          <cell r="D17">
            <v>7306</v>
          </cell>
          <cell r="E17" t="str">
            <v>摩天 18樓</v>
          </cell>
          <cell r="F17" t="str">
            <v>放款部</v>
          </cell>
          <cell r="G17" t="str">
            <v>放款推展課</v>
          </cell>
        </row>
        <row r="18">
          <cell r="A18" t="str">
            <v>傅子榮</v>
          </cell>
          <cell r="B18" t="str">
            <v>房貸部專</v>
          </cell>
          <cell r="C18" t="e">
            <v>#N/A</v>
          </cell>
          <cell r="D18">
            <v>7311</v>
          </cell>
          <cell r="E18" t="str">
            <v>摩天 18樓</v>
          </cell>
          <cell r="F18" t="str">
            <v>放款部</v>
          </cell>
          <cell r="G18" t="str">
            <v>放款推展課</v>
          </cell>
        </row>
        <row r="19">
          <cell r="A19" t="str">
            <v>梁裕祥</v>
          </cell>
          <cell r="B19" t="str">
            <v>房貸專員</v>
          </cell>
          <cell r="C19" t="e">
            <v>#N/A</v>
          </cell>
          <cell r="D19">
            <v>7312</v>
          </cell>
          <cell r="E19" t="str">
            <v>摩天 18樓</v>
          </cell>
          <cell r="F19" t="str">
            <v>放款部</v>
          </cell>
          <cell r="G19" t="str">
            <v>放款推展課</v>
          </cell>
        </row>
        <row r="20">
          <cell r="A20" t="str">
            <v>唐孝芳</v>
          </cell>
          <cell r="B20" t="str">
            <v>資深房貸專員</v>
          </cell>
          <cell r="C20" t="e">
            <v>#N/A</v>
          </cell>
          <cell r="D20" t="str">
            <v>(03)337-2564</v>
          </cell>
          <cell r="F20" t="str">
            <v>放款部</v>
          </cell>
          <cell r="G20" t="str">
            <v>放款推展課</v>
          </cell>
        </row>
        <row r="21">
          <cell r="A21" t="str">
            <v>陳育誠</v>
          </cell>
          <cell r="B21" t="str">
            <v>企金推展專案襄理</v>
          </cell>
          <cell r="C21" t="e">
            <v>#N/A</v>
          </cell>
          <cell r="D21" t="str">
            <v>(07)9741985</v>
          </cell>
          <cell r="F21" t="str">
            <v>放款部</v>
          </cell>
          <cell r="G21" t="str">
            <v>放款推展課</v>
          </cell>
        </row>
        <row r="22">
          <cell r="A22" t="str">
            <v>林瑶洲</v>
          </cell>
          <cell r="B22" t="str">
            <v>企金推展專案襄理</v>
          </cell>
          <cell r="C22" t="e">
            <v>#N/A</v>
          </cell>
          <cell r="D22" t="str">
            <v>(04)22282125</v>
          </cell>
          <cell r="F22" t="str">
            <v>放款部</v>
          </cell>
          <cell r="G22" t="str">
            <v>放款推展課</v>
          </cell>
        </row>
        <row r="23">
          <cell r="A23" t="str">
            <v>林洺漳</v>
          </cell>
          <cell r="B23" t="str">
            <v>資深房貸專員</v>
          </cell>
          <cell r="C23" t="e">
            <v>#N/A</v>
          </cell>
          <cell r="D23" t="str">
            <v>(04)2228-2125</v>
          </cell>
          <cell r="F23" t="str">
            <v>放款部</v>
          </cell>
          <cell r="G23" t="str">
            <v>放款推展課</v>
          </cell>
        </row>
        <row r="24">
          <cell r="A24" t="str">
            <v>涂國祥</v>
          </cell>
          <cell r="B24" t="str">
            <v>房貸部專</v>
          </cell>
          <cell r="C24" t="e">
            <v>#N/A</v>
          </cell>
          <cell r="D24" t="str">
            <v>(04)2228-2125</v>
          </cell>
          <cell r="F24" t="str">
            <v>放款部</v>
          </cell>
          <cell r="G24" t="str">
            <v>放款推展課</v>
          </cell>
        </row>
        <row r="25">
          <cell r="A25" t="str">
            <v>薛太郎</v>
          </cell>
          <cell r="B25" t="str">
            <v>資深房貸專員</v>
          </cell>
          <cell r="C25" t="e">
            <v>#N/A</v>
          </cell>
          <cell r="D25" t="str">
            <v>(04)37076074#14</v>
          </cell>
          <cell r="F25" t="str">
            <v>放款部</v>
          </cell>
          <cell r="G25" t="str">
            <v>放款推展課</v>
          </cell>
        </row>
        <row r="26">
          <cell r="A26" t="str">
            <v>陳聖仁</v>
          </cell>
          <cell r="B26" t="str">
            <v>資深房貸專員</v>
          </cell>
          <cell r="C26" t="e">
            <v>#N/A</v>
          </cell>
          <cell r="D26" t="str">
            <v>(06)223-8413</v>
          </cell>
          <cell r="F26" t="str">
            <v>放款部</v>
          </cell>
          <cell r="G26" t="str">
            <v>放款推展課</v>
          </cell>
        </row>
        <row r="27">
          <cell r="A27" t="str">
            <v>呂玫絨</v>
          </cell>
          <cell r="B27" t="str">
            <v>資深房貸專員</v>
          </cell>
          <cell r="C27" t="e">
            <v>#N/A</v>
          </cell>
          <cell r="D27" t="str">
            <v>(07)974-1985</v>
          </cell>
          <cell r="F27" t="str">
            <v>放款部</v>
          </cell>
          <cell r="G27" t="str">
            <v>放款推展課</v>
          </cell>
        </row>
        <row r="28">
          <cell r="A28" t="str">
            <v>蔡丞耿</v>
          </cell>
          <cell r="B28" t="str">
            <v>房貸部專</v>
          </cell>
          <cell r="C28" t="e">
            <v>#N/A</v>
          </cell>
          <cell r="D28" t="str">
            <v>(07)974-1985</v>
          </cell>
          <cell r="F28" t="str">
            <v>放款部</v>
          </cell>
          <cell r="G28" t="str">
            <v>放款推展課</v>
          </cell>
        </row>
        <row r="29">
          <cell r="A29" t="str">
            <v>莊世清</v>
          </cell>
          <cell r="B29" t="str">
            <v>資深房貸專員</v>
          </cell>
          <cell r="C29" t="e">
            <v>#N/A</v>
          </cell>
          <cell r="D29" t="str">
            <v>(04)2622-3535</v>
          </cell>
          <cell r="F29" t="str">
            <v>放款部</v>
          </cell>
          <cell r="G29" t="str">
            <v>放款推展課</v>
          </cell>
        </row>
        <row r="30">
          <cell r="A30" t="str">
            <v>鄂雅玲</v>
          </cell>
          <cell r="B30" t="str">
            <v>房貸專員</v>
          </cell>
          <cell r="C30" t="e">
            <v>#N/A</v>
          </cell>
          <cell r="D30" t="str">
            <v>(07)974-1985</v>
          </cell>
          <cell r="F30" t="str">
            <v>放款部</v>
          </cell>
          <cell r="G30" t="str">
            <v>放款推展課</v>
          </cell>
        </row>
        <row r="31">
          <cell r="A31" t="str">
            <v>詹貯麟</v>
          </cell>
          <cell r="B31" t="str">
            <v>放款管理課主管</v>
          </cell>
          <cell r="C31" t="str">
            <v>jeffjan@skl.com.tw</v>
          </cell>
          <cell r="D31">
            <v>7070</v>
          </cell>
          <cell r="E31" t="str">
            <v>摩天 18樓</v>
          </cell>
          <cell r="F31" t="str">
            <v>放款部</v>
          </cell>
          <cell r="G31" t="str">
            <v>放款管理課</v>
          </cell>
        </row>
        <row r="32">
          <cell r="A32" t="str">
            <v>程慧娟</v>
          </cell>
          <cell r="B32" t="str">
            <v>授信覆審專案襄理</v>
          </cell>
          <cell r="C32" t="str">
            <v>sherrycheng@skl.com.tw</v>
          </cell>
          <cell r="D32">
            <v>7075</v>
          </cell>
          <cell r="E32" t="str">
            <v>摩天 18樓</v>
          </cell>
          <cell r="F32" t="str">
            <v>放款部</v>
          </cell>
          <cell r="G32" t="str">
            <v>放款管理課</v>
          </cell>
        </row>
        <row r="33">
          <cell r="A33" t="str">
            <v>邱怡婷</v>
          </cell>
          <cell r="B33" t="str">
            <v>放款法務專員</v>
          </cell>
          <cell r="C33" t="str">
            <v>skcb7541@skl.com.tw</v>
          </cell>
          <cell r="D33">
            <v>7076</v>
          </cell>
          <cell r="E33" t="str">
            <v>摩天 18樓</v>
          </cell>
          <cell r="F33" t="str">
            <v>放款部</v>
          </cell>
          <cell r="G33" t="str">
            <v>放款管理課</v>
          </cell>
        </row>
        <row r="34">
          <cell r="A34" t="str">
            <v>張舜雯</v>
          </cell>
          <cell r="B34" t="str">
            <v>放款資產評估專案襄理</v>
          </cell>
          <cell r="C34" t="str">
            <v>anniechang@skl.com.tw</v>
          </cell>
          <cell r="D34">
            <v>7077</v>
          </cell>
          <cell r="E34" t="str">
            <v>摩天 18樓</v>
          </cell>
          <cell r="F34" t="str">
            <v>放款部</v>
          </cell>
          <cell r="G34" t="str">
            <v>放款管理課</v>
          </cell>
        </row>
        <row r="35">
          <cell r="A35" t="str">
            <v>陳念生</v>
          </cell>
          <cell r="B35" t="str">
            <v>放款法務專員</v>
          </cell>
          <cell r="C35" t="e">
            <v>#N/A</v>
          </cell>
          <cell r="D35" t="str">
            <v>(04)22298330</v>
          </cell>
          <cell r="F35" t="str">
            <v>放款部</v>
          </cell>
          <cell r="G35" t="str">
            <v>放款管理課</v>
          </cell>
        </row>
        <row r="36">
          <cell r="A36" t="str">
            <v>陳義仁</v>
          </cell>
          <cell r="B36" t="str">
            <v>放款法務專員</v>
          </cell>
          <cell r="C36" t="e">
            <v>#N/A</v>
          </cell>
          <cell r="D36" t="str">
            <v>(06)2228985</v>
          </cell>
          <cell r="F36" t="str">
            <v>放款部</v>
          </cell>
          <cell r="G36" t="str">
            <v>放款管理課</v>
          </cell>
        </row>
        <row r="37">
          <cell r="A37" t="str">
            <v>呂家富</v>
          </cell>
          <cell r="B37" t="str">
            <v>放款審查課主管</v>
          </cell>
          <cell r="C37" t="str">
            <v>jeffleu@skl.com.tw</v>
          </cell>
          <cell r="D37">
            <v>7060</v>
          </cell>
          <cell r="E37" t="str">
            <v>摩天 18樓</v>
          </cell>
          <cell r="F37" t="str">
            <v>放款部</v>
          </cell>
          <cell r="G37" t="str">
            <v>放款審查課</v>
          </cell>
        </row>
        <row r="38">
          <cell r="A38" t="str">
            <v>徐名弘</v>
          </cell>
          <cell r="B38" t="str">
            <v>資深授信審核專員</v>
          </cell>
          <cell r="C38" t="str">
            <v>skcs8468@skl.com.tw</v>
          </cell>
          <cell r="D38">
            <v>7062</v>
          </cell>
          <cell r="E38" t="str">
            <v>摩天 18樓</v>
          </cell>
          <cell r="F38" t="str">
            <v>放款部</v>
          </cell>
          <cell r="G38" t="str">
            <v>放款審查課</v>
          </cell>
        </row>
        <row r="39">
          <cell r="A39" t="str">
            <v>李光輝</v>
          </cell>
          <cell r="B39" t="str">
            <v>授信審核專案襄理</v>
          </cell>
          <cell r="C39" t="e">
            <v>#N/A</v>
          </cell>
          <cell r="D39">
            <v>7065</v>
          </cell>
          <cell r="E39" t="str">
            <v>摩天 18樓</v>
          </cell>
          <cell r="F39" t="str">
            <v>放款部</v>
          </cell>
          <cell r="G39" t="str">
            <v>放款審查課</v>
          </cell>
        </row>
        <row r="40">
          <cell r="A40" t="str">
            <v>施美娟</v>
          </cell>
          <cell r="B40" t="str">
            <v>授信審核專案襄理</v>
          </cell>
          <cell r="C40" t="str">
            <v>alenshih@skl.com.tw</v>
          </cell>
          <cell r="D40">
            <v>7066</v>
          </cell>
          <cell r="E40" t="str">
            <v>摩天 18樓</v>
          </cell>
          <cell r="F40" t="str">
            <v>放款部</v>
          </cell>
          <cell r="G40" t="str">
            <v>放款審查課</v>
          </cell>
        </row>
        <row r="41">
          <cell r="A41" t="str">
            <v>李秋燕</v>
          </cell>
          <cell r="B41" t="str">
            <v>授信審核專員</v>
          </cell>
          <cell r="C41" t="str">
            <v>gracelee@skl.com.tw</v>
          </cell>
          <cell r="D41">
            <v>7067</v>
          </cell>
          <cell r="E41" t="str">
            <v>摩天 18樓</v>
          </cell>
          <cell r="F41" t="str">
            <v>放款部</v>
          </cell>
          <cell r="G41" t="str">
            <v>放款審查課</v>
          </cell>
        </row>
        <row r="42">
          <cell r="A42" t="str">
            <v>劉在明</v>
          </cell>
          <cell r="B42" t="str">
            <v>專案經理</v>
          </cell>
          <cell r="C42" t="e">
            <v>#N/A</v>
          </cell>
          <cell r="D42">
            <v>7270</v>
          </cell>
          <cell r="E42" t="str">
            <v>摩天 18樓</v>
          </cell>
          <cell r="F42" t="str">
            <v>放款部</v>
          </cell>
          <cell r="G42" t="str">
            <v>放款審查課</v>
          </cell>
        </row>
        <row r="43">
          <cell r="A43" t="str">
            <v>黎萬柱</v>
          </cell>
          <cell r="B43" t="str">
            <v>資深審核專員</v>
          </cell>
          <cell r="C43" t="e">
            <v>#N/A</v>
          </cell>
          <cell r="D43">
            <v>7271</v>
          </cell>
          <cell r="E43" t="str">
            <v>摩天 18樓</v>
          </cell>
          <cell r="F43" t="str">
            <v>放款部</v>
          </cell>
          <cell r="G43" t="str">
            <v>放款審查課</v>
          </cell>
        </row>
        <row r="44">
          <cell r="A44" t="str">
            <v>鄭峰彰</v>
          </cell>
          <cell r="B44" t="str">
            <v>徵信專員</v>
          </cell>
          <cell r="C44" t="e">
            <v>#N/A</v>
          </cell>
          <cell r="D44">
            <v>7273</v>
          </cell>
          <cell r="E44" t="str">
            <v>摩天 18樓</v>
          </cell>
          <cell r="F44" t="str">
            <v>放款部</v>
          </cell>
          <cell r="G44" t="str">
            <v>放款審查課</v>
          </cell>
        </row>
        <row r="45">
          <cell r="A45" t="str">
            <v>林昱英</v>
          </cell>
          <cell r="B45" t="str">
            <v>鑑價專員</v>
          </cell>
          <cell r="C45" t="e">
            <v>#N/A</v>
          </cell>
          <cell r="D45">
            <v>7275</v>
          </cell>
          <cell r="E45" t="str">
            <v>摩天 18樓</v>
          </cell>
          <cell r="F45" t="str">
            <v>放款部</v>
          </cell>
          <cell r="G45" t="str">
            <v>放款審查課</v>
          </cell>
        </row>
        <row r="46">
          <cell r="A46" t="str">
            <v>王薏涵</v>
          </cell>
          <cell r="B46" t="str">
            <v>授信審核專員</v>
          </cell>
          <cell r="C46" t="e">
            <v>#N/A</v>
          </cell>
          <cell r="D46">
            <v>7276</v>
          </cell>
          <cell r="E46" t="str">
            <v>摩天 18樓</v>
          </cell>
          <cell r="F46" t="str">
            <v>放款部</v>
          </cell>
          <cell r="G46" t="str">
            <v>放款審查課</v>
          </cell>
        </row>
        <row r="47">
          <cell r="A47" t="str">
            <v>侯守華</v>
          </cell>
          <cell r="B47" t="str">
            <v>資深鑑價專員</v>
          </cell>
          <cell r="C47" t="e">
            <v>#N/A</v>
          </cell>
          <cell r="D47">
            <v>7277</v>
          </cell>
          <cell r="E47" t="str">
            <v>摩天 18樓</v>
          </cell>
          <cell r="F47" t="str">
            <v>放款部</v>
          </cell>
          <cell r="G47" t="str">
            <v>放款審查課</v>
          </cell>
        </row>
        <row r="48">
          <cell r="A48" t="str">
            <v>鄧雪美</v>
          </cell>
          <cell r="B48" t="str">
            <v>資深徵信專員</v>
          </cell>
          <cell r="C48" t="e">
            <v>#N/A</v>
          </cell>
          <cell r="D48">
            <v>7279</v>
          </cell>
          <cell r="E48" t="str">
            <v>摩天 18樓</v>
          </cell>
          <cell r="F48" t="str">
            <v>放款部</v>
          </cell>
          <cell r="G48" t="str">
            <v>放款審查課</v>
          </cell>
        </row>
        <row r="49">
          <cell r="A49" t="str">
            <v>羅元隆</v>
          </cell>
          <cell r="B49" t="str">
            <v>資深鑑價專員</v>
          </cell>
          <cell r="C49" t="e">
            <v>#N/A</v>
          </cell>
          <cell r="D49" t="str">
            <v>(03)496-6016</v>
          </cell>
          <cell r="F49" t="str">
            <v>放款部</v>
          </cell>
          <cell r="G49" t="str">
            <v>放款審查課</v>
          </cell>
        </row>
        <row r="50">
          <cell r="A50" t="str">
            <v>黃財政</v>
          </cell>
          <cell r="B50" t="str">
            <v>審核專員</v>
          </cell>
          <cell r="C50" t="e">
            <v>#N/A</v>
          </cell>
          <cell r="D50" t="str">
            <v>(07)2387181</v>
          </cell>
          <cell r="F50" t="str">
            <v>放款部</v>
          </cell>
          <cell r="G50" t="str">
            <v>放款審查課</v>
          </cell>
        </row>
        <row r="51">
          <cell r="A51" t="str">
            <v>蔡忠志</v>
          </cell>
          <cell r="B51" t="str">
            <v>資深審核專員</v>
          </cell>
          <cell r="C51" t="e">
            <v>#N/A</v>
          </cell>
          <cell r="D51" t="str">
            <v>(04)22290301</v>
          </cell>
          <cell r="F51" t="str">
            <v>放款部</v>
          </cell>
          <cell r="G51" t="str">
            <v>放款審查課</v>
          </cell>
        </row>
        <row r="52">
          <cell r="A52" t="str">
            <v>邱應忠</v>
          </cell>
          <cell r="B52" t="str">
            <v>徵信專員</v>
          </cell>
          <cell r="C52" t="e">
            <v>#N/A</v>
          </cell>
          <cell r="D52" t="str">
            <v>(07)2387181</v>
          </cell>
          <cell r="F52" t="str">
            <v>放款部</v>
          </cell>
          <cell r="G52" t="str">
            <v>放款審查課</v>
          </cell>
        </row>
        <row r="53">
          <cell r="A53" t="str">
            <v>黃連青</v>
          </cell>
          <cell r="B53" t="str">
            <v>鑑價專員</v>
          </cell>
          <cell r="C53" t="e">
            <v>#N/A</v>
          </cell>
          <cell r="D53" t="str">
            <v>(05)5326531</v>
          </cell>
          <cell r="F53" t="str">
            <v>放款部</v>
          </cell>
          <cell r="G53" t="str">
            <v>放款審查課</v>
          </cell>
        </row>
        <row r="54">
          <cell r="A54" t="str">
            <v>李紹綺</v>
          </cell>
          <cell r="B54" t="str">
            <v>鑑價專員</v>
          </cell>
          <cell r="C54" t="e">
            <v>#N/A</v>
          </cell>
          <cell r="D54" t="str">
            <v>(04)22290301</v>
          </cell>
          <cell r="F54" t="str">
            <v>放款部</v>
          </cell>
          <cell r="G54" t="str">
            <v>放款審查課</v>
          </cell>
        </row>
        <row r="55">
          <cell r="A55" t="str">
            <v>張文旭</v>
          </cell>
          <cell r="B55" t="str">
            <v>鑑價專員</v>
          </cell>
          <cell r="C55" t="e">
            <v>#N/A</v>
          </cell>
          <cell r="D55" t="str">
            <v>(07)2387181</v>
          </cell>
          <cell r="F55" t="str">
            <v>放款部</v>
          </cell>
          <cell r="G55" t="str">
            <v>放款審查課</v>
          </cell>
        </row>
        <row r="56">
          <cell r="A56" t="str">
            <v>蘇承鴻</v>
          </cell>
          <cell r="B56" t="str">
            <v>專案經理</v>
          </cell>
          <cell r="C56" t="e">
            <v>#N/A</v>
          </cell>
          <cell r="D56" t="str">
            <v>(07)2387181</v>
          </cell>
          <cell r="F56" t="str">
            <v>放款部</v>
          </cell>
          <cell r="G56" t="str">
            <v>放款審查課</v>
          </cell>
        </row>
        <row r="57">
          <cell r="A57" t="str">
            <v>蔡惠足</v>
          </cell>
          <cell r="B57" t="str">
            <v>鑑價專員</v>
          </cell>
          <cell r="C57" t="e">
            <v>#N/A</v>
          </cell>
          <cell r="D57" t="str">
            <v>(06)2238413</v>
          </cell>
          <cell r="F57" t="str">
            <v>放款部</v>
          </cell>
          <cell r="G57" t="str">
            <v>放款審查課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">
          <cell r="A1" t="str">
            <v>TranNo</v>
          </cell>
          <cell r="B1" t="str">
            <v>MenuNo</v>
          </cell>
          <cell r="C1" t="str">
            <v>SubMenuNo</v>
          </cell>
        </row>
        <row r="2">
          <cell r="A2" t="str">
            <v>L1001</v>
          </cell>
          <cell r="B2" t="str">
            <v>L1</v>
          </cell>
          <cell r="C2">
            <v>1</v>
          </cell>
          <cell r="D2" t="str">
            <v>L1-1</v>
          </cell>
        </row>
        <row r="3">
          <cell r="A3" t="str">
            <v>L1109</v>
          </cell>
          <cell r="B3" t="str">
            <v>L1</v>
          </cell>
          <cell r="C3">
            <v>1</v>
          </cell>
          <cell r="D3" t="str">
            <v>L1-1</v>
          </cell>
        </row>
        <row r="4">
          <cell r="A4" t="str">
            <v>L1905</v>
          </cell>
          <cell r="B4" t="str">
            <v>L1</v>
          </cell>
          <cell r="C4">
            <v>1</v>
          </cell>
          <cell r="D4" t="str">
            <v>L1-1</v>
          </cell>
        </row>
        <row r="5">
          <cell r="A5" t="str">
            <v>L1907</v>
          </cell>
          <cell r="B5" t="str">
            <v>L1</v>
          </cell>
          <cell r="C5">
            <v>3</v>
          </cell>
          <cell r="D5" t="str">
            <v>L1-3</v>
          </cell>
        </row>
        <row r="6">
          <cell r="A6" t="str">
            <v>L1908</v>
          </cell>
          <cell r="B6" t="str">
            <v>L1</v>
          </cell>
          <cell r="C6">
            <v>4</v>
          </cell>
          <cell r="D6" t="str">
            <v>L1-4</v>
          </cell>
        </row>
        <row r="7">
          <cell r="A7" t="str">
            <v>L2001</v>
          </cell>
          <cell r="B7" t="str">
            <v>L2</v>
          </cell>
          <cell r="C7">
            <v>1</v>
          </cell>
          <cell r="D7" t="str">
            <v>L2-1</v>
          </cell>
        </row>
        <row r="8">
          <cell r="A8" t="str">
            <v>L2010</v>
          </cell>
          <cell r="B8" t="str">
            <v>L2</v>
          </cell>
          <cell r="C8">
            <v>2</v>
          </cell>
          <cell r="D8" t="str">
            <v>L2-2</v>
          </cell>
        </row>
        <row r="9">
          <cell r="A9" t="str">
            <v>L2015</v>
          </cell>
          <cell r="B9" t="str">
            <v>L2</v>
          </cell>
          <cell r="C9">
            <v>2</v>
          </cell>
          <cell r="D9" t="str">
            <v>L2-2</v>
          </cell>
        </row>
        <row r="10">
          <cell r="A10" t="str">
            <v>L2018</v>
          </cell>
          <cell r="B10" t="str">
            <v>L2</v>
          </cell>
          <cell r="C10">
            <v>2</v>
          </cell>
          <cell r="D10" t="str">
            <v>L2-2</v>
          </cell>
        </row>
        <row r="11">
          <cell r="A11" t="str">
            <v>L2019</v>
          </cell>
          <cell r="B11" t="str">
            <v>L2</v>
          </cell>
          <cell r="C11">
            <v>2</v>
          </cell>
          <cell r="D11" t="str">
            <v>L2-2</v>
          </cell>
        </row>
        <row r="12">
          <cell r="A12" t="str">
            <v>L2022</v>
          </cell>
          <cell r="B12" t="str">
            <v>L2</v>
          </cell>
          <cell r="C12">
            <v>2</v>
          </cell>
          <cell r="D12" t="str">
            <v>L2-2</v>
          </cell>
        </row>
        <row r="13">
          <cell r="A13" t="str">
            <v>L2079</v>
          </cell>
          <cell r="B13" t="str">
            <v>L2</v>
          </cell>
          <cell r="C13">
            <v>2</v>
          </cell>
          <cell r="D13" t="str">
            <v>L2-2</v>
          </cell>
        </row>
        <row r="14">
          <cell r="A14" t="str">
            <v>L2112</v>
          </cell>
          <cell r="B14" t="str">
            <v>L2</v>
          </cell>
          <cell r="C14">
            <v>2</v>
          </cell>
          <cell r="D14" t="str">
            <v>L2-2</v>
          </cell>
        </row>
        <row r="15">
          <cell r="A15" t="str">
            <v>L2801</v>
          </cell>
          <cell r="B15" t="str">
            <v>L2</v>
          </cell>
          <cell r="C15">
            <v>2</v>
          </cell>
          <cell r="D15" t="str">
            <v>L2-2</v>
          </cell>
        </row>
        <row r="16">
          <cell r="A16" t="str">
            <v>L2921</v>
          </cell>
          <cell r="B16" t="str">
            <v>L2</v>
          </cell>
          <cell r="C16">
            <v>2</v>
          </cell>
          <cell r="D16" t="str">
            <v>L2-2</v>
          </cell>
        </row>
        <row r="17">
          <cell r="A17" t="str">
            <v>L2020</v>
          </cell>
          <cell r="B17" t="str">
            <v>L2</v>
          </cell>
          <cell r="C17">
            <v>3</v>
          </cell>
          <cell r="D17" t="str">
            <v>L2-3</v>
          </cell>
        </row>
        <row r="18">
          <cell r="A18" t="str">
            <v>L2021</v>
          </cell>
          <cell r="B18" t="str">
            <v>L2</v>
          </cell>
          <cell r="C18">
            <v>3</v>
          </cell>
          <cell r="D18" t="str">
            <v>L2-3</v>
          </cell>
        </row>
        <row r="19">
          <cell r="A19" t="str">
            <v>L2035</v>
          </cell>
          <cell r="B19" t="str">
            <v>L2</v>
          </cell>
          <cell r="C19">
            <v>3</v>
          </cell>
          <cell r="D19" t="str">
            <v>L2-3</v>
          </cell>
        </row>
        <row r="20">
          <cell r="A20" t="str">
            <v>L2902</v>
          </cell>
          <cell r="B20" t="str">
            <v>L2</v>
          </cell>
          <cell r="C20">
            <v>3</v>
          </cell>
          <cell r="D20" t="str">
            <v>L2-3</v>
          </cell>
        </row>
        <row r="21">
          <cell r="A21" t="str">
            <v>L2903</v>
          </cell>
          <cell r="B21" t="str">
            <v>L2</v>
          </cell>
          <cell r="C21">
            <v>3</v>
          </cell>
          <cell r="D21" t="str">
            <v>L2-3</v>
          </cell>
        </row>
        <row r="22">
          <cell r="A22" t="str">
            <v>L2017</v>
          </cell>
          <cell r="B22" t="str">
            <v>L2</v>
          </cell>
          <cell r="C22">
            <v>4</v>
          </cell>
          <cell r="D22" t="str">
            <v>L2-4</v>
          </cell>
        </row>
        <row r="23">
          <cell r="A23" t="str">
            <v>L2038</v>
          </cell>
          <cell r="B23" t="str">
            <v>L2</v>
          </cell>
          <cell r="C23">
            <v>4</v>
          </cell>
          <cell r="D23" t="str">
            <v>L2-4</v>
          </cell>
        </row>
        <row r="24">
          <cell r="A24" t="str">
            <v>L2039</v>
          </cell>
          <cell r="B24" t="str">
            <v>L2</v>
          </cell>
          <cell r="C24">
            <v>4</v>
          </cell>
          <cell r="D24" t="str">
            <v>L2-4</v>
          </cell>
        </row>
        <row r="25">
          <cell r="A25" t="str">
            <v>L2041</v>
          </cell>
          <cell r="B25" t="str">
            <v>L2</v>
          </cell>
          <cell r="C25">
            <v>4</v>
          </cell>
          <cell r="D25" t="str">
            <v>L2-4</v>
          </cell>
        </row>
        <row r="26">
          <cell r="A26" t="str">
            <v>L2042</v>
          </cell>
          <cell r="B26" t="str">
            <v>L2</v>
          </cell>
          <cell r="C26">
            <v>4</v>
          </cell>
          <cell r="D26" t="str">
            <v>L2-4</v>
          </cell>
        </row>
        <row r="27">
          <cell r="A27" t="str">
            <v>L2047</v>
          </cell>
          <cell r="B27" t="str">
            <v>L2</v>
          </cell>
          <cell r="C27">
            <v>4</v>
          </cell>
          <cell r="D27" t="str">
            <v>L2-4</v>
          </cell>
        </row>
        <row r="28">
          <cell r="A28" t="str">
            <v>L2049</v>
          </cell>
          <cell r="B28" t="str">
            <v>L2</v>
          </cell>
          <cell r="C28">
            <v>4</v>
          </cell>
          <cell r="D28" t="str">
            <v>L2-4</v>
          </cell>
        </row>
        <row r="29">
          <cell r="A29" t="str">
            <v>L2911</v>
          </cell>
          <cell r="B29" t="str">
            <v>L2</v>
          </cell>
          <cell r="C29">
            <v>4</v>
          </cell>
          <cell r="D29" t="str">
            <v>L2-4</v>
          </cell>
        </row>
        <row r="30">
          <cell r="A30" t="str">
            <v>L2912</v>
          </cell>
          <cell r="B30" t="str">
            <v>L2</v>
          </cell>
          <cell r="C30">
            <v>4</v>
          </cell>
          <cell r="D30" t="str">
            <v>L2-4</v>
          </cell>
        </row>
        <row r="31">
          <cell r="A31" t="str">
            <v>L2913</v>
          </cell>
          <cell r="B31" t="str">
            <v>L2</v>
          </cell>
          <cell r="C31">
            <v>4</v>
          </cell>
          <cell r="D31" t="str">
            <v>L2-4</v>
          </cell>
        </row>
        <row r="32">
          <cell r="A32" t="str">
            <v>L2914</v>
          </cell>
          <cell r="B32" t="str">
            <v>L2</v>
          </cell>
          <cell r="C32">
            <v>4</v>
          </cell>
          <cell r="D32" t="str">
            <v>L2-4</v>
          </cell>
        </row>
        <row r="33">
          <cell r="A33" t="str">
            <v>L2918</v>
          </cell>
          <cell r="B33" t="str">
            <v>L2</v>
          </cell>
          <cell r="C33">
            <v>4</v>
          </cell>
          <cell r="D33" t="str">
            <v>L2-4</v>
          </cell>
        </row>
        <row r="34">
          <cell r="A34" t="str">
            <v>L2919</v>
          </cell>
          <cell r="B34" t="str">
            <v>L2</v>
          </cell>
          <cell r="C34">
            <v>4</v>
          </cell>
          <cell r="D34" t="str">
            <v>L2-4</v>
          </cell>
        </row>
        <row r="35">
          <cell r="A35" t="str">
            <v>L2922</v>
          </cell>
          <cell r="B35" t="str">
            <v>L2</v>
          </cell>
          <cell r="C35">
            <v>4</v>
          </cell>
          <cell r="D35" t="str">
            <v>L2-4</v>
          </cell>
        </row>
        <row r="36">
          <cell r="A36" t="str">
            <v>L2078</v>
          </cell>
          <cell r="B36" t="str">
            <v>L2</v>
          </cell>
          <cell r="C36">
            <v>5</v>
          </cell>
          <cell r="D36" t="str">
            <v>L2-5</v>
          </cell>
        </row>
        <row r="37">
          <cell r="A37" t="str">
            <v>L2603</v>
          </cell>
          <cell r="B37" t="str">
            <v>L2</v>
          </cell>
          <cell r="C37">
            <v>5</v>
          </cell>
          <cell r="D37" t="str">
            <v>L2-5</v>
          </cell>
        </row>
        <row r="38">
          <cell r="A38" t="str">
            <v>L2605</v>
          </cell>
          <cell r="B38" t="str">
            <v>L2</v>
          </cell>
          <cell r="C38">
            <v>5</v>
          </cell>
          <cell r="D38" t="str">
            <v>L2-5</v>
          </cell>
        </row>
        <row r="39">
          <cell r="A39" t="str">
            <v>L2613</v>
          </cell>
          <cell r="B39" t="str">
            <v>L2</v>
          </cell>
          <cell r="C39">
            <v>5</v>
          </cell>
          <cell r="D39" t="str">
            <v>L2-5</v>
          </cell>
        </row>
        <row r="40">
          <cell r="A40" t="str">
            <v>L2941</v>
          </cell>
          <cell r="B40" t="str">
            <v>L2</v>
          </cell>
          <cell r="C40">
            <v>5</v>
          </cell>
          <cell r="D40" t="str">
            <v>L2-5</v>
          </cell>
        </row>
        <row r="41">
          <cell r="A41" t="str">
            <v>L2942</v>
          </cell>
          <cell r="B41" t="str">
            <v>L2</v>
          </cell>
          <cell r="C41">
            <v>5</v>
          </cell>
          <cell r="D41" t="str">
            <v>L2-5</v>
          </cell>
        </row>
        <row r="42">
          <cell r="A42" t="str">
            <v>L2077</v>
          </cell>
          <cell r="B42" t="str">
            <v>L2</v>
          </cell>
          <cell r="C42">
            <v>6</v>
          </cell>
          <cell r="D42" t="str">
            <v>L2-6</v>
          </cell>
        </row>
        <row r="43">
          <cell r="A43" t="str">
            <v>L2931</v>
          </cell>
          <cell r="B43" t="str">
            <v>L2</v>
          </cell>
          <cell r="C43">
            <v>6</v>
          </cell>
          <cell r="D43" t="str">
            <v>L2-6</v>
          </cell>
        </row>
        <row r="44">
          <cell r="A44" t="str">
            <v>L2932</v>
          </cell>
          <cell r="B44" t="str">
            <v>L2</v>
          </cell>
          <cell r="C44">
            <v>6</v>
          </cell>
          <cell r="D44" t="str">
            <v>L2-6</v>
          </cell>
        </row>
        <row r="45">
          <cell r="A45" t="str">
            <v>L2060</v>
          </cell>
          <cell r="B45" t="str">
            <v>L2</v>
          </cell>
          <cell r="C45">
            <v>9</v>
          </cell>
          <cell r="D45" t="str">
            <v>L2-9</v>
          </cell>
        </row>
        <row r="46">
          <cell r="A46" t="str">
            <v>L2061</v>
          </cell>
          <cell r="B46" t="str">
            <v>L2</v>
          </cell>
          <cell r="C46">
            <v>9</v>
          </cell>
          <cell r="D46" t="str">
            <v>L2-9</v>
          </cell>
        </row>
        <row r="47">
          <cell r="A47" t="str">
            <v>L2062</v>
          </cell>
          <cell r="B47" t="str">
            <v>L2</v>
          </cell>
          <cell r="C47">
            <v>9</v>
          </cell>
          <cell r="D47" t="str">
            <v>L2-9</v>
          </cell>
        </row>
        <row r="48">
          <cell r="A48" t="str">
            <v>L2072</v>
          </cell>
          <cell r="B48" t="str">
            <v>L2</v>
          </cell>
          <cell r="C48">
            <v>9</v>
          </cell>
          <cell r="D48" t="str">
            <v>L2-9</v>
          </cell>
        </row>
        <row r="49">
          <cell r="A49" t="str">
            <v>L2073</v>
          </cell>
          <cell r="B49" t="str">
            <v>L2</v>
          </cell>
          <cell r="C49">
            <v>9</v>
          </cell>
          <cell r="D49" t="str">
            <v>L2-9</v>
          </cell>
        </row>
        <row r="50">
          <cell r="A50" t="str">
            <v>L2614</v>
          </cell>
          <cell r="B50" t="str">
            <v>L2</v>
          </cell>
          <cell r="C50">
            <v>9</v>
          </cell>
          <cell r="D50" t="str">
            <v>L2-9</v>
          </cell>
        </row>
        <row r="51">
          <cell r="A51" t="str">
            <v>L2980</v>
          </cell>
          <cell r="B51" t="str">
            <v>L2</v>
          </cell>
          <cell r="C51">
            <v>9</v>
          </cell>
          <cell r="D51" t="str">
            <v>L2-9</v>
          </cell>
        </row>
        <row r="52">
          <cell r="A52" t="str">
            <v>L3901</v>
          </cell>
          <cell r="B52" t="str">
            <v>L3</v>
          </cell>
          <cell r="C52">
            <v>1</v>
          </cell>
          <cell r="D52" t="str">
            <v>L3-1</v>
          </cell>
        </row>
        <row r="53">
          <cell r="A53" t="str">
            <v>L3921</v>
          </cell>
          <cell r="B53" t="str">
            <v>L3</v>
          </cell>
          <cell r="C53">
            <v>1</v>
          </cell>
          <cell r="D53" t="str">
            <v>L3-1</v>
          </cell>
        </row>
        <row r="54">
          <cell r="A54" t="str">
            <v>L3922</v>
          </cell>
          <cell r="B54" t="str">
            <v>L3</v>
          </cell>
          <cell r="C54">
            <v>1</v>
          </cell>
          <cell r="D54" t="str">
            <v>L3-1</v>
          </cell>
        </row>
        <row r="55">
          <cell r="A55" t="str">
            <v>L3923</v>
          </cell>
          <cell r="B55" t="str">
            <v>L3</v>
          </cell>
          <cell r="C55">
            <v>1</v>
          </cell>
          <cell r="D55" t="str">
            <v>L3-1</v>
          </cell>
        </row>
        <row r="56">
          <cell r="A56" t="str">
            <v>L3924</v>
          </cell>
          <cell r="B56" t="str">
            <v>L3</v>
          </cell>
          <cell r="C56">
            <v>1</v>
          </cell>
          <cell r="D56" t="str">
            <v>L3-1</v>
          </cell>
        </row>
        <row r="57">
          <cell r="A57" t="str">
            <v>L3925</v>
          </cell>
          <cell r="B57" t="str">
            <v>L3</v>
          </cell>
          <cell r="C57">
            <v>1</v>
          </cell>
          <cell r="D57" t="str">
            <v>L3-1</v>
          </cell>
        </row>
        <row r="58">
          <cell r="A58" t="str">
            <v>L3926</v>
          </cell>
          <cell r="B58" t="str">
            <v>L3</v>
          </cell>
          <cell r="C58">
            <v>1</v>
          </cell>
          <cell r="D58" t="str">
            <v>L3-1</v>
          </cell>
        </row>
        <row r="59">
          <cell r="A59" t="str">
            <v>L3001</v>
          </cell>
          <cell r="B59" t="str">
            <v>L3</v>
          </cell>
          <cell r="C59">
            <v>2</v>
          </cell>
          <cell r="D59" t="str">
            <v>L3-2</v>
          </cell>
        </row>
        <row r="60">
          <cell r="A60" t="str">
            <v>L3002</v>
          </cell>
          <cell r="B60" t="str">
            <v>L3</v>
          </cell>
          <cell r="C60">
            <v>2</v>
          </cell>
          <cell r="D60" t="str">
            <v>L3-2</v>
          </cell>
        </row>
        <row r="61">
          <cell r="A61" t="str">
            <v>L3003</v>
          </cell>
          <cell r="B61" t="str">
            <v>L3</v>
          </cell>
          <cell r="C61">
            <v>2</v>
          </cell>
          <cell r="D61" t="str">
            <v>L3-2</v>
          </cell>
        </row>
        <row r="62">
          <cell r="A62" t="str">
            <v>L3004</v>
          </cell>
          <cell r="B62" t="str">
            <v>L3</v>
          </cell>
          <cell r="C62">
            <v>2</v>
          </cell>
          <cell r="D62" t="str">
            <v>L3-2</v>
          </cell>
        </row>
        <row r="63">
          <cell r="A63" t="str">
            <v>L3005</v>
          </cell>
          <cell r="B63" t="str">
            <v>L3</v>
          </cell>
          <cell r="C63">
            <v>2</v>
          </cell>
          <cell r="D63" t="str">
            <v>L3-2</v>
          </cell>
        </row>
        <row r="64">
          <cell r="A64" t="str">
            <v>L3100</v>
          </cell>
          <cell r="B64" t="str">
            <v>L3</v>
          </cell>
          <cell r="C64">
            <v>2</v>
          </cell>
          <cell r="D64" t="str">
            <v>L3-2</v>
          </cell>
        </row>
        <row r="65">
          <cell r="A65" t="str">
            <v>L3110</v>
          </cell>
          <cell r="B65" t="str">
            <v>L3</v>
          </cell>
          <cell r="C65">
            <v>2</v>
          </cell>
          <cell r="D65" t="str">
            <v>L3-2</v>
          </cell>
        </row>
        <row r="66">
          <cell r="A66" t="str">
            <v>L3120</v>
          </cell>
          <cell r="B66" t="str">
            <v>L3</v>
          </cell>
          <cell r="C66">
            <v>2</v>
          </cell>
          <cell r="D66" t="str">
            <v>L3-2</v>
          </cell>
        </row>
        <row r="67">
          <cell r="A67" t="str">
            <v>L3916</v>
          </cell>
          <cell r="B67" t="str">
            <v>L3</v>
          </cell>
          <cell r="C67">
            <v>2</v>
          </cell>
          <cell r="D67" t="str">
            <v>L3-2</v>
          </cell>
        </row>
        <row r="68">
          <cell r="A68" t="str">
            <v>L3007</v>
          </cell>
          <cell r="B68" t="str">
            <v>L3</v>
          </cell>
          <cell r="C68">
            <v>3</v>
          </cell>
          <cell r="D68" t="str">
            <v>L3-3</v>
          </cell>
        </row>
        <row r="69">
          <cell r="A69" t="str">
            <v>L3008</v>
          </cell>
          <cell r="B69" t="str">
            <v>L3</v>
          </cell>
          <cell r="C69">
            <v>3</v>
          </cell>
          <cell r="D69" t="str">
            <v>L3-3</v>
          </cell>
        </row>
        <row r="70">
          <cell r="A70" t="str">
            <v>L3009</v>
          </cell>
          <cell r="B70" t="str">
            <v>L3</v>
          </cell>
          <cell r="C70">
            <v>3</v>
          </cell>
          <cell r="D70" t="str">
            <v>L3-3</v>
          </cell>
        </row>
        <row r="71">
          <cell r="A71" t="str">
            <v>L3200</v>
          </cell>
          <cell r="B71" t="str">
            <v>L3</v>
          </cell>
          <cell r="C71">
            <v>3</v>
          </cell>
          <cell r="D71" t="str">
            <v>L3-3</v>
          </cell>
        </row>
        <row r="72">
          <cell r="A72" t="str">
            <v>L3210</v>
          </cell>
          <cell r="B72" t="str">
            <v>L3</v>
          </cell>
          <cell r="C72">
            <v>3</v>
          </cell>
          <cell r="D72" t="str">
            <v>L3-3</v>
          </cell>
        </row>
        <row r="73">
          <cell r="A73" t="str">
            <v>L3220</v>
          </cell>
          <cell r="B73" t="str">
            <v>L3</v>
          </cell>
          <cell r="C73">
            <v>3</v>
          </cell>
          <cell r="D73" t="str">
            <v>L3-3</v>
          </cell>
        </row>
        <row r="74">
          <cell r="A74" t="str">
            <v>L3230</v>
          </cell>
          <cell r="B74" t="str">
            <v>L3</v>
          </cell>
          <cell r="C74">
            <v>3</v>
          </cell>
          <cell r="D74" t="str">
            <v>L3-3</v>
          </cell>
        </row>
        <row r="75">
          <cell r="A75" t="str">
            <v>L3911</v>
          </cell>
          <cell r="B75" t="str">
            <v>L3</v>
          </cell>
          <cell r="C75">
            <v>3</v>
          </cell>
          <cell r="D75" t="str">
            <v>L3-3</v>
          </cell>
        </row>
        <row r="76">
          <cell r="A76" t="str">
            <v>L3912</v>
          </cell>
          <cell r="B76" t="str">
            <v>L3</v>
          </cell>
          <cell r="C76">
            <v>3</v>
          </cell>
          <cell r="D76" t="str">
            <v>L3-3</v>
          </cell>
        </row>
        <row r="77">
          <cell r="A77" t="str">
            <v>L3943</v>
          </cell>
          <cell r="B77" t="str">
            <v>L3</v>
          </cell>
          <cell r="C77">
            <v>3</v>
          </cell>
          <cell r="D77" t="str">
            <v>L3-3</v>
          </cell>
        </row>
        <row r="78">
          <cell r="A78" t="str">
            <v>L3410</v>
          </cell>
          <cell r="B78" t="str">
            <v>L3</v>
          </cell>
          <cell r="C78">
            <v>4</v>
          </cell>
          <cell r="D78" t="str">
            <v>L3-4</v>
          </cell>
        </row>
        <row r="79">
          <cell r="A79" t="str">
            <v>L3420</v>
          </cell>
          <cell r="B79" t="str">
            <v>L3</v>
          </cell>
          <cell r="C79">
            <v>4</v>
          </cell>
          <cell r="D79" t="str">
            <v>L3-4</v>
          </cell>
        </row>
        <row r="80">
          <cell r="A80" t="str">
            <v>L3440</v>
          </cell>
          <cell r="B80" t="str">
            <v>L3</v>
          </cell>
          <cell r="C80">
            <v>4</v>
          </cell>
          <cell r="D80" t="str">
            <v>L3-4</v>
          </cell>
        </row>
        <row r="81">
          <cell r="A81" t="str">
            <v>L3701</v>
          </cell>
          <cell r="B81" t="str">
            <v>L3</v>
          </cell>
          <cell r="C81">
            <v>5</v>
          </cell>
          <cell r="D81" t="str">
            <v>L3-5</v>
          </cell>
        </row>
        <row r="82">
          <cell r="A82" t="str">
            <v>L3711</v>
          </cell>
          <cell r="B82" t="str">
            <v>L3</v>
          </cell>
          <cell r="C82">
            <v>5</v>
          </cell>
          <cell r="D82" t="str">
            <v>L3-5</v>
          </cell>
        </row>
        <row r="83">
          <cell r="A83" t="str">
            <v>L3712</v>
          </cell>
          <cell r="B83" t="str">
            <v>L3</v>
          </cell>
          <cell r="C83">
            <v>5</v>
          </cell>
          <cell r="D83" t="str">
            <v>L3-5</v>
          </cell>
        </row>
        <row r="84">
          <cell r="A84" t="str">
            <v>L3721</v>
          </cell>
          <cell r="B84" t="str">
            <v>L3</v>
          </cell>
          <cell r="C84">
            <v>5</v>
          </cell>
          <cell r="D84" t="str">
            <v>L3-5</v>
          </cell>
        </row>
        <row r="85">
          <cell r="A85" t="str">
            <v>L3731</v>
          </cell>
          <cell r="B85" t="str">
            <v>L3</v>
          </cell>
          <cell r="C85">
            <v>5</v>
          </cell>
          <cell r="D85" t="str">
            <v>L3-5</v>
          </cell>
        </row>
        <row r="86">
          <cell r="A86" t="str">
            <v>L3932</v>
          </cell>
          <cell r="B86" t="str">
            <v>L3</v>
          </cell>
          <cell r="C86">
            <v>5</v>
          </cell>
          <cell r="D86" t="str">
            <v>L3-5</v>
          </cell>
        </row>
        <row r="87">
          <cell r="A87" t="str">
            <v>L3010</v>
          </cell>
          <cell r="B87" t="str">
            <v>L3</v>
          </cell>
          <cell r="C87">
            <v>6</v>
          </cell>
          <cell r="D87" t="str">
            <v>L3-6</v>
          </cell>
        </row>
        <row r="88">
          <cell r="A88" t="str">
            <v>L4001</v>
          </cell>
          <cell r="B88" t="str">
            <v>L4</v>
          </cell>
          <cell r="C88">
            <v>1</v>
          </cell>
          <cell r="D88" t="str">
            <v>L4-1</v>
          </cell>
        </row>
        <row r="89">
          <cell r="A89" t="str">
            <v>L4101</v>
          </cell>
          <cell r="B89" t="str">
            <v>L4</v>
          </cell>
          <cell r="C89">
            <v>1</v>
          </cell>
          <cell r="D89" t="str">
            <v>L4-1</v>
          </cell>
        </row>
        <row r="90">
          <cell r="A90" t="str">
            <v>L4901</v>
          </cell>
          <cell r="B90" t="str">
            <v>L4</v>
          </cell>
          <cell r="C90">
            <v>1</v>
          </cell>
          <cell r="D90" t="str">
            <v>L4-1</v>
          </cell>
        </row>
        <row r="91">
          <cell r="A91" t="str">
            <v>L4002</v>
          </cell>
          <cell r="B91" t="str">
            <v>L4</v>
          </cell>
          <cell r="C91">
            <v>2</v>
          </cell>
          <cell r="D91" t="str">
            <v>L4-2</v>
          </cell>
        </row>
        <row r="92">
          <cell r="A92" t="str">
            <v>L4200</v>
          </cell>
          <cell r="B92" t="str">
            <v>L4</v>
          </cell>
          <cell r="C92">
            <v>2</v>
          </cell>
          <cell r="D92" t="str">
            <v>L4-2</v>
          </cell>
        </row>
        <row r="93">
          <cell r="A93" t="str">
            <v>L4921</v>
          </cell>
          <cell r="B93" t="str">
            <v>L4</v>
          </cell>
          <cell r="C93">
            <v>2</v>
          </cell>
          <cell r="D93" t="str">
            <v>L4-2</v>
          </cell>
        </row>
        <row r="94">
          <cell r="A94" t="str">
            <v>L4925</v>
          </cell>
          <cell r="B94" t="str">
            <v>L4</v>
          </cell>
          <cell r="C94">
            <v>2</v>
          </cell>
          <cell r="D94" t="str">
            <v>L4-2</v>
          </cell>
        </row>
        <row r="95">
          <cell r="A95" t="str">
            <v>L4031</v>
          </cell>
          <cell r="B95" t="str">
            <v>L4</v>
          </cell>
          <cell r="C95">
            <v>3</v>
          </cell>
          <cell r="D95" t="str">
            <v>L4-3</v>
          </cell>
        </row>
        <row r="96">
          <cell r="A96" t="str">
            <v>L4320</v>
          </cell>
          <cell r="B96" t="str">
            <v>L4</v>
          </cell>
          <cell r="C96">
            <v>3</v>
          </cell>
          <cell r="D96" t="str">
            <v>L4-3</v>
          </cell>
        </row>
        <row r="97">
          <cell r="A97" t="str">
            <v>L4321</v>
          </cell>
          <cell r="B97" t="str">
            <v>L4</v>
          </cell>
          <cell r="C97">
            <v>3</v>
          </cell>
          <cell r="D97" t="str">
            <v>L4-3</v>
          </cell>
        </row>
        <row r="98">
          <cell r="A98" t="str">
            <v>L4322</v>
          </cell>
          <cell r="B98" t="str">
            <v>L4</v>
          </cell>
          <cell r="C98">
            <v>3</v>
          </cell>
          <cell r="D98" t="str">
            <v>L4-3</v>
          </cell>
        </row>
        <row r="99">
          <cell r="A99" t="str">
            <v>L4721</v>
          </cell>
          <cell r="B99" t="str">
            <v>L4</v>
          </cell>
          <cell r="C99">
            <v>3</v>
          </cell>
          <cell r="D99" t="str">
            <v>L4-3</v>
          </cell>
        </row>
        <row r="100">
          <cell r="A100" t="str">
            <v>L4040</v>
          </cell>
          <cell r="B100" t="str">
            <v>L4</v>
          </cell>
          <cell r="C100">
            <v>4</v>
          </cell>
          <cell r="D100" t="str">
            <v>L4-4</v>
          </cell>
        </row>
        <row r="101">
          <cell r="A101" t="str">
            <v>L4041</v>
          </cell>
          <cell r="B101" t="str">
            <v>L4</v>
          </cell>
          <cell r="C101">
            <v>4</v>
          </cell>
          <cell r="D101" t="str">
            <v>L4-4</v>
          </cell>
        </row>
        <row r="102">
          <cell r="A102" t="str">
            <v>L4042</v>
          </cell>
          <cell r="B102" t="str">
            <v>L4</v>
          </cell>
          <cell r="C102">
            <v>4</v>
          </cell>
          <cell r="D102" t="str">
            <v>L4-4</v>
          </cell>
        </row>
        <row r="103">
          <cell r="A103" t="str">
            <v>L4043</v>
          </cell>
          <cell r="B103" t="str">
            <v>L4</v>
          </cell>
          <cell r="C103">
            <v>4</v>
          </cell>
          <cell r="D103" t="str">
            <v>L4-4</v>
          </cell>
        </row>
        <row r="104">
          <cell r="A104" t="str">
            <v>L4414</v>
          </cell>
          <cell r="B104" t="str">
            <v>L4</v>
          </cell>
          <cell r="C104">
            <v>4</v>
          </cell>
          <cell r="D104" t="str">
            <v>L4-4</v>
          </cell>
        </row>
        <row r="105">
          <cell r="A105" t="str">
            <v>L4450</v>
          </cell>
          <cell r="B105" t="str">
            <v>L4</v>
          </cell>
          <cell r="C105">
            <v>4</v>
          </cell>
          <cell r="D105" t="str">
            <v>L4-4</v>
          </cell>
        </row>
        <row r="106">
          <cell r="A106" t="str">
            <v>L4452</v>
          </cell>
          <cell r="B106" t="str">
            <v>L4</v>
          </cell>
          <cell r="C106">
            <v>4</v>
          </cell>
          <cell r="D106" t="str">
            <v>L4-4</v>
          </cell>
        </row>
        <row r="107">
          <cell r="A107" t="str">
            <v>L4453</v>
          </cell>
          <cell r="B107" t="str">
            <v>L4</v>
          </cell>
          <cell r="C107">
            <v>4</v>
          </cell>
          <cell r="D107" t="str">
            <v>L4-4</v>
          </cell>
        </row>
        <row r="108">
          <cell r="A108" t="str">
            <v>L4454</v>
          </cell>
          <cell r="B108" t="str">
            <v>L4</v>
          </cell>
          <cell r="C108">
            <v>4</v>
          </cell>
          <cell r="D108" t="str">
            <v>L4-4</v>
          </cell>
        </row>
        <row r="109">
          <cell r="A109" t="str">
            <v>L4941</v>
          </cell>
          <cell r="B109" t="str">
            <v>L4</v>
          </cell>
          <cell r="C109">
            <v>4</v>
          </cell>
          <cell r="D109" t="str">
            <v>L4-4</v>
          </cell>
        </row>
        <row r="110">
          <cell r="A110" t="str">
            <v>L4942</v>
          </cell>
          <cell r="B110" t="str">
            <v>L4</v>
          </cell>
          <cell r="C110">
            <v>4</v>
          </cell>
          <cell r="D110" t="str">
            <v>L4-4</v>
          </cell>
        </row>
        <row r="111">
          <cell r="A111" t="str">
            <v>L4943</v>
          </cell>
          <cell r="B111" t="str">
            <v>L4</v>
          </cell>
          <cell r="C111">
            <v>4</v>
          </cell>
          <cell r="D111" t="str">
            <v>L4-4</v>
          </cell>
        </row>
        <row r="112">
          <cell r="A112" t="str">
            <v>L4500</v>
          </cell>
          <cell r="B112" t="str">
            <v>L4</v>
          </cell>
          <cell r="C112">
            <v>5</v>
          </cell>
          <cell r="D112" t="str">
            <v>L4-5</v>
          </cell>
        </row>
        <row r="113">
          <cell r="A113" t="str">
            <v>L4510</v>
          </cell>
          <cell r="B113" t="str">
            <v>L4</v>
          </cell>
          <cell r="C113">
            <v>5</v>
          </cell>
          <cell r="D113" t="str">
            <v>L4-5</v>
          </cell>
        </row>
        <row r="114">
          <cell r="A114" t="str">
            <v>L4511</v>
          </cell>
          <cell r="B114" t="str">
            <v>L4</v>
          </cell>
          <cell r="C114">
            <v>5</v>
          </cell>
          <cell r="D114" t="str">
            <v>L4-5</v>
          </cell>
        </row>
        <row r="115">
          <cell r="A115" t="str">
            <v>L4520</v>
          </cell>
          <cell r="B115" t="str">
            <v>L4</v>
          </cell>
          <cell r="C115">
            <v>5</v>
          </cell>
          <cell r="D115" t="str">
            <v>L4-5</v>
          </cell>
        </row>
        <row r="116">
          <cell r="A116" t="str">
            <v>L4950</v>
          </cell>
          <cell r="B116" t="str">
            <v>L4</v>
          </cell>
          <cell r="C116">
            <v>5</v>
          </cell>
          <cell r="D116" t="str">
            <v>L4-5</v>
          </cell>
        </row>
        <row r="117">
          <cell r="A117" t="str">
            <v>L4951</v>
          </cell>
          <cell r="B117" t="str">
            <v>L4</v>
          </cell>
          <cell r="C117">
            <v>5</v>
          </cell>
          <cell r="D117" t="str">
            <v>L4-5</v>
          </cell>
        </row>
        <row r="118">
          <cell r="A118" t="str">
            <v>L4060</v>
          </cell>
          <cell r="B118" t="str">
            <v>L4</v>
          </cell>
          <cell r="C118">
            <v>6</v>
          </cell>
          <cell r="D118" t="str">
            <v>L4-6</v>
          </cell>
        </row>
        <row r="119">
          <cell r="A119" t="str">
            <v>L4600</v>
          </cell>
          <cell r="B119" t="str">
            <v>L4</v>
          </cell>
          <cell r="C119">
            <v>6</v>
          </cell>
          <cell r="D119" t="str">
            <v>L4-6</v>
          </cell>
        </row>
        <row r="120">
          <cell r="A120" t="str">
            <v>L4601</v>
          </cell>
          <cell r="B120" t="str">
            <v>L4</v>
          </cell>
          <cell r="C120">
            <v>6</v>
          </cell>
          <cell r="D120" t="str">
            <v>L4-6</v>
          </cell>
        </row>
        <row r="121">
          <cell r="A121" t="str">
            <v>L4602</v>
          </cell>
          <cell r="B121" t="str">
            <v>L4</v>
          </cell>
          <cell r="C121">
            <v>6</v>
          </cell>
          <cell r="D121" t="str">
            <v>L4-6</v>
          </cell>
        </row>
        <row r="122">
          <cell r="A122" t="str">
            <v>L4603</v>
          </cell>
          <cell r="B122" t="str">
            <v>L4</v>
          </cell>
          <cell r="C122">
            <v>6</v>
          </cell>
          <cell r="D122" t="str">
            <v>L4-6</v>
          </cell>
        </row>
        <row r="123">
          <cell r="A123" t="str">
            <v>L4604</v>
          </cell>
          <cell r="B123" t="str">
            <v>L4</v>
          </cell>
          <cell r="C123">
            <v>6</v>
          </cell>
          <cell r="D123" t="str">
            <v>L4-6</v>
          </cell>
        </row>
        <row r="124">
          <cell r="A124" t="str">
            <v>L4605</v>
          </cell>
          <cell r="B124" t="str">
            <v>L4</v>
          </cell>
          <cell r="C124">
            <v>6</v>
          </cell>
          <cell r="D124" t="str">
            <v>L4-6</v>
          </cell>
        </row>
        <row r="125">
          <cell r="A125" t="str">
            <v>L4606</v>
          </cell>
          <cell r="B125" t="str">
            <v>L4</v>
          </cell>
          <cell r="C125">
            <v>6</v>
          </cell>
          <cell r="D125" t="str">
            <v>L4-6</v>
          </cell>
        </row>
        <row r="126">
          <cell r="A126" t="str">
            <v>L4960</v>
          </cell>
          <cell r="B126" t="str">
            <v>L4</v>
          </cell>
          <cell r="C126">
            <v>6</v>
          </cell>
          <cell r="D126" t="str">
            <v>L4-6</v>
          </cell>
        </row>
        <row r="127">
          <cell r="A127" t="str">
            <v>L4961</v>
          </cell>
          <cell r="B127" t="str">
            <v>L4</v>
          </cell>
          <cell r="C127">
            <v>6</v>
          </cell>
          <cell r="D127" t="str">
            <v>L4-6</v>
          </cell>
        </row>
        <row r="128">
          <cell r="A128" t="str">
            <v>L4962</v>
          </cell>
          <cell r="B128" t="str">
            <v>L4</v>
          </cell>
          <cell r="C128">
            <v>6</v>
          </cell>
          <cell r="D128" t="str">
            <v>L4-6</v>
          </cell>
        </row>
        <row r="129">
          <cell r="A129" t="str">
            <v>L4965</v>
          </cell>
          <cell r="B129" t="str">
            <v>L4</v>
          </cell>
          <cell r="C129">
            <v>6</v>
          </cell>
          <cell r="D129" t="str">
            <v>L4-6</v>
          </cell>
        </row>
        <row r="130">
          <cell r="A130" t="str">
            <v>L4701</v>
          </cell>
          <cell r="B130" t="str">
            <v>L4</v>
          </cell>
          <cell r="C130">
            <v>7</v>
          </cell>
          <cell r="D130" t="str">
            <v>L4-7</v>
          </cell>
        </row>
        <row r="131">
          <cell r="A131" t="str">
            <v>L4702</v>
          </cell>
          <cell r="B131" t="str">
            <v>L4</v>
          </cell>
          <cell r="C131">
            <v>7</v>
          </cell>
          <cell r="D131" t="str">
            <v>L4-7</v>
          </cell>
        </row>
        <row r="132">
          <cell r="A132" t="str">
            <v>L4703</v>
          </cell>
          <cell r="B132" t="str">
            <v>L4</v>
          </cell>
          <cell r="C132">
            <v>7</v>
          </cell>
          <cell r="D132" t="str">
            <v>L4-7</v>
          </cell>
        </row>
        <row r="133">
          <cell r="A133" t="str">
            <v>L5104</v>
          </cell>
          <cell r="B133" t="str">
            <v>L5</v>
          </cell>
          <cell r="C133">
            <v>1</v>
          </cell>
          <cell r="D133" t="str">
            <v>L5-1</v>
          </cell>
        </row>
        <row r="134">
          <cell r="A134" t="str">
            <v>L5106</v>
          </cell>
          <cell r="B134" t="str">
            <v>L5</v>
          </cell>
          <cell r="C134">
            <v>1</v>
          </cell>
          <cell r="D134" t="str">
            <v>L5-1</v>
          </cell>
        </row>
        <row r="135">
          <cell r="A135" t="str">
            <v>L5801</v>
          </cell>
          <cell r="B135" t="str">
            <v>L5</v>
          </cell>
          <cell r="C135">
            <v>1</v>
          </cell>
          <cell r="D135" t="str">
            <v>L5-1</v>
          </cell>
        </row>
        <row r="136">
          <cell r="A136" t="str">
            <v>L5901</v>
          </cell>
          <cell r="B136" t="str">
            <v>L5</v>
          </cell>
          <cell r="C136">
            <v>1</v>
          </cell>
          <cell r="D136" t="str">
            <v>L5-1</v>
          </cell>
        </row>
        <row r="137">
          <cell r="A137" t="str">
            <v>L5902</v>
          </cell>
          <cell r="B137" t="str">
            <v>L5</v>
          </cell>
          <cell r="C137">
            <v>1</v>
          </cell>
          <cell r="D137" t="str">
            <v>L5-1</v>
          </cell>
        </row>
        <row r="138">
          <cell r="A138" t="str">
            <v>L5903</v>
          </cell>
          <cell r="B138" t="str">
            <v>L5</v>
          </cell>
          <cell r="C138">
            <v>1</v>
          </cell>
          <cell r="D138" t="str">
            <v>L5-1</v>
          </cell>
        </row>
        <row r="139">
          <cell r="A139" t="str">
            <v>L5905</v>
          </cell>
          <cell r="B139" t="str">
            <v>L5</v>
          </cell>
          <cell r="C139">
            <v>1</v>
          </cell>
          <cell r="D139" t="str">
            <v>L5-1</v>
          </cell>
        </row>
        <row r="140">
          <cell r="A140" t="str">
            <v>L5906</v>
          </cell>
          <cell r="B140" t="str">
            <v>L5</v>
          </cell>
          <cell r="C140">
            <v>1</v>
          </cell>
          <cell r="D140" t="str">
            <v>L5-1</v>
          </cell>
        </row>
        <row r="141">
          <cell r="A141" t="str">
            <v>L5021</v>
          </cell>
          <cell r="B141" t="str">
            <v>L5</v>
          </cell>
          <cell r="C141">
            <v>2</v>
          </cell>
          <cell r="D141" t="str">
            <v>L5-2</v>
          </cell>
        </row>
        <row r="142">
          <cell r="A142" t="str">
            <v>L5022</v>
          </cell>
          <cell r="B142" t="str">
            <v>L5</v>
          </cell>
          <cell r="C142">
            <v>2</v>
          </cell>
          <cell r="D142" t="str">
            <v>L5-2</v>
          </cell>
        </row>
        <row r="143">
          <cell r="A143" t="str">
            <v>L5023</v>
          </cell>
          <cell r="B143" t="str">
            <v>L5</v>
          </cell>
          <cell r="C143">
            <v>2</v>
          </cell>
          <cell r="D143" t="str">
            <v>L5-2</v>
          </cell>
        </row>
        <row r="144">
          <cell r="A144" t="str">
            <v>L5024</v>
          </cell>
          <cell r="B144" t="str">
            <v>L5</v>
          </cell>
          <cell r="C144">
            <v>2</v>
          </cell>
          <cell r="D144" t="str">
            <v>L5-2</v>
          </cell>
        </row>
        <row r="145">
          <cell r="A145" t="str">
            <v>L5402</v>
          </cell>
          <cell r="B145" t="str">
            <v>L5</v>
          </cell>
          <cell r="C145">
            <v>2</v>
          </cell>
          <cell r="D145" t="str">
            <v>L5-2</v>
          </cell>
        </row>
        <row r="146">
          <cell r="A146" t="str">
            <v>L5908</v>
          </cell>
          <cell r="B146" t="str">
            <v>L5</v>
          </cell>
          <cell r="C146">
            <v>2</v>
          </cell>
          <cell r="D146" t="str">
            <v>L5-2</v>
          </cell>
        </row>
        <row r="147">
          <cell r="A147" t="str">
            <v>L5909</v>
          </cell>
          <cell r="B147" t="str">
            <v>L5</v>
          </cell>
          <cell r="C147">
            <v>2</v>
          </cell>
          <cell r="D147" t="str">
            <v>L5-2</v>
          </cell>
        </row>
        <row r="148">
          <cell r="A148" t="str">
            <v>L5910</v>
          </cell>
          <cell r="B148" t="str">
            <v>L5</v>
          </cell>
          <cell r="C148">
            <v>2</v>
          </cell>
          <cell r="D148" t="str">
            <v>L5-2</v>
          </cell>
        </row>
        <row r="149">
          <cell r="A149" t="str">
            <v>L5911</v>
          </cell>
          <cell r="B149" t="str">
            <v>L5</v>
          </cell>
          <cell r="C149">
            <v>2</v>
          </cell>
          <cell r="D149" t="str">
            <v>L5-2</v>
          </cell>
        </row>
        <row r="150">
          <cell r="A150" t="str">
            <v>L5912</v>
          </cell>
          <cell r="B150" t="str">
            <v>L5</v>
          </cell>
          <cell r="C150">
            <v>2</v>
          </cell>
          <cell r="D150" t="str">
            <v>L5-2</v>
          </cell>
        </row>
        <row r="151">
          <cell r="A151" t="str">
            <v>L5051</v>
          </cell>
          <cell r="B151" t="str">
            <v>L5</v>
          </cell>
          <cell r="C151">
            <v>3</v>
          </cell>
          <cell r="D151" t="str">
            <v>L5-3</v>
          </cell>
        </row>
        <row r="152">
          <cell r="A152" t="str">
            <v>L5052</v>
          </cell>
          <cell r="B152" t="str">
            <v>L5</v>
          </cell>
          <cell r="C152">
            <v>3</v>
          </cell>
          <cell r="D152" t="str">
            <v>L5-3</v>
          </cell>
        </row>
        <row r="153">
          <cell r="A153" t="str">
            <v>L5053</v>
          </cell>
          <cell r="B153" t="str">
            <v>L5</v>
          </cell>
          <cell r="C153">
            <v>3</v>
          </cell>
          <cell r="D153" t="str">
            <v>L5-3</v>
          </cell>
        </row>
        <row r="154">
          <cell r="A154" t="str">
            <v>L5054</v>
          </cell>
          <cell r="B154" t="str">
            <v>L5</v>
          </cell>
          <cell r="C154">
            <v>3</v>
          </cell>
          <cell r="D154" t="str">
            <v>L5-3</v>
          </cell>
        </row>
        <row r="155">
          <cell r="A155" t="str">
            <v>L5055</v>
          </cell>
          <cell r="B155" t="str">
            <v>L5</v>
          </cell>
          <cell r="C155">
            <v>3</v>
          </cell>
          <cell r="D155" t="str">
            <v>L5-3</v>
          </cell>
        </row>
        <row r="156">
          <cell r="A156" t="str">
            <v>L5500</v>
          </cell>
          <cell r="B156" t="str">
            <v>L5</v>
          </cell>
          <cell r="C156">
            <v>3</v>
          </cell>
          <cell r="D156" t="str">
            <v>L5-3</v>
          </cell>
        </row>
        <row r="157">
          <cell r="A157" t="str">
            <v>L5511</v>
          </cell>
          <cell r="B157" t="str">
            <v>L5</v>
          </cell>
          <cell r="C157">
            <v>3</v>
          </cell>
          <cell r="D157" t="str">
            <v>L5-3</v>
          </cell>
        </row>
        <row r="158">
          <cell r="A158" t="str">
            <v>L5512</v>
          </cell>
          <cell r="B158" t="str">
            <v>L5</v>
          </cell>
          <cell r="C158">
            <v>3</v>
          </cell>
          <cell r="D158" t="str">
            <v>L5-3</v>
          </cell>
        </row>
        <row r="159">
          <cell r="A159" t="str">
            <v>L5513</v>
          </cell>
          <cell r="B159" t="str">
            <v>L5</v>
          </cell>
          <cell r="C159">
            <v>3</v>
          </cell>
          <cell r="D159" t="str">
            <v>L5-3</v>
          </cell>
        </row>
        <row r="160">
          <cell r="A160" t="str">
            <v>L5951</v>
          </cell>
          <cell r="B160" t="str">
            <v>L5</v>
          </cell>
          <cell r="C160">
            <v>3</v>
          </cell>
          <cell r="D160" t="str">
            <v>L5-3</v>
          </cell>
        </row>
        <row r="161">
          <cell r="A161" t="str">
            <v>L5952</v>
          </cell>
          <cell r="B161" t="str">
            <v>L5</v>
          </cell>
          <cell r="C161">
            <v>3</v>
          </cell>
          <cell r="D161" t="str">
            <v>L5-3</v>
          </cell>
        </row>
        <row r="162">
          <cell r="A162" t="str">
            <v>L5953</v>
          </cell>
          <cell r="B162" t="str">
            <v>L5</v>
          </cell>
          <cell r="C162">
            <v>3</v>
          </cell>
          <cell r="D162" t="str">
            <v>L5-3</v>
          </cell>
        </row>
        <row r="163">
          <cell r="A163" t="str">
            <v>L5959</v>
          </cell>
          <cell r="B163" t="str">
            <v>L5</v>
          </cell>
          <cell r="C163">
            <v>3</v>
          </cell>
          <cell r="D163" t="str">
            <v>L5-3</v>
          </cell>
        </row>
        <row r="164">
          <cell r="A164" t="str">
            <v>L5060</v>
          </cell>
          <cell r="B164" t="str">
            <v>L5</v>
          </cell>
          <cell r="C164">
            <v>4</v>
          </cell>
          <cell r="D164" t="str">
            <v>L5-4</v>
          </cell>
        </row>
        <row r="165">
          <cell r="A165" t="str">
            <v>L5061</v>
          </cell>
          <cell r="B165" t="str">
            <v>L5</v>
          </cell>
          <cell r="C165">
            <v>4</v>
          </cell>
          <cell r="D165" t="str">
            <v>L5-4</v>
          </cell>
        </row>
        <row r="166">
          <cell r="A166" t="str">
            <v>L5071</v>
          </cell>
          <cell r="B166" t="str">
            <v>L5</v>
          </cell>
          <cell r="C166">
            <v>5</v>
          </cell>
          <cell r="D166" t="str">
            <v>L5-5</v>
          </cell>
        </row>
        <row r="167">
          <cell r="A167" t="str">
            <v>L5073</v>
          </cell>
          <cell r="B167" t="str">
            <v>L5</v>
          </cell>
          <cell r="C167">
            <v>5</v>
          </cell>
          <cell r="D167" t="str">
            <v>L5-5</v>
          </cell>
        </row>
        <row r="168">
          <cell r="A168" t="str">
            <v>L5074</v>
          </cell>
          <cell r="B168" t="str">
            <v>L5</v>
          </cell>
          <cell r="C168">
            <v>5</v>
          </cell>
          <cell r="D168" t="str">
            <v>L5-5</v>
          </cell>
        </row>
        <row r="169">
          <cell r="A169" t="str">
            <v>L5075</v>
          </cell>
          <cell r="B169" t="str">
            <v>L5</v>
          </cell>
          <cell r="C169">
            <v>5</v>
          </cell>
          <cell r="D169" t="str">
            <v>L5-5</v>
          </cell>
        </row>
        <row r="170">
          <cell r="A170" t="str">
            <v>L5705</v>
          </cell>
          <cell r="B170" t="str">
            <v>L5</v>
          </cell>
          <cell r="C170">
            <v>5</v>
          </cell>
          <cell r="D170" t="str">
            <v>L5-5</v>
          </cell>
        </row>
        <row r="171">
          <cell r="A171" t="str">
            <v>L5706</v>
          </cell>
          <cell r="B171" t="str">
            <v>L5</v>
          </cell>
          <cell r="C171">
            <v>5</v>
          </cell>
          <cell r="D171" t="str">
            <v>L5-5</v>
          </cell>
        </row>
        <row r="172">
          <cell r="A172" t="str">
            <v>L5707</v>
          </cell>
          <cell r="B172" t="str">
            <v>L5</v>
          </cell>
          <cell r="C172">
            <v>5</v>
          </cell>
          <cell r="D172" t="str">
            <v>L5-5</v>
          </cell>
        </row>
        <row r="173">
          <cell r="A173" t="str">
            <v>L5708</v>
          </cell>
          <cell r="B173" t="str">
            <v>L5</v>
          </cell>
          <cell r="C173">
            <v>5</v>
          </cell>
          <cell r="D173" t="str">
            <v>L5-5</v>
          </cell>
        </row>
        <row r="174">
          <cell r="A174" t="str">
            <v>L5709</v>
          </cell>
          <cell r="B174" t="str">
            <v>L5</v>
          </cell>
          <cell r="C174">
            <v>5</v>
          </cell>
          <cell r="D174" t="str">
            <v>L5-5</v>
          </cell>
        </row>
        <row r="175">
          <cell r="A175" t="str">
            <v>L5710</v>
          </cell>
          <cell r="B175" t="str">
            <v>L5</v>
          </cell>
          <cell r="C175">
            <v>5</v>
          </cell>
          <cell r="D175" t="str">
            <v>L5-5</v>
          </cell>
        </row>
        <row r="176">
          <cell r="A176" t="str">
            <v>L5970</v>
          </cell>
          <cell r="B176" t="str">
            <v>L5</v>
          </cell>
          <cell r="C176">
            <v>5</v>
          </cell>
          <cell r="D176" t="str">
            <v>L5-5</v>
          </cell>
        </row>
        <row r="177">
          <cell r="A177" t="str">
            <v>L5971</v>
          </cell>
          <cell r="B177" t="str">
            <v>L5</v>
          </cell>
          <cell r="C177">
            <v>5</v>
          </cell>
          <cell r="D177" t="str">
            <v>L5-5</v>
          </cell>
        </row>
        <row r="178">
          <cell r="A178" t="str">
            <v>L5972</v>
          </cell>
          <cell r="B178" t="str">
            <v>L5</v>
          </cell>
          <cell r="C178">
            <v>5</v>
          </cell>
          <cell r="D178" t="str">
            <v>L5-5</v>
          </cell>
        </row>
        <row r="179">
          <cell r="A179" t="str">
            <v>L5973</v>
          </cell>
          <cell r="B179" t="str">
            <v>L5</v>
          </cell>
          <cell r="C179">
            <v>5</v>
          </cell>
          <cell r="D179" t="str">
            <v>L5-5</v>
          </cell>
        </row>
        <row r="180">
          <cell r="A180" t="str">
            <v>L5974</v>
          </cell>
          <cell r="B180" t="str">
            <v>L5</v>
          </cell>
          <cell r="C180">
            <v>5</v>
          </cell>
          <cell r="D180" t="str">
            <v>L5-5</v>
          </cell>
        </row>
        <row r="181">
          <cell r="A181" t="str">
            <v>L5975</v>
          </cell>
          <cell r="B181" t="str">
            <v>L5</v>
          </cell>
          <cell r="C181">
            <v>5</v>
          </cell>
          <cell r="D181" t="str">
            <v>L5-5</v>
          </cell>
        </row>
        <row r="182">
          <cell r="A182" t="str">
            <v>L5981</v>
          </cell>
          <cell r="B182" t="str">
            <v>L5</v>
          </cell>
          <cell r="C182">
            <v>5</v>
          </cell>
          <cell r="D182" t="str">
            <v>L5-5</v>
          </cell>
        </row>
        <row r="183">
          <cell r="A183" t="str">
            <v>L6101</v>
          </cell>
          <cell r="B183" t="str">
            <v>L6</v>
          </cell>
          <cell r="C183">
            <v>1</v>
          </cell>
          <cell r="D183" t="str">
            <v>L6-1</v>
          </cell>
        </row>
        <row r="184">
          <cell r="A184" t="str">
            <v>L6103</v>
          </cell>
          <cell r="B184" t="str">
            <v>L6</v>
          </cell>
          <cell r="C184">
            <v>1</v>
          </cell>
          <cell r="D184" t="str">
            <v>L6-1</v>
          </cell>
        </row>
        <row r="185">
          <cell r="A185" t="str">
            <v>L6104</v>
          </cell>
          <cell r="B185" t="str">
            <v>L6</v>
          </cell>
          <cell r="C185">
            <v>1</v>
          </cell>
          <cell r="D185" t="str">
            <v>L6-1</v>
          </cell>
        </row>
        <row r="186">
          <cell r="A186" t="str">
            <v>L6201</v>
          </cell>
          <cell r="B186" t="str">
            <v>L6</v>
          </cell>
          <cell r="C186">
            <v>2</v>
          </cell>
          <cell r="D186" t="str">
            <v>L6-2</v>
          </cell>
        </row>
        <row r="187">
          <cell r="A187" t="str">
            <v>L6901</v>
          </cell>
          <cell r="B187" t="str">
            <v>L6</v>
          </cell>
          <cell r="C187">
            <v>2</v>
          </cell>
          <cell r="D187" t="str">
            <v>L6-2</v>
          </cell>
        </row>
        <row r="188">
          <cell r="A188" t="str">
            <v>L6902</v>
          </cell>
          <cell r="B188" t="str">
            <v>L6</v>
          </cell>
          <cell r="C188">
            <v>2</v>
          </cell>
          <cell r="D188" t="str">
            <v>L6-2</v>
          </cell>
        </row>
        <row r="189">
          <cell r="A189" t="str">
            <v>L6903</v>
          </cell>
          <cell r="B189" t="str">
            <v>L6</v>
          </cell>
          <cell r="C189">
            <v>2</v>
          </cell>
          <cell r="D189" t="str">
            <v>L6-2</v>
          </cell>
        </row>
        <row r="190">
          <cell r="A190" t="str">
            <v>L6904</v>
          </cell>
          <cell r="B190" t="str">
            <v>L6</v>
          </cell>
          <cell r="C190">
            <v>2</v>
          </cell>
          <cell r="D190" t="str">
            <v>L6-2</v>
          </cell>
        </row>
        <row r="191">
          <cell r="A191" t="str">
            <v>L6905</v>
          </cell>
          <cell r="B191" t="str">
            <v>L6</v>
          </cell>
          <cell r="C191">
            <v>2</v>
          </cell>
          <cell r="D191" t="str">
            <v>L6-2</v>
          </cell>
        </row>
        <row r="192">
          <cell r="A192" t="str">
            <v>L6906</v>
          </cell>
          <cell r="B192" t="str">
            <v>L6</v>
          </cell>
          <cell r="C192">
            <v>2</v>
          </cell>
          <cell r="D192" t="str">
            <v>L6-2</v>
          </cell>
        </row>
        <row r="193">
          <cell r="A193" t="str">
            <v>L6907</v>
          </cell>
          <cell r="B193" t="str">
            <v>L6</v>
          </cell>
          <cell r="C193">
            <v>2</v>
          </cell>
          <cell r="D193" t="str">
            <v>L6-2</v>
          </cell>
        </row>
        <row r="194">
          <cell r="A194" t="str">
            <v>L6908</v>
          </cell>
          <cell r="B194" t="str">
            <v>L6</v>
          </cell>
          <cell r="C194">
            <v>2</v>
          </cell>
          <cell r="D194" t="str">
            <v>L6-2</v>
          </cell>
        </row>
        <row r="195">
          <cell r="A195" t="str">
            <v>L6030</v>
          </cell>
          <cell r="B195" t="str">
            <v>L6</v>
          </cell>
          <cell r="C195">
            <v>3</v>
          </cell>
          <cell r="D195" t="str">
            <v>L6-3</v>
          </cell>
        </row>
        <row r="196">
          <cell r="A196" t="str">
            <v>L6031</v>
          </cell>
          <cell r="B196" t="str">
            <v>L6</v>
          </cell>
          <cell r="C196">
            <v>3</v>
          </cell>
          <cell r="D196" t="str">
            <v>L6-3</v>
          </cell>
        </row>
        <row r="197">
          <cell r="A197" t="str">
            <v>L6032</v>
          </cell>
          <cell r="B197" t="str">
            <v>L6</v>
          </cell>
          <cell r="C197">
            <v>3</v>
          </cell>
          <cell r="D197" t="str">
            <v>L6-3</v>
          </cell>
        </row>
        <row r="198">
          <cell r="A198" t="str">
            <v>L6932</v>
          </cell>
          <cell r="B198" t="str">
            <v>L6</v>
          </cell>
          <cell r="C198">
            <v>3</v>
          </cell>
          <cell r="D198" t="str">
            <v>L6-3</v>
          </cell>
        </row>
        <row r="199">
          <cell r="A199" t="str">
            <v>L6041</v>
          </cell>
          <cell r="B199" t="str">
            <v>L6</v>
          </cell>
          <cell r="C199">
            <v>4</v>
          </cell>
          <cell r="D199" t="str">
            <v>L6-4</v>
          </cell>
        </row>
        <row r="200">
          <cell r="A200" t="str">
            <v>L6042</v>
          </cell>
          <cell r="B200" t="str">
            <v>L6</v>
          </cell>
          <cell r="C200">
            <v>4</v>
          </cell>
          <cell r="D200" t="str">
            <v>L6-4</v>
          </cell>
        </row>
        <row r="201">
          <cell r="A201" t="str">
            <v>L6043</v>
          </cell>
          <cell r="B201" t="str">
            <v>L6</v>
          </cell>
          <cell r="C201">
            <v>4</v>
          </cell>
          <cell r="D201" t="str">
            <v>L6-4</v>
          </cell>
        </row>
        <row r="202">
          <cell r="A202" t="str">
            <v>L6044</v>
          </cell>
          <cell r="B202" t="str">
            <v>L6</v>
          </cell>
          <cell r="C202">
            <v>4</v>
          </cell>
          <cell r="D202" t="str">
            <v>L6-4</v>
          </cell>
        </row>
        <row r="203">
          <cell r="A203" t="str">
            <v>L6052</v>
          </cell>
          <cell r="B203" t="str">
            <v>L6</v>
          </cell>
          <cell r="C203">
            <v>5</v>
          </cell>
          <cell r="D203" t="str">
            <v>L6-5</v>
          </cell>
        </row>
        <row r="204">
          <cell r="A204" t="str">
            <v>L6501</v>
          </cell>
          <cell r="B204" t="str">
            <v>L6</v>
          </cell>
          <cell r="C204">
            <v>5</v>
          </cell>
          <cell r="D204" t="str">
            <v>L6-5</v>
          </cell>
        </row>
        <row r="205">
          <cell r="A205" t="str">
            <v>L6503</v>
          </cell>
          <cell r="B205" t="str">
            <v>L6</v>
          </cell>
          <cell r="C205">
            <v>5</v>
          </cell>
          <cell r="D205" t="str">
            <v>L6-5</v>
          </cell>
        </row>
        <row r="206">
          <cell r="A206" t="str">
            <v>L650A</v>
          </cell>
          <cell r="B206" t="str">
            <v>L6</v>
          </cell>
          <cell r="C206">
            <v>5</v>
          </cell>
          <cell r="D206" t="str">
            <v>L6-5</v>
          </cell>
        </row>
        <row r="207">
          <cell r="A207" t="str">
            <v>L650B</v>
          </cell>
          <cell r="B207" t="str">
            <v>L6</v>
          </cell>
          <cell r="C207">
            <v>5</v>
          </cell>
          <cell r="D207" t="str">
            <v>L6-5</v>
          </cell>
        </row>
        <row r="208">
          <cell r="A208" t="str">
            <v>L650C</v>
          </cell>
          <cell r="B208" t="str">
            <v>L6</v>
          </cell>
          <cell r="C208">
            <v>5</v>
          </cell>
          <cell r="D208" t="str">
            <v>L6-5</v>
          </cell>
        </row>
        <row r="209">
          <cell r="A209" t="str">
            <v>L650D</v>
          </cell>
          <cell r="B209" t="str">
            <v>L6</v>
          </cell>
          <cell r="C209">
            <v>5</v>
          </cell>
          <cell r="D209" t="str">
            <v>L6-5</v>
          </cell>
        </row>
        <row r="210">
          <cell r="A210" t="str">
            <v>L6061</v>
          </cell>
          <cell r="B210" t="str">
            <v>L6</v>
          </cell>
          <cell r="C210">
            <v>6</v>
          </cell>
          <cell r="D210" t="str">
            <v>L6-6</v>
          </cell>
        </row>
        <row r="211">
          <cell r="A211" t="str">
            <v>L6062</v>
          </cell>
          <cell r="B211" t="str">
            <v>L6</v>
          </cell>
          <cell r="C211">
            <v>6</v>
          </cell>
          <cell r="D211" t="str">
            <v>L6-6</v>
          </cell>
        </row>
        <row r="212">
          <cell r="A212" t="str">
            <v>L6063</v>
          </cell>
          <cell r="B212" t="str">
            <v>L6</v>
          </cell>
          <cell r="C212">
            <v>6</v>
          </cell>
          <cell r="D212" t="str">
            <v>L6-6</v>
          </cell>
        </row>
        <row r="213">
          <cell r="A213" t="str">
            <v>L6064</v>
          </cell>
          <cell r="B213" t="str">
            <v>L6</v>
          </cell>
          <cell r="C213">
            <v>6</v>
          </cell>
          <cell r="D213" t="str">
            <v>L6-6</v>
          </cell>
        </row>
        <row r="214">
          <cell r="A214" t="str">
            <v>L6065</v>
          </cell>
          <cell r="B214" t="str">
            <v>L6</v>
          </cell>
          <cell r="C214">
            <v>6</v>
          </cell>
          <cell r="D214" t="str">
            <v>L6-6</v>
          </cell>
        </row>
        <row r="215">
          <cell r="A215" t="str">
            <v>L6066</v>
          </cell>
          <cell r="B215" t="str">
            <v>L6</v>
          </cell>
          <cell r="C215">
            <v>6</v>
          </cell>
          <cell r="D215" t="str">
            <v>L6-6</v>
          </cell>
        </row>
        <row r="216">
          <cell r="A216" t="str">
            <v>L6067</v>
          </cell>
          <cell r="B216" t="str">
            <v>L6</v>
          </cell>
          <cell r="C216">
            <v>6</v>
          </cell>
          <cell r="D216" t="str">
            <v>L6-6</v>
          </cell>
        </row>
        <row r="217">
          <cell r="A217" t="str">
            <v>L6068</v>
          </cell>
          <cell r="B217" t="str">
            <v>L6</v>
          </cell>
          <cell r="C217">
            <v>6</v>
          </cell>
          <cell r="D217" t="str">
            <v>L6-6</v>
          </cell>
        </row>
        <row r="218">
          <cell r="A218" t="str">
            <v>L6070</v>
          </cell>
          <cell r="B218" t="str">
            <v>L6</v>
          </cell>
          <cell r="C218">
            <v>6</v>
          </cell>
          <cell r="D218" t="str">
            <v>L6-6</v>
          </cell>
        </row>
        <row r="219">
          <cell r="A219" t="str">
            <v>L6071</v>
          </cell>
          <cell r="B219" t="str">
            <v>L6</v>
          </cell>
          <cell r="C219">
            <v>7</v>
          </cell>
          <cell r="D219" t="str">
            <v>L6-7</v>
          </cell>
        </row>
        <row r="220">
          <cell r="A220" t="str">
            <v>L6072</v>
          </cell>
          <cell r="B220" t="str">
            <v>L6</v>
          </cell>
          <cell r="C220">
            <v>7</v>
          </cell>
          <cell r="D220" t="str">
            <v>L6-7</v>
          </cell>
        </row>
        <row r="221">
          <cell r="A221" t="str">
            <v>L6073</v>
          </cell>
          <cell r="B221" t="str">
            <v>L6</v>
          </cell>
          <cell r="C221">
            <v>7</v>
          </cell>
          <cell r="D221" t="str">
            <v>L6-7</v>
          </cell>
        </row>
        <row r="222">
          <cell r="A222" t="str">
            <v>L6074</v>
          </cell>
          <cell r="B222" t="str">
            <v>L6</v>
          </cell>
          <cell r="C222">
            <v>7</v>
          </cell>
          <cell r="D222" t="str">
            <v>L6-7</v>
          </cell>
        </row>
        <row r="223">
          <cell r="A223" t="str">
            <v>L6075</v>
          </cell>
          <cell r="B223" t="str">
            <v>L6</v>
          </cell>
          <cell r="C223">
            <v>7</v>
          </cell>
          <cell r="D223" t="str">
            <v>L6-7</v>
          </cell>
        </row>
        <row r="224">
          <cell r="A224" t="str">
            <v>L6077</v>
          </cell>
          <cell r="B224" t="str">
            <v>L6</v>
          </cell>
          <cell r="C224">
            <v>7</v>
          </cell>
          <cell r="D224" t="str">
            <v>L6-7</v>
          </cell>
        </row>
        <row r="225">
          <cell r="A225" t="str">
            <v>L6078</v>
          </cell>
          <cell r="B225" t="str">
            <v>L6</v>
          </cell>
          <cell r="C225">
            <v>7</v>
          </cell>
          <cell r="D225" t="str">
            <v>L6-7</v>
          </cell>
        </row>
        <row r="226">
          <cell r="A226" t="str">
            <v>L6079</v>
          </cell>
          <cell r="B226" t="str">
            <v>L6</v>
          </cell>
          <cell r="C226">
            <v>7</v>
          </cell>
          <cell r="D226" t="str">
            <v>L6-7</v>
          </cell>
        </row>
        <row r="227">
          <cell r="A227" t="str">
            <v>L6081</v>
          </cell>
          <cell r="B227" t="str">
            <v>L6</v>
          </cell>
          <cell r="C227">
            <v>7</v>
          </cell>
          <cell r="D227" t="str">
            <v>L6-7</v>
          </cell>
        </row>
        <row r="228">
          <cell r="A228" t="str">
            <v>L6082</v>
          </cell>
          <cell r="B228" t="str">
            <v>L6</v>
          </cell>
          <cell r="C228">
            <v>7</v>
          </cell>
          <cell r="D228" t="str">
            <v>L6-7</v>
          </cell>
        </row>
        <row r="229">
          <cell r="A229" t="str">
            <v>L6083</v>
          </cell>
          <cell r="B229" t="str">
            <v>L6</v>
          </cell>
          <cell r="C229">
            <v>7</v>
          </cell>
          <cell r="D229" t="str">
            <v>L6-7</v>
          </cell>
        </row>
        <row r="230">
          <cell r="A230" t="str">
            <v>L6084</v>
          </cell>
          <cell r="B230" t="str">
            <v>L6</v>
          </cell>
          <cell r="C230">
            <v>7</v>
          </cell>
          <cell r="D230" t="str">
            <v>L6-7</v>
          </cell>
        </row>
        <row r="231">
          <cell r="A231" t="str">
            <v>L6085</v>
          </cell>
          <cell r="B231" t="str">
            <v>L6</v>
          </cell>
          <cell r="C231">
            <v>7</v>
          </cell>
          <cell r="D231" t="str">
            <v>L6-7</v>
          </cell>
        </row>
        <row r="232">
          <cell r="A232" t="str">
            <v>L6086</v>
          </cell>
          <cell r="B232" t="str">
            <v>L6</v>
          </cell>
          <cell r="C232">
            <v>7</v>
          </cell>
          <cell r="D232" t="str">
            <v>L6-7</v>
          </cell>
        </row>
        <row r="233">
          <cell r="A233" t="str">
            <v>L6087</v>
          </cell>
          <cell r="B233" t="str">
            <v>L6</v>
          </cell>
          <cell r="C233">
            <v>7</v>
          </cell>
          <cell r="D233" t="str">
            <v>L6-7</v>
          </cell>
        </row>
        <row r="234">
          <cell r="A234" t="str">
            <v>L6982</v>
          </cell>
          <cell r="B234" t="str">
            <v>L6</v>
          </cell>
          <cell r="C234">
            <v>8</v>
          </cell>
          <cell r="D234" t="str">
            <v>L6-8</v>
          </cell>
        </row>
        <row r="235">
          <cell r="A235" t="str">
            <v>L6983</v>
          </cell>
          <cell r="B235" t="str">
            <v>L6</v>
          </cell>
          <cell r="C235">
            <v>8</v>
          </cell>
          <cell r="D235" t="str">
            <v>L6-8</v>
          </cell>
        </row>
        <row r="236">
          <cell r="A236" t="str">
            <v>L7913</v>
          </cell>
          <cell r="B236" t="str">
            <v>L7</v>
          </cell>
          <cell r="C236">
            <v>1</v>
          </cell>
          <cell r="D236" t="str">
            <v>L7-1</v>
          </cell>
        </row>
        <row r="237">
          <cell r="A237" t="str">
            <v>L7022</v>
          </cell>
          <cell r="B237" t="str">
            <v>L7</v>
          </cell>
          <cell r="C237">
            <v>2</v>
          </cell>
          <cell r="D237" t="str">
            <v>L7-2</v>
          </cell>
        </row>
        <row r="238">
          <cell r="A238" t="str">
            <v>L7201</v>
          </cell>
          <cell r="B238" t="str">
            <v>L7</v>
          </cell>
          <cell r="C238">
            <v>2</v>
          </cell>
          <cell r="D238" t="str">
            <v>L7-2</v>
          </cell>
        </row>
        <row r="239">
          <cell r="A239" t="str">
            <v>L7203</v>
          </cell>
          <cell r="B239" t="str">
            <v>L7</v>
          </cell>
          <cell r="C239">
            <v>2</v>
          </cell>
          <cell r="D239" t="str">
            <v>L7-2</v>
          </cell>
        </row>
        <row r="240">
          <cell r="A240" t="str">
            <v>L7901</v>
          </cell>
          <cell r="B240" t="str">
            <v>L7</v>
          </cell>
          <cell r="C240">
            <v>2</v>
          </cell>
          <cell r="D240" t="str">
            <v>L7-2</v>
          </cell>
        </row>
        <row r="241">
          <cell r="A241" t="str">
            <v>L7902</v>
          </cell>
          <cell r="B241" t="str">
            <v>L7</v>
          </cell>
          <cell r="C241">
            <v>2</v>
          </cell>
          <cell r="D241" t="str">
            <v>L7-2</v>
          </cell>
        </row>
        <row r="242">
          <cell r="A242" t="str">
            <v>L7903</v>
          </cell>
          <cell r="B242" t="str">
            <v>L7</v>
          </cell>
          <cell r="C242">
            <v>2</v>
          </cell>
          <cell r="D242" t="str">
            <v>L7-2</v>
          </cell>
        </row>
        <row r="243">
          <cell r="A243" t="str">
            <v>L7904</v>
          </cell>
          <cell r="B243" t="str">
            <v>L7</v>
          </cell>
          <cell r="C243">
            <v>2</v>
          </cell>
          <cell r="D243" t="str">
            <v>L7-2</v>
          </cell>
        </row>
        <row r="244">
          <cell r="A244" t="str">
            <v>L8080</v>
          </cell>
          <cell r="B244" t="str">
            <v>L8</v>
          </cell>
          <cell r="C244">
            <v>1</v>
          </cell>
          <cell r="D244" t="str">
            <v>L8-1</v>
          </cell>
        </row>
        <row r="245">
          <cell r="A245" t="str">
            <v>L8112</v>
          </cell>
          <cell r="B245" t="str">
            <v>L8</v>
          </cell>
          <cell r="C245">
            <v>1</v>
          </cell>
          <cell r="D245" t="str">
            <v>L8-1</v>
          </cell>
        </row>
        <row r="246">
          <cell r="A246" t="str">
            <v>L8113</v>
          </cell>
          <cell r="B246" t="str">
            <v>L8</v>
          </cell>
          <cell r="C246">
            <v>1</v>
          </cell>
          <cell r="D246" t="str">
            <v>L8-1</v>
          </cell>
        </row>
        <row r="247">
          <cell r="A247" t="str">
            <v>L8201</v>
          </cell>
          <cell r="B247" t="str">
            <v>L8</v>
          </cell>
          <cell r="C247">
            <v>2</v>
          </cell>
          <cell r="D247" t="str">
            <v>L8-2</v>
          </cell>
        </row>
        <row r="248">
          <cell r="A248" t="str">
            <v>L8202</v>
          </cell>
          <cell r="B248" t="str">
            <v>L8</v>
          </cell>
          <cell r="C248">
            <v>2</v>
          </cell>
          <cell r="D248" t="str">
            <v>L8-2</v>
          </cell>
        </row>
        <row r="249">
          <cell r="A249" t="str">
            <v>L8921</v>
          </cell>
          <cell r="B249" t="str">
            <v>L8</v>
          </cell>
          <cell r="C249">
            <v>2</v>
          </cell>
          <cell r="D249" t="str">
            <v>L8-2</v>
          </cell>
        </row>
        <row r="250">
          <cell r="A250" t="str">
            <v>L8922</v>
          </cell>
          <cell r="B250" t="str">
            <v>L8</v>
          </cell>
          <cell r="C250">
            <v>2</v>
          </cell>
          <cell r="D250" t="str">
            <v>L8-2</v>
          </cell>
        </row>
        <row r="251">
          <cell r="A251" t="str">
            <v>L8923</v>
          </cell>
          <cell r="B251" t="str">
            <v>L8</v>
          </cell>
          <cell r="C251">
            <v>2</v>
          </cell>
          <cell r="D251" t="str">
            <v>L8-2</v>
          </cell>
        </row>
        <row r="252">
          <cell r="A252" t="str">
            <v>L8924</v>
          </cell>
          <cell r="B252" t="str">
            <v>L8</v>
          </cell>
          <cell r="C252">
            <v>2</v>
          </cell>
          <cell r="D252" t="str">
            <v>L8-2</v>
          </cell>
        </row>
        <row r="253">
          <cell r="A253" t="str">
            <v>L8030</v>
          </cell>
          <cell r="B253" t="str">
            <v>L8</v>
          </cell>
          <cell r="C253">
            <v>3</v>
          </cell>
          <cell r="D253" t="str">
            <v>L8-3</v>
          </cell>
        </row>
        <row r="254">
          <cell r="A254" t="str">
            <v>L8403</v>
          </cell>
          <cell r="B254" t="str">
            <v>L8</v>
          </cell>
          <cell r="C254">
            <v>3</v>
          </cell>
          <cell r="D254" t="str">
            <v>L8-3</v>
          </cell>
        </row>
        <row r="255">
          <cell r="A255" t="str">
            <v>L8404</v>
          </cell>
          <cell r="B255" t="str">
            <v>L8</v>
          </cell>
          <cell r="C255">
            <v>3</v>
          </cell>
          <cell r="D255" t="str">
            <v>L8-3</v>
          </cell>
        </row>
        <row r="256">
          <cell r="A256" t="str">
            <v>L8405</v>
          </cell>
          <cell r="B256" t="str">
            <v>L8</v>
          </cell>
          <cell r="C256">
            <v>3</v>
          </cell>
          <cell r="D256" t="str">
            <v>L8-3</v>
          </cell>
        </row>
        <row r="257">
          <cell r="A257" t="str">
            <v>L8406</v>
          </cell>
          <cell r="B257" t="str">
            <v>L8</v>
          </cell>
          <cell r="C257">
            <v>3</v>
          </cell>
          <cell r="D257" t="str">
            <v>L8-3</v>
          </cell>
        </row>
        <row r="258">
          <cell r="A258" t="str">
            <v>L8407</v>
          </cell>
          <cell r="B258" t="str">
            <v>L8</v>
          </cell>
          <cell r="C258">
            <v>3</v>
          </cell>
          <cell r="D258" t="str">
            <v>L8-3</v>
          </cell>
        </row>
        <row r="259">
          <cell r="A259" t="str">
            <v>L8408</v>
          </cell>
          <cell r="B259" t="str">
            <v>L8</v>
          </cell>
          <cell r="C259">
            <v>3</v>
          </cell>
          <cell r="D259" t="str">
            <v>L8-3</v>
          </cell>
        </row>
        <row r="260">
          <cell r="A260" t="str">
            <v>L8409</v>
          </cell>
          <cell r="B260" t="str">
            <v>L8</v>
          </cell>
          <cell r="C260">
            <v>3</v>
          </cell>
          <cell r="D260" t="str">
            <v>L8-3</v>
          </cell>
        </row>
        <row r="261">
          <cell r="A261" t="str">
            <v>L8410</v>
          </cell>
          <cell r="B261" t="str">
            <v>L8</v>
          </cell>
          <cell r="C261">
            <v>3</v>
          </cell>
          <cell r="D261" t="str">
            <v>L8-3</v>
          </cell>
        </row>
        <row r="262">
          <cell r="A262" t="str">
            <v>L8411</v>
          </cell>
          <cell r="B262" t="str">
            <v>L8</v>
          </cell>
          <cell r="C262">
            <v>3</v>
          </cell>
          <cell r="D262" t="str">
            <v>L8-3</v>
          </cell>
        </row>
        <row r="263">
          <cell r="A263" t="str">
            <v>L8412</v>
          </cell>
          <cell r="B263" t="str">
            <v>L8</v>
          </cell>
          <cell r="C263">
            <v>3</v>
          </cell>
          <cell r="D263" t="str">
            <v>L8-3</v>
          </cell>
        </row>
        <row r="264">
          <cell r="A264" t="str">
            <v>L8413</v>
          </cell>
          <cell r="B264" t="str">
            <v>L8</v>
          </cell>
          <cell r="C264">
            <v>3</v>
          </cell>
          <cell r="D264" t="str">
            <v>L8-3</v>
          </cell>
        </row>
        <row r="265">
          <cell r="A265" t="str">
            <v>L8414</v>
          </cell>
          <cell r="B265" t="str">
            <v>L8</v>
          </cell>
          <cell r="C265">
            <v>3</v>
          </cell>
          <cell r="D265" t="str">
            <v>L8-3</v>
          </cell>
        </row>
        <row r="266">
          <cell r="A266" t="str">
            <v>L8415</v>
          </cell>
          <cell r="B266" t="str">
            <v>L8</v>
          </cell>
          <cell r="C266">
            <v>3</v>
          </cell>
          <cell r="D266" t="str">
            <v>L8-3</v>
          </cell>
        </row>
        <row r="267">
          <cell r="A267" t="str">
            <v>L8416</v>
          </cell>
          <cell r="B267" t="str">
            <v>L8</v>
          </cell>
          <cell r="C267">
            <v>3</v>
          </cell>
          <cell r="D267" t="str">
            <v>L8-3</v>
          </cell>
        </row>
        <row r="268">
          <cell r="A268" t="str">
            <v>L8417</v>
          </cell>
          <cell r="B268" t="str">
            <v>L8</v>
          </cell>
          <cell r="C268">
            <v>3</v>
          </cell>
          <cell r="D268" t="str">
            <v>L8-3</v>
          </cell>
        </row>
        <row r="269">
          <cell r="A269" t="str">
            <v>L8418</v>
          </cell>
          <cell r="B269" t="str">
            <v>L8</v>
          </cell>
          <cell r="C269">
            <v>3</v>
          </cell>
          <cell r="D269" t="str">
            <v>L8-3</v>
          </cell>
        </row>
        <row r="270">
          <cell r="A270" t="str">
            <v>L8419</v>
          </cell>
          <cell r="B270" t="str">
            <v>L8</v>
          </cell>
          <cell r="C270">
            <v>3</v>
          </cell>
          <cell r="D270" t="str">
            <v>L8-3</v>
          </cell>
        </row>
        <row r="271">
          <cell r="A271" t="str">
            <v>L8420</v>
          </cell>
          <cell r="B271" t="str">
            <v>L8</v>
          </cell>
          <cell r="C271">
            <v>3</v>
          </cell>
          <cell r="D271" t="str">
            <v>L8-3</v>
          </cell>
        </row>
        <row r="272">
          <cell r="A272" t="str">
            <v>L8421</v>
          </cell>
          <cell r="B272" t="str">
            <v>L8</v>
          </cell>
          <cell r="C272">
            <v>3</v>
          </cell>
          <cell r="D272" t="str">
            <v>L8-3</v>
          </cell>
        </row>
        <row r="273">
          <cell r="A273" t="str">
            <v>L8422</v>
          </cell>
          <cell r="B273" t="str">
            <v>L8</v>
          </cell>
          <cell r="C273">
            <v>3</v>
          </cell>
          <cell r="D273" t="str">
            <v>L8-3</v>
          </cell>
        </row>
        <row r="274">
          <cell r="A274" t="str">
            <v>L8423</v>
          </cell>
          <cell r="B274" t="str">
            <v>L8</v>
          </cell>
          <cell r="C274">
            <v>3</v>
          </cell>
          <cell r="D274" t="str">
            <v>L8-3</v>
          </cell>
        </row>
        <row r="275">
          <cell r="A275" t="str">
            <v>L8424</v>
          </cell>
          <cell r="B275" t="str">
            <v>L8</v>
          </cell>
          <cell r="C275">
            <v>3</v>
          </cell>
          <cell r="D275" t="str">
            <v>L8-3</v>
          </cell>
        </row>
        <row r="276">
          <cell r="A276" t="str">
            <v>L8425</v>
          </cell>
          <cell r="B276" t="str">
            <v>L8</v>
          </cell>
          <cell r="C276">
            <v>3</v>
          </cell>
          <cell r="D276" t="str">
            <v>L8-3</v>
          </cell>
        </row>
        <row r="277">
          <cell r="A277" t="str">
            <v>L8426</v>
          </cell>
          <cell r="B277" t="str">
            <v>L8</v>
          </cell>
          <cell r="C277">
            <v>3</v>
          </cell>
          <cell r="D277" t="str">
            <v>L8-3</v>
          </cell>
        </row>
        <row r="278">
          <cell r="A278" t="str">
            <v>L8427</v>
          </cell>
          <cell r="B278" t="str">
            <v>L8</v>
          </cell>
          <cell r="C278">
            <v>3</v>
          </cell>
          <cell r="D278" t="str">
            <v>L8-3</v>
          </cell>
        </row>
        <row r="279">
          <cell r="A279" t="str">
            <v>L8429</v>
          </cell>
          <cell r="B279" t="str">
            <v>L8</v>
          </cell>
          <cell r="C279">
            <v>3</v>
          </cell>
          <cell r="D279" t="str">
            <v>L8-3</v>
          </cell>
        </row>
        <row r="280">
          <cell r="A280" t="str">
            <v>L8430</v>
          </cell>
          <cell r="B280" t="str">
            <v>L8</v>
          </cell>
          <cell r="C280">
            <v>3</v>
          </cell>
          <cell r="D280" t="str">
            <v>L8-3</v>
          </cell>
        </row>
        <row r="281">
          <cell r="A281" t="str">
            <v>L8431</v>
          </cell>
          <cell r="B281" t="str">
            <v>L8</v>
          </cell>
          <cell r="C281">
            <v>3</v>
          </cell>
          <cell r="D281" t="str">
            <v>L8-3</v>
          </cell>
        </row>
        <row r="282">
          <cell r="A282" t="str">
            <v>L8432</v>
          </cell>
          <cell r="B282" t="str">
            <v>L8</v>
          </cell>
          <cell r="C282">
            <v>3</v>
          </cell>
          <cell r="D282" t="str">
            <v>L8-3</v>
          </cell>
        </row>
        <row r="283">
          <cell r="A283" t="str">
            <v>L8433</v>
          </cell>
          <cell r="B283" t="str">
            <v>L8</v>
          </cell>
          <cell r="C283">
            <v>3</v>
          </cell>
          <cell r="D283" t="str">
            <v>L8-3</v>
          </cell>
        </row>
        <row r="284">
          <cell r="A284" t="str">
            <v>L8434</v>
          </cell>
          <cell r="B284" t="str">
            <v>L8</v>
          </cell>
          <cell r="C284">
            <v>3</v>
          </cell>
          <cell r="D284" t="str">
            <v>L8-3</v>
          </cell>
        </row>
        <row r="285">
          <cell r="A285" t="str">
            <v>L8435</v>
          </cell>
          <cell r="B285" t="str">
            <v>L8</v>
          </cell>
          <cell r="C285">
            <v>3</v>
          </cell>
          <cell r="D285" t="str">
            <v>L8-3</v>
          </cell>
        </row>
        <row r="286">
          <cell r="A286" t="str">
            <v>L8436</v>
          </cell>
          <cell r="B286" t="str">
            <v>L8</v>
          </cell>
          <cell r="C286">
            <v>3</v>
          </cell>
          <cell r="D286" t="str">
            <v>L8-3</v>
          </cell>
        </row>
        <row r="287">
          <cell r="A287" t="str">
            <v>L8437</v>
          </cell>
          <cell r="B287" t="str">
            <v>L8</v>
          </cell>
          <cell r="C287">
            <v>3</v>
          </cell>
          <cell r="D287" t="str">
            <v>L8-3</v>
          </cell>
        </row>
        <row r="288">
          <cell r="A288" t="str">
            <v>L8438</v>
          </cell>
          <cell r="B288" t="str">
            <v>L8</v>
          </cell>
          <cell r="C288">
            <v>3</v>
          </cell>
          <cell r="D288" t="str">
            <v>L8-3</v>
          </cell>
        </row>
        <row r="289">
          <cell r="A289" t="str">
            <v>L8439</v>
          </cell>
          <cell r="B289" t="str">
            <v>L8</v>
          </cell>
          <cell r="C289">
            <v>3</v>
          </cell>
          <cell r="D289" t="str">
            <v>L8-3</v>
          </cell>
        </row>
        <row r="290">
          <cell r="A290" t="str">
            <v>L8067</v>
          </cell>
          <cell r="B290" t="str">
            <v>L8</v>
          </cell>
          <cell r="C290">
            <v>4</v>
          </cell>
          <cell r="D290" t="str">
            <v>L8-4</v>
          </cell>
        </row>
        <row r="291">
          <cell r="A291" t="str">
            <v>L8401</v>
          </cell>
          <cell r="B291" t="str">
            <v>L8</v>
          </cell>
          <cell r="C291">
            <v>4</v>
          </cell>
          <cell r="D291" t="str">
            <v>L8-4</v>
          </cell>
        </row>
        <row r="292">
          <cell r="A292" t="str">
            <v>L8402</v>
          </cell>
          <cell r="B292" t="str">
            <v>L8</v>
          </cell>
          <cell r="C292">
            <v>4</v>
          </cell>
          <cell r="D292" t="str">
            <v>L8-4</v>
          </cell>
        </row>
        <row r="293">
          <cell r="A293" t="str">
            <v>L8350</v>
          </cell>
          <cell r="B293" t="str">
            <v>L8</v>
          </cell>
          <cell r="C293">
            <v>5</v>
          </cell>
          <cell r="D293" t="str">
            <v>L8-5</v>
          </cell>
        </row>
        <row r="294">
          <cell r="A294" t="str">
            <v>L8351</v>
          </cell>
          <cell r="B294" t="str">
            <v>L8</v>
          </cell>
          <cell r="C294">
            <v>5</v>
          </cell>
          <cell r="D294" t="str">
            <v>L8-5</v>
          </cell>
        </row>
        <row r="295">
          <cell r="A295" t="str">
            <v>L8950</v>
          </cell>
          <cell r="B295" t="str">
            <v>L8</v>
          </cell>
          <cell r="C295">
            <v>5</v>
          </cell>
          <cell r="D295" t="str">
            <v>L8-5</v>
          </cell>
        </row>
        <row r="296">
          <cell r="A296" t="str">
            <v>L8701</v>
          </cell>
          <cell r="B296" t="str">
            <v>L8</v>
          </cell>
          <cell r="C296">
            <v>7</v>
          </cell>
          <cell r="D296" t="str">
            <v>L8-7</v>
          </cell>
        </row>
        <row r="297">
          <cell r="A297" t="str">
            <v>L9130</v>
          </cell>
          <cell r="B297" t="str">
            <v>L9</v>
          </cell>
          <cell r="C297">
            <v>1</v>
          </cell>
          <cell r="D297" t="str">
            <v>L9-1</v>
          </cell>
        </row>
        <row r="298">
          <cell r="A298" t="str">
            <v>L9131</v>
          </cell>
          <cell r="B298" t="str">
            <v>L9</v>
          </cell>
          <cell r="C298">
            <v>1</v>
          </cell>
          <cell r="D298" t="str">
            <v>L9-1</v>
          </cell>
        </row>
        <row r="299">
          <cell r="A299" t="str">
            <v>L9132</v>
          </cell>
          <cell r="B299" t="str">
            <v>L9</v>
          </cell>
          <cell r="C299">
            <v>1</v>
          </cell>
          <cell r="D299" t="str">
            <v>L9-1</v>
          </cell>
        </row>
        <row r="300">
          <cell r="A300" t="str">
            <v>L9133</v>
          </cell>
          <cell r="B300" t="str">
            <v>L9</v>
          </cell>
          <cell r="C300">
            <v>1</v>
          </cell>
          <cell r="D300" t="str">
            <v>L9-1</v>
          </cell>
        </row>
        <row r="301">
          <cell r="A301" t="str">
            <v>L9701</v>
          </cell>
          <cell r="B301" t="str">
            <v>L9</v>
          </cell>
          <cell r="C301">
            <v>2</v>
          </cell>
          <cell r="D301" t="str">
            <v>L9-2</v>
          </cell>
        </row>
        <row r="302">
          <cell r="A302" t="str">
            <v>L9702</v>
          </cell>
          <cell r="B302" t="str">
            <v>L9</v>
          </cell>
          <cell r="C302">
            <v>2</v>
          </cell>
          <cell r="D302" t="str">
            <v>L9-2</v>
          </cell>
        </row>
        <row r="303">
          <cell r="A303" t="str">
            <v>L9703</v>
          </cell>
          <cell r="B303" t="str">
            <v>L9</v>
          </cell>
          <cell r="C303">
            <v>2</v>
          </cell>
          <cell r="D303" t="str">
            <v>L9-2</v>
          </cell>
        </row>
        <row r="304">
          <cell r="A304" t="str">
            <v>L9704</v>
          </cell>
          <cell r="B304" t="str">
            <v>L9</v>
          </cell>
          <cell r="C304">
            <v>2</v>
          </cell>
          <cell r="D304" t="str">
            <v>L9-2</v>
          </cell>
        </row>
        <row r="305">
          <cell r="A305" t="str">
            <v>L9705</v>
          </cell>
          <cell r="B305" t="str">
            <v>L9</v>
          </cell>
          <cell r="C305">
            <v>2</v>
          </cell>
          <cell r="D305" t="str">
            <v>L9-2</v>
          </cell>
        </row>
        <row r="306">
          <cell r="A306" t="str">
            <v>L9706</v>
          </cell>
          <cell r="B306" t="str">
            <v>L9</v>
          </cell>
          <cell r="C306">
            <v>2</v>
          </cell>
          <cell r="D306" t="str">
            <v>L9-2</v>
          </cell>
        </row>
        <row r="307">
          <cell r="A307" t="str">
            <v>L9707</v>
          </cell>
          <cell r="B307" t="str">
            <v>L9</v>
          </cell>
          <cell r="C307">
            <v>2</v>
          </cell>
          <cell r="D307" t="str">
            <v>L9-2</v>
          </cell>
        </row>
        <row r="308">
          <cell r="A308" t="str">
            <v>L9708</v>
          </cell>
          <cell r="B308" t="str">
            <v>L9</v>
          </cell>
          <cell r="C308">
            <v>2</v>
          </cell>
          <cell r="D308" t="str">
            <v>L9-2</v>
          </cell>
        </row>
        <row r="309">
          <cell r="A309" t="str">
            <v>L9709</v>
          </cell>
          <cell r="B309" t="str">
            <v>L9</v>
          </cell>
          <cell r="C309">
            <v>2</v>
          </cell>
          <cell r="D309" t="str">
            <v>L9-2</v>
          </cell>
        </row>
        <row r="310">
          <cell r="A310" t="str">
            <v>L9710</v>
          </cell>
          <cell r="B310" t="str">
            <v>L9</v>
          </cell>
          <cell r="C310">
            <v>2</v>
          </cell>
          <cell r="D310" t="str">
            <v>L9-2</v>
          </cell>
        </row>
        <row r="311">
          <cell r="A311" t="str">
            <v>L9711</v>
          </cell>
          <cell r="B311" t="str">
            <v>L9</v>
          </cell>
          <cell r="C311">
            <v>2</v>
          </cell>
          <cell r="D311" t="str">
            <v>L9-2</v>
          </cell>
        </row>
        <row r="312">
          <cell r="A312" t="str">
            <v>L9712</v>
          </cell>
          <cell r="B312" t="str">
            <v>L9</v>
          </cell>
          <cell r="C312">
            <v>2</v>
          </cell>
          <cell r="D312" t="str">
            <v>L9-2</v>
          </cell>
        </row>
        <row r="313">
          <cell r="A313" t="str">
            <v>L9713</v>
          </cell>
          <cell r="B313" t="str">
            <v>L9</v>
          </cell>
          <cell r="C313">
            <v>2</v>
          </cell>
          <cell r="D313" t="str">
            <v>L9-2</v>
          </cell>
        </row>
        <row r="314">
          <cell r="A314" t="str">
            <v>L9714</v>
          </cell>
          <cell r="B314" t="str">
            <v>L9</v>
          </cell>
          <cell r="C314">
            <v>2</v>
          </cell>
          <cell r="D314" t="str">
            <v>L9-2</v>
          </cell>
        </row>
        <row r="315">
          <cell r="A315" t="str">
            <v>L9715</v>
          </cell>
          <cell r="B315" t="str">
            <v>L9</v>
          </cell>
          <cell r="C315">
            <v>2</v>
          </cell>
          <cell r="D315" t="str">
            <v>L9-2</v>
          </cell>
        </row>
        <row r="316">
          <cell r="A316" t="str">
            <v>L9716</v>
          </cell>
          <cell r="B316" t="str">
            <v>L9</v>
          </cell>
          <cell r="C316">
            <v>2</v>
          </cell>
          <cell r="D316" t="str">
            <v>L9-2</v>
          </cell>
        </row>
        <row r="317">
          <cell r="A317" t="str">
            <v>L9717</v>
          </cell>
          <cell r="B317" t="str">
            <v>L9</v>
          </cell>
          <cell r="C317">
            <v>2</v>
          </cell>
          <cell r="D317" t="str">
            <v>L9-2</v>
          </cell>
        </row>
        <row r="318">
          <cell r="A318" t="str">
            <v>L9718</v>
          </cell>
          <cell r="B318" t="str">
            <v>L9</v>
          </cell>
          <cell r="C318">
            <v>2</v>
          </cell>
          <cell r="D318" t="str">
            <v>L9-2</v>
          </cell>
        </row>
        <row r="319">
          <cell r="A319" t="str">
            <v>L9719</v>
          </cell>
          <cell r="B319" t="str">
            <v>L9</v>
          </cell>
          <cell r="C319">
            <v>2</v>
          </cell>
          <cell r="D319" t="str">
            <v>L9-2</v>
          </cell>
        </row>
        <row r="320">
          <cell r="A320" t="str">
            <v>L9720</v>
          </cell>
          <cell r="B320" t="str">
            <v>L9</v>
          </cell>
          <cell r="C320">
            <v>2</v>
          </cell>
          <cell r="D320" t="str">
            <v>L9-2</v>
          </cell>
        </row>
        <row r="321">
          <cell r="A321" t="str">
            <v>L9721</v>
          </cell>
          <cell r="B321" t="str">
            <v>L9</v>
          </cell>
          <cell r="C321">
            <v>2</v>
          </cell>
          <cell r="D321" t="str">
            <v>L9-2</v>
          </cell>
        </row>
        <row r="322">
          <cell r="A322" t="str">
            <v>L9722</v>
          </cell>
          <cell r="B322" t="str">
            <v>L9</v>
          </cell>
          <cell r="C322">
            <v>2</v>
          </cell>
          <cell r="D322" t="str">
            <v>L9-2</v>
          </cell>
        </row>
        <row r="323">
          <cell r="A323" t="str">
            <v>L9723</v>
          </cell>
          <cell r="B323" t="str">
            <v>L9</v>
          </cell>
          <cell r="C323">
            <v>2</v>
          </cell>
          <cell r="D323" t="str">
            <v>L9-2</v>
          </cell>
        </row>
        <row r="324">
          <cell r="A324" t="str">
            <v>L9724</v>
          </cell>
          <cell r="B324" t="str">
            <v>L9</v>
          </cell>
          <cell r="C324">
            <v>2</v>
          </cell>
          <cell r="D324" t="str">
            <v>L9-2</v>
          </cell>
        </row>
        <row r="325">
          <cell r="A325" t="str">
            <v>L9725</v>
          </cell>
          <cell r="B325" t="str">
            <v>L9</v>
          </cell>
          <cell r="C325">
            <v>2</v>
          </cell>
          <cell r="D325" t="str">
            <v>L9-2</v>
          </cell>
        </row>
        <row r="326">
          <cell r="A326" t="str">
            <v>L9726</v>
          </cell>
          <cell r="B326" t="str">
            <v>L9</v>
          </cell>
          <cell r="C326">
            <v>2</v>
          </cell>
          <cell r="D326" t="str">
            <v>L9-2</v>
          </cell>
        </row>
        <row r="327">
          <cell r="A327" t="str">
            <v>L9801</v>
          </cell>
          <cell r="B327" t="str">
            <v>L9</v>
          </cell>
          <cell r="C327">
            <v>3</v>
          </cell>
          <cell r="D327" t="str">
            <v>L9-3</v>
          </cell>
        </row>
        <row r="328">
          <cell r="A328" t="str">
            <v>L9802</v>
          </cell>
          <cell r="B328" t="str">
            <v>L9</v>
          </cell>
          <cell r="C328">
            <v>3</v>
          </cell>
          <cell r="D328" t="str">
            <v>L9-3</v>
          </cell>
        </row>
        <row r="329">
          <cell r="A329" t="str">
            <v>L9803</v>
          </cell>
          <cell r="B329" t="str">
            <v>L9</v>
          </cell>
          <cell r="C329">
            <v>3</v>
          </cell>
          <cell r="D329" t="str">
            <v>L9-3</v>
          </cell>
        </row>
        <row r="330">
          <cell r="A330" t="str">
            <v>L9804</v>
          </cell>
          <cell r="B330" t="str">
            <v>L9</v>
          </cell>
          <cell r="C330">
            <v>3</v>
          </cell>
          <cell r="D330" t="str">
            <v>L9-3</v>
          </cell>
        </row>
        <row r="331">
          <cell r="A331" t="str">
            <v>L9805</v>
          </cell>
          <cell r="B331" t="str">
            <v>L9</v>
          </cell>
          <cell r="C331">
            <v>3</v>
          </cell>
          <cell r="D331" t="str">
            <v>L9-3</v>
          </cell>
        </row>
        <row r="332">
          <cell r="A332" t="str">
            <v>L9806</v>
          </cell>
          <cell r="B332" t="str">
            <v>L9</v>
          </cell>
          <cell r="C332">
            <v>3</v>
          </cell>
          <cell r="D332" t="str">
            <v>L9-3</v>
          </cell>
        </row>
        <row r="333">
          <cell r="A333" t="str">
            <v>L9110</v>
          </cell>
          <cell r="B333" t="str">
            <v>L9</v>
          </cell>
          <cell r="C333">
            <v>9</v>
          </cell>
          <cell r="D333" t="str">
            <v>L9-9</v>
          </cell>
        </row>
      </sheetData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清單"/>
      <sheetName val="外部輸出入介面"/>
      <sheetName val="報表清單"/>
      <sheetName val="流程"/>
      <sheetName val="流程tmp"/>
      <sheetName val="交付狀況統計"/>
      <sheetName val="Defect分析"/>
      <sheetName val="退回交易1100316"/>
      <sheetName val="延遲交付"/>
      <sheetName val="xx負責人"/>
      <sheetName val="負責人tmp"/>
      <sheetName val="AS400需求明細"/>
      <sheetName val="取消交易"/>
      <sheetName val="連結交易"/>
      <sheetName val="SIT測試交付-功能"/>
      <sheetName val="按鈕字樣"/>
      <sheetName val="段式_提交_關帳檢核"/>
      <sheetName val="報表需求會議"/>
      <sheetName val="報表tmp"/>
      <sheetName val="Eric-20210603"/>
      <sheetName val="待確認流程"/>
      <sheetName val="通過"/>
      <sheetName val="實際測試日"/>
      <sheetName val="實際測試日-1"/>
      <sheetName val="預測功能"/>
      <sheetName val="進度追蹤_old"/>
      <sheetName val="統計總表"/>
    </sheetNames>
    <sheetDataSet>
      <sheetData sheetId="0" refreshError="1">
        <row r="1">
          <cell r="E1" t="str">
            <v>功能項目
/代號</v>
          </cell>
        </row>
        <row r="2">
          <cell r="E2" t="str">
            <v>L2001</v>
          </cell>
        </row>
        <row r="3">
          <cell r="E3" t="str">
            <v>L2101</v>
          </cell>
        </row>
        <row r="4">
          <cell r="E4" t="str">
            <v>L3901</v>
          </cell>
        </row>
        <row r="5">
          <cell r="E5" t="str">
            <v>L1906</v>
          </cell>
        </row>
        <row r="6">
          <cell r="E6" t="str">
            <v>L1106</v>
          </cell>
        </row>
        <row r="7">
          <cell r="E7" t="str">
            <v>L1907</v>
          </cell>
        </row>
        <row r="8">
          <cell r="E8" t="str">
            <v>L1107</v>
          </cell>
        </row>
        <row r="9">
          <cell r="E9" t="str">
            <v>L1001</v>
          </cell>
        </row>
        <row r="10">
          <cell r="E10" t="str">
            <v>L1101</v>
          </cell>
        </row>
        <row r="11">
          <cell r="E11" t="str">
            <v>L1102</v>
          </cell>
        </row>
        <row r="12">
          <cell r="E12" t="str">
            <v>L1109</v>
          </cell>
        </row>
        <row r="13">
          <cell r="E13" t="str">
            <v>L1103</v>
          </cell>
        </row>
        <row r="14">
          <cell r="E14" t="str">
            <v>L1104</v>
          </cell>
        </row>
        <row r="15">
          <cell r="E15" t="str">
            <v>L1905</v>
          </cell>
        </row>
        <row r="16">
          <cell r="E16" t="str">
            <v>L1105</v>
          </cell>
        </row>
        <row r="17">
          <cell r="E17" t="str">
            <v>L190A</v>
          </cell>
        </row>
        <row r="18">
          <cell r="E18" t="str">
            <v>L3001</v>
          </cell>
        </row>
        <row r="19">
          <cell r="E19" t="str">
            <v>L6070</v>
          </cell>
        </row>
        <row r="20">
          <cell r="E20" t="str">
            <v>L6700</v>
          </cell>
        </row>
        <row r="21">
          <cell r="E21" t="str">
            <v>L2921</v>
          </cell>
        </row>
        <row r="22">
          <cell r="E22" t="str">
            <v>L2801</v>
          </cell>
        </row>
        <row r="23">
          <cell r="E23" t="str">
            <v>L2020</v>
          </cell>
        </row>
        <row r="24">
          <cell r="E24" t="str">
            <v>L2250</v>
          </cell>
        </row>
        <row r="25">
          <cell r="E25" t="str">
            <v>L2902</v>
          </cell>
        </row>
        <row r="26">
          <cell r="E26" t="str">
            <v>L2035</v>
          </cell>
        </row>
        <row r="27">
          <cell r="E27" t="str">
            <v>L2306</v>
          </cell>
        </row>
        <row r="28">
          <cell r="E28" t="str">
            <v>L2039</v>
          </cell>
        </row>
        <row r="29">
          <cell r="E29" t="str">
            <v>L2480</v>
          </cell>
        </row>
        <row r="30">
          <cell r="E30" t="str">
            <v>L2038</v>
          </cell>
        </row>
        <row r="31">
          <cell r="E31" t="str">
            <v>L2018</v>
          </cell>
        </row>
        <row r="32">
          <cell r="E32" t="str">
            <v>L2118</v>
          </cell>
        </row>
        <row r="33">
          <cell r="E33" t="str">
            <v>L291A</v>
          </cell>
        </row>
        <row r="34">
          <cell r="E34" t="str">
            <v>L2019</v>
          </cell>
        </row>
        <row r="35">
          <cell r="E35" t="str">
            <v>L2119</v>
          </cell>
        </row>
        <row r="36">
          <cell r="E36" t="str">
            <v>L291B</v>
          </cell>
        </row>
        <row r="37">
          <cell r="E37" t="str">
            <v>L2021</v>
          </cell>
        </row>
        <row r="38">
          <cell r="E38" t="str">
            <v>L2221</v>
          </cell>
        </row>
        <row r="39">
          <cell r="E39" t="str">
            <v>L2010</v>
          </cell>
        </row>
        <row r="40">
          <cell r="E40" t="str">
            <v>L2111</v>
          </cell>
        </row>
        <row r="41">
          <cell r="E41" t="str">
            <v>L2153</v>
          </cell>
        </row>
        <row r="42">
          <cell r="E42" t="str">
            <v>L2151</v>
          </cell>
        </row>
        <row r="43">
          <cell r="E43" t="str">
            <v>L2112</v>
          </cell>
        </row>
        <row r="44">
          <cell r="E44" t="str">
            <v>L2015</v>
          </cell>
        </row>
        <row r="45">
          <cell r="E45" t="str">
            <v>L2154</v>
          </cell>
        </row>
        <row r="46">
          <cell r="E46" t="str">
            <v>L3915</v>
          </cell>
        </row>
        <row r="47">
          <cell r="E47" t="str">
            <v>L2016</v>
          </cell>
        </row>
        <row r="48">
          <cell r="E48" t="str">
            <v>L2061</v>
          </cell>
        </row>
        <row r="49">
          <cell r="E49" t="str">
            <v>L2670</v>
          </cell>
        </row>
        <row r="50">
          <cell r="E50" t="str">
            <v>L2062</v>
          </cell>
        </row>
        <row r="51">
          <cell r="E51" t="str">
            <v>L2911</v>
          </cell>
        </row>
        <row r="52">
          <cell r="E52" t="str">
            <v>L2411</v>
          </cell>
        </row>
        <row r="53">
          <cell r="E53" t="str">
            <v>L2412</v>
          </cell>
        </row>
        <row r="54">
          <cell r="E54" t="str">
            <v>L2413</v>
          </cell>
        </row>
        <row r="55">
          <cell r="E55" t="str">
            <v>L2414</v>
          </cell>
        </row>
        <row r="56">
          <cell r="E56" t="str">
            <v>L2912</v>
          </cell>
        </row>
        <row r="57">
          <cell r="E57" t="str">
            <v>L2913</v>
          </cell>
        </row>
        <row r="58">
          <cell r="E58" t="str">
            <v>L2914</v>
          </cell>
        </row>
        <row r="59">
          <cell r="E59" t="str">
            <v>L2041</v>
          </cell>
        </row>
        <row r="60">
          <cell r="E60" t="str">
            <v>L2415</v>
          </cell>
        </row>
        <row r="61">
          <cell r="E61" t="str">
            <v>L2042</v>
          </cell>
        </row>
        <row r="62">
          <cell r="E62" t="str">
            <v>L2416</v>
          </cell>
        </row>
        <row r="63">
          <cell r="E63" t="str">
            <v>L2919</v>
          </cell>
        </row>
        <row r="64">
          <cell r="E64" t="str">
            <v>L2922</v>
          </cell>
        </row>
        <row r="65">
          <cell r="E65" t="str">
            <v>L2049</v>
          </cell>
        </row>
        <row r="66">
          <cell r="E66" t="str">
            <v>L2047</v>
          </cell>
        </row>
        <row r="67">
          <cell r="E67" t="str">
            <v>L4060</v>
          </cell>
        </row>
        <row r="68">
          <cell r="E68" t="str">
            <v>L4610</v>
          </cell>
        </row>
        <row r="69">
          <cell r="E69" t="str">
            <v>L2017</v>
          </cell>
        </row>
        <row r="70">
          <cell r="E70" t="str">
            <v>L2417</v>
          </cell>
        </row>
        <row r="71">
          <cell r="E71" t="str">
            <v>L2903</v>
          </cell>
        </row>
        <row r="72">
          <cell r="E72" t="str">
            <v>L2915</v>
          </cell>
        </row>
        <row r="73">
          <cell r="E73" t="str">
            <v>L2916</v>
          </cell>
        </row>
        <row r="74">
          <cell r="E74" t="str">
            <v>L2918</v>
          </cell>
        </row>
        <row r="75">
          <cell r="E75" t="str">
            <v>L2418</v>
          </cell>
        </row>
        <row r="76">
          <cell r="E76" t="str">
            <v>L8080</v>
          </cell>
        </row>
        <row r="77">
          <cell r="E77" t="str">
            <v>L8100</v>
          </cell>
        </row>
        <row r="78">
          <cell r="E78" t="str">
            <v>L8081</v>
          </cell>
        </row>
        <row r="79">
          <cell r="E79" t="str">
            <v>L8101</v>
          </cell>
        </row>
        <row r="80">
          <cell r="E80" t="str">
            <v>L8110</v>
          </cell>
        </row>
        <row r="81">
          <cell r="E81" t="str">
            <v>L4611</v>
          </cell>
        </row>
        <row r="82">
          <cell r="E82" t="str">
            <v>L4600</v>
          </cell>
        </row>
        <row r="83">
          <cell r="E83" t="str">
            <v>L4601</v>
          </cell>
        </row>
        <row r="84">
          <cell r="E84" t="str">
            <v>L4603</v>
          </cell>
        </row>
        <row r="85">
          <cell r="E85" t="str">
            <v>L4960</v>
          </cell>
        </row>
        <row r="86">
          <cell r="E86" t="str">
            <v>L4961</v>
          </cell>
        </row>
        <row r="87">
          <cell r="E87" t="str">
            <v>L4602</v>
          </cell>
        </row>
        <row r="88">
          <cell r="E88" t="str">
            <v>L4604</v>
          </cell>
        </row>
        <row r="89">
          <cell r="E89" t="str">
            <v>L4605</v>
          </cell>
        </row>
        <row r="90">
          <cell r="E90" t="str">
            <v>L4606</v>
          </cell>
        </row>
        <row r="91">
          <cell r="E91" t="str">
            <v>L4962</v>
          </cell>
        </row>
        <row r="92">
          <cell r="E92" t="str">
            <v>L4965</v>
          </cell>
        </row>
        <row r="93">
          <cell r="E93" t="str">
            <v>L4964</v>
          </cell>
        </row>
        <row r="94">
          <cell r="E94" t="str">
            <v>L3010</v>
          </cell>
        </row>
        <row r="95">
          <cell r="E95" t="str">
            <v>L3600</v>
          </cell>
        </row>
        <row r="96">
          <cell r="E96" t="str">
            <v>L9110</v>
          </cell>
        </row>
        <row r="97">
          <cell r="E97" t="str">
            <v>L6063</v>
          </cell>
        </row>
        <row r="98">
          <cell r="E98" t="str">
            <v>L6603</v>
          </cell>
        </row>
        <row r="99">
          <cell r="E99" t="str">
            <v>L6079</v>
          </cell>
        </row>
        <row r="100">
          <cell r="E100" t="str">
            <v>L6709</v>
          </cell>
        </row>
        <row r="101">
          <cell r="E101" t="str">
            <v>L6082</v>
          </cell>
        </row>
        <row r="102">
          <cell r="E102" t="str">
            <v>L6752</v>
          </cell>
        </row>
        <row r="103">
          <cell r="E103" t="str">
            <v>L6754</v>
          </cell>
        </row>
        <row r="104">
          <cell r="E104" t="str">
            <v>L6084</v>
          </cell>
        </row>
        <row r="105">
          <cell r="E105" t="str">
            <v>L4042</v>
          </cell>
        </row>
        <row r="106">
          <cell r="E106" t="str">
            <v>L4410</v>
          </cell>
        </row>
        <row r="107">
          <cell r="E107" t="str">
            <v>L4040</v>
          </cell>
        </row>
        <row r="108">
          <cell r="E108" t="str">
            <v>L4043</v>
          </cell>
        </row>
        <row r="109">
          <cell r="E109" t="str">
            <v>L4412</v>
          </cell>
        </row>
        <row r="110">
          <cell r="E110" t="str">
            <v>L4041</v>
          </cell>
        </row>
        <row r="111">
          <cell r="E111" t="str">
            <v>L4414</v>
          </cell>
        </row>
        <row r="112">
          <cell r="E112" t="str">
            <v>L4940</v>
          </cell>
        </row>
        <row r="113">
          <cell r="E113" t="str">
            <v>L4451</v>
          </cell>
        </row>
        <row r="114">
          <cell r="E114" t="str">
            <v>L4943</v>
          </cell>
        </row>
        <row r="115">
          <cell r="E115" t="str">
            <v>L4452</v>
          </cell>
        </row>
        <row r="116">
          <cell r="E116" t="str">
            <v>L4453</v>
          </cell>
        </row>
        <row r="117">
          <cell r="E117" t="str">
            <v>L4454</v>
          </cell>
        </row>
        <row r="118">
          <cell r="E118" t="str">
            <v>L4450</v>
          </cell>
        </row>
        <row r="119">
          <cell r="E119" t="str">
            <v>L3003</v>
          </cell>
        </row>
        <row r="120">
          <cell r="E120" t="str">
            <v>L3110</v>
          </cell>
        </row>
        <row r="121">
          <cell r="E121" t="str">
            <v>L3120</v>
          </cell>
        </row>
        <row r="122">
          <cell r="E122" t="str">
            <v>L6984</v>
          </cell>
        </row>
        <row r="123">
          <cell r="E123" t="str">
            <v>L3100</v>
          </cell>
        </row>
        <row r="124">
          <cell r="E124" t="str">
            <v>L3002</v>
          </cell>
        </row>
        <row r="125">
          <cell r="E125" t="str">
            <v>L3916</v>
          </cell>
        </row>
        <row r="126">
          <cell r="E126" t="str">
            <v>L4101</v>
          </cell>
        </row>
        <row r="127">
          <cell r="E127" t="str">
            <v>L4001</v>
          </cell>
        </row>
        <row r="128">
          <cell r="E128" t="str">
            <v>L4901</v>
          </cell>
        </row>
        <row r="129">
          <cell r="E129" t="str">
            <v>L6201</v>
          </cell>
        </row>
        <row r="130">
          <cell r="E130" t="str">
            <v>L4500</v>
          </cell>
        </row>
        <row r="131">
          <cell r="E131" t="str">
            <v>L4950</v>
          </cell>
        </row>
        <row r="132">
          <cell r="E132" t="str">
            <v>L4510</v>
          </cell>
        </row>
        <row r="133">
          <cell r="E133" t="str">
            <v>L4511</v>
          </cell>
        </row>
        <row r="134">
          <cell r="E134" t="str">
            <v>L4951</v>
          </cell>
        </row>
        <row r="135">
          <cell r="E135" t="str">
            <v>L4512</v>
          </cell>
        </row>
        <row r="136">
          <cell r="E136" t="str">
            <v>L4200</v>
          </cell>
        </row>
        <row r="137">
          <cell r="E137" t="str">
            <v>L4920</v>
          </cell>
        </row>
        <row r="138">
          <cell r="E138" t="str">
            <v>L4002</v>
          </cell>
        </row>
        <row r="139">
          <cell r="E139" t="str">
            <v>L420A</v>
          </cell>
        </row>
        <row r="140">
          <cell r="E140" t="str">
            <v>L420B</v>
          </cell>
        </row>
        <row r="141">
          <cell r="E141" t="str">
            <v>L4925</v>
          </cell>
        </row>
        <row r="142">
          <cell r="E142" t="str">
            <v>L4520</v>
          </cell>
        </row>
        <row r="143">
          <cell r="E143" t="str">
            <v>L6101</v>
          </cell>
        </row>
        <row r="144">
          <cell r="E144" t="str">
            <v>L4701</v>
          </cell>
        </row>
        <row r="145">
          <cell r="E145" t="str">
            <v>L3410</v>
          </cell>
        </row>
        <row r="146">
          <cell r="E146" t="str">
            <v>L3420</v>
          </cell>
        </row>
        <row r="147">
          <cell r="E147" t="str">
            <v>L3210</v>
          </cell>
        </row>
        <row r="148">
          <cell r="E148" t="str">
            <v>L3007</v>
          </cell>
        </row>
        <row r="149">
          <cell r="E149" t="str">
            <v>L3008</v>
          </cell>
        </row>
        <row r="150">
          <cell r="E150" t="str">
            <v>L3009</v>
          </cell>
        </row>
        <row r="151">
          <cell r="E151" t="str">
            <v>L3220</v>
          </cell>
        </row>
        <row r="152">
          <cell r="E152" t="str">
            <v>L3230</v>
          </cell>
        </row>
        <row r="153">
          <cell r="E153" t="str">
            <v>L4210</v>
          </cell>
        </row>
        <row r="154">
          <cell r="E154" t="str">
            <v>L4921</v>
          </cell>
        </row>
        <row r="155">
          <cell r="E155" t="str">
            <v>L4930</v>
          </cell>
        </row>
        <row r="156">
          <cell r="E156" t="str">
            <v>L4201</v>
          </cell>
        </row>
        <row r="157">
          <cell r="E157" t="str">
            <v>L4202</v>
          </cell>
        </row>
        <row r="158">
          <cell r="E158" t="str">
            <v>L4203</v>
          </cell>
        </row>
        <row r="159">
          <cell r="E159" t="str">
            <v>L4204</v>
          </cell>
        </row>
        <row r="160">
          <cell r="E160" t="str">
            <v>L4205</v>
          </cell>
        </row>
        <row r="161">
          <cell r="E161" t="str">
            <v>L4702</v>
          </cell>
        </row>
        <row r="162">
          <cell r="E162" t="str">
            <v>L4703</v>
          </cell>
        </row>
        <row r="163">
          <cell r="E163" t="str">
            <v>L3921</v>
          </cell>
        </row>
        <row r="164">
          <cell r="E164" t="str">
            <v>L3200</v>
          </cell>
        </row>
        <row r="165">
          <cell r="E165" t="str">
            <v>L3911</v>
          </cell>
        </row>
        <row r="166">
          <cell r="E166" t="str">
            <v>L3912</v>
          </cell>
        </row>
        <row r="167">
          <cell r="E167" t="str">
            <v>L3005</v>
          </cell>
        </row>
        <row r="168">
          <cell r="E168" t="str">
            <v>L6901</v>
          </cell>
        </row>
        <row r="169">
          <cell r="E169" t="str">
            <v>L3925</v>
          </cell>
        </row>
        <row r="170">
          <cell r="E170" t="str">
            <v>L3926</v>
          </cell>
        </row>
        <row r="171">
          <cell r="E171" t="str">
            <v>L3004</v>
          </cell>
        </row>
        <row r="172">
          <cell r="E172" t="str">
            <v>L3130</v>
          </cell>
        </row>
        <row r="173">
          <cell r="E173" t="str">
            <v>L6902</v>
          </cell>
        </row>
        <row r="174">
          <cell r="E174" t="str">
            <v>L6903</v>
          </cell>
        </row>
        <row r="175">
          <cell r="E175" t="str">
            <v>L6904</v>
          </cell>
        </row>
        <row r="176">
          <cell r="E176" t="str">
            <v>L6905</v>
          </cell>
        </row>
        <row r="177">
          <cell r="E177" t="str">
            <v>L6907</v>
          </cell>
        </row>
        <row r="178">
          <cell r="E178" t="str">
            <v>L6908</v>
          </cell>
        </row>
        <row r="179">
          <cell r="E179" t="str">
            <v>L6906</v>
          </cell>
        </row>
        <row r="180">
          <cell r="E180" t="str">
            <v>L6001</v>
          </cell>
        </row>
        <row r="181">
          <cell r="E181" t="str">
            <v>L492A</v>
          </cell>
        </row>
        <row r="182">
          <cell r="E182" t="str">
            <v>L3943</v>
          </cell>
        </row>
        <row r="183">
          <cell r="E183" t="str">
            <v>L3922</v>
          </cell>
        </row>
        <row r="184">
          <cell r="E184" t="str">
            <v>L2631</v>
          </cell>
        </row>
        <row r="185">
          <cell r="E185" t="str">
            <v>L2931</v>
          </cell>
        </row>
        <row r="186">
          <cell r="E186" t="str">
            <v>L6982</v>
          </cell>
        </row>
        <row r="187">
          <cell r="E187" t="str">
            <v>L6983</v>
          </cell>
        </row>
        <row r="188">
          <cell r="E188" t="str">
            <v>L3924</v>
          </cell>
        </row>
        <row r="189">
          <cell r="E189" t="str">
            <v>L3440</v>
          </cell>
        </row>
        <row r="190">
          <cell r="E190" t="str">
            <v>L2077</v>
          </cell>
        </row>
        <row r="191">
          <cell r="E191" t="str">
            <v>L2932</v>
          </cell>
        </row>
        <row r="192">
          <cell r="E192" t="str">
            <v>L2632</v>
          </cell>
        </row>
        <row r="193">
          <cell r="E193" t="str">
            <v>L2076</v>
          </cell>
        </row>
        <row r="194">
          <cell r="E194" t="str">
            <v>L6981</v>
          </cell>
        </row>
        <row r="195">
          <cell r="E195" t="str">
            <v>L4322</v>
          </cell>
        </row>
        <row r="196">
          <cell r="E196" t="str">
            <v>L6031</v>
          </cell>
        </row>
        <row r="197">
          <cell r="E197" t="str">
            <v>L6032</v>
          </cell>
        </row>
        <row r="198">
          <cell r="E198" t="str">
            <v>L6301</v>
          </cell>
        </row>
        <row r="199">
          <cell r="E199" t="str">
            <v>L6302</v>
          </cell>
        </row>
        <row r="200">
          <cell r="E200" t="str">
            <v>L4320</v>
          </cell>
        </row>
        <row r="201">
          <cell r="E201" t="str">
            <v>L4031</v>
          </cell>
        </row>
        <row r="202">
          <cell r="E202" t="str">
            <v>L4321</v>
          </cell>
        </row>
        <row r="203">
          <cell r="E203" t="str">
            <v>L4325</v>
          </cell>
        </row>
        <row r="204">
          <cell r="E204" t="str">
            <v>L3932</v>
          </cell>
        </row>
        <row r="205">
          <cell r="E205" t="str">
            <v>L3721</v>
          </cell>
        </row>
        <row r="206">
          <cell r="E206" t="str">
            <v>L4931</v>
          </cell>
        </row>
        <row r="207">
          <cell r="E207" t="str">
            <v>L4721</v>
          </cell>
        </row>
        <row r="208">
          <cell r="E208" t="str">
            <v>L4030</v>
          </cell>
        </row>
        <row r="209">
          <cell r="E209" t="str">
            <v>L2980</v>
          </cell>
        </row>
        <row r="210">
          <cell r="E210" t="str">
            <v>L3923</v>
          </cell>
        </row>
        <row r="211">
          <cell r="E211" t="str">
            <v>L3711</v>
          </cell>
        </row>
        <row r="212">
          <cell r="E212" t="str">
            <v>L3712</v>
          </cell>
        </row>
        <row r="213">
          <cell r="E213" t="str">
            <v>L3701</v>
          </cell>
        </row>
        <row r="214">
          <cell r="E214" t="str">
            <v>L2079</v>
          </cell>
        </row>
        <row r="215">
          <cell r="E215" t="str">
            <v>L2702</v>
          </cell>
        </row>
        <row r="216">
          <cell r="E216" t="str">
            <v>L2072</v>
          </cell>
        </row>
        <row r="217">
          <cell r="E217" t="str">
            <v>L2073</v>
          </cell>
        </row>
        <row r="218">
          <cell r="E218" t="str">
            <v>L2703</v>
          </cell>
        </row>
        <row r="219">
          <cell r="E219" t="str">
            <v>L1908</v>
          </cell>
        </row>
        <row r="220">
          <cell r="E220" t="str">
            <v>L1108</v>
          </cell>
        </row>
        <row r="221">
          <cell r="E221" t="str">
            <v>L5060</v>
          </cell>
        </row>
        <row r="222">
          <cell r="E222" t="str">
            <v>L5960</v>
          </cell>
        </row>
        <row r="223">
          <cell r="E223" t="str">
            <v>L5961</v>
          </cell>
        </row>
        <row r="224">
          <cell r="E224" t="str">
            <v>L5601</v>
          </cell>
        </row>
        <row r="225">
          <cell r="E225" t="str">
            <v>L5962</v>
          </cell>
        </row>
        <row r="226">
          <cell r="E226" t="str">
            <v>L5602</v>
          </cell>
        </row>
        <row r="227">
          <cell r="E227" t="str">
            <v>L5963</v>
          </cell>
        </row>
        <row r="228">
          <cell r="E228" t="str">
            <v>L5603</v>
          </cell>
        </row>
        <row r="229">
          <cell r="E229" t="str">
            <v>L5964</v>
          </cell>
        </row>
        <row r="230">
          <cell r="E230" t="str">
            <v>L5604</v>
          </cell>
        </row>
        <row r="231">
          <cell r="E231" t="str">
            <v>L5605</v>
          </cell>
        </row>
        <row r="232">
          <cell r="E232" t="str">
            <v>L5965</v>
          </cell>
        </row>
        <row r="233">
          <cell r="E233" t="str">
            <v>L5061</v>
          </cell>
        </row>
        <row r="234">
          <cell r="E234" t="str">
            <v>L2078</v>
          </cell>
        </row>
        <row r="235">
          <cell r="E235" t="str">
            <v>L2601</v>
          </cell>
        </row>
        <row r="236">
          <cell r="E236" t="str">
            <v>L2602</v>
          </cell>
        </row>
        <row r="237">
          <cell r="E237" t="str">
            <v>L2941</v>
          </cell>
        </row>
        <row r="238">
          <cell r="E238" t="str">
            <v>L2942</v>
          </cell>
        </row>
        <row r="239">
          <cell r="E239" t="str">
            <v>L2603</v>
          </cell>
        </row>
        <row r="240">
          <cell r="E240" t="str">
            <v>L2605</v>
          </cell>
        </row>
        <row r="241">
          <cell r="E241" t="str">
            <v>L2613</v>
          </cell>
        </row>
        <row r="242">
          <cell r="E242" t="str">
            <v>L2614</v>
          </cell>
        </row>
        <row r="243">
          <cell r="E243" t="str">
            <v>L5705</v>
          </cell>
        </row>
        <row r="244">
          <cell r="E244" t="str">
            <v>L5706</v>
          </cell>
        </row>
        <row r="245">
          <cell r="E245" t="str">
            <v>L5071</v>
          </cell>
        </row>
        <row r="246">
          <cell r="E246" t="str">
            <v>L5971</v>
          </cell>
        </row>
        <row r="247">
          <cell r="E247" t="str">
            <v>L5972</v>
          </cell>
        </row>
        <row r="248">
          <cell r="E248" t="str">
            <v>L5973</v>
          </cell>
        </row>
        <row r="249">
          <cell r="E249" t="str">
            <v>L5707</v>
          </cell>
        </row>
        <row r="250">
          <cell r="E250" t="str">
            <v>L5708</v>
          </cell>
        </row>
        <row r="251">
          <cell r="E251" t="str">
            <v>L5709</v>
          </cell>
        </row>
        <row r="252">
          <cell r="E252" t="str">
            <v>L5975</v>
          </cell>
        </row>
        <row r="253">
          <cell r="E253" t="str">
            <v>L5075</v>
          </cell>
        </row>
        <row r="254">
          <cell r="E254" t="str">
            <v>L5701</v>
          </cell>
        </row>
        <row r="255">
          <cell r="E255" t="str">
            <v>L5981</v>
          </cell>
        </row>
        <row r="256">
          <cell r="E256" t="str">
            <v>L5974</v>
          </cell>
        </row>
        <row r="257">
          <cell r="E257" t="str">
            <v>L5703</v>
          </cell>
        </row>
        <row r="258">
          <cell r="E258" t="str">
            <v>L5970</v>
          </cell>
        </row>
        <row r="259">
          <cell r="E259" t="str">
            <v>L5704</v>
          </cell>
        </row>
        <row r="260">
          <cell r="E260" t="str">
            <v>L5073</v>
          </cell>
        </row>
        <row r="261">
          <cell r="E261" t="str">
            <v>L5074</v>
          </cell>
        </row>
        <row r="262">
          <cell r="E262" t="str">
            <v>L5702</v>
          </cell>
        </row>
        <row r="263">
          <cell r="E263" t="str">
            <v>L5710</v>
          </cell>
        </row>
        <row r="264">
          <cell r="E264" t="str">
            <v>L597A</v>
          </cell>
        </row>
        <row r="265">
          <cell r="E265" t="str">
            <v>L5511</v>
          </cell>
        </row>
        <row r="266">
          <cell r="E266" t="str">
            <v>L5512</v>
          </cell>
        </row>
        <row r="267">
          <cell r="E267" t="str">
            <v>L6081</v>
          </cell>
        </row>
        <row r="268">
          <cell r="E268" t="str">
            <v>L6751</v>
          </cell>
        </row>
        <row r="269">
          <cell r="E269" t="str">
            <v>L5402</v>
          </cell>
        </row>
        <row r="270">
          <cell r="E270" t="str">
            <v>L5021</v>
          </cell>
        </row>
        <row r="271">
          <cell r="E271" t="str">
            <v>L5401</v>
          </cell>
        </row>
        <row r="272">
          <cell r="E272" t="str">
            <v>L5024</v>
          </cell>
        </row>
        <row r="273">
          <cell r="E273" t="str">
            <v>L5405</v>
          </cell>
        </row>
        <row r="274">
          <cell r="E274" t="str">
            <v>L5022</v>
          </cell>
        </row>
        <row r="275">
          <cell r="E275" t="str">
            <v>L5407</v>
          </cell>
        </row>
        <row r="276">
          <cell r="E276" t="str">
            <v>L6085</v>
          </cell>
        </row>
        <row r="277">
          <cell r="E277" t="str">
            <v>L6755</v>
          </cell>
        </row>
        <row r="278">
          <cell r="E278" t="str">
            <v>L5023</v>
          </cell>
        </row>
        <row r="279">
          <cell r="E279" t="str">
            <v>L5406</v>
          </cell>
        </row>
        <row r="280">
          <cell r="E280" t="str">
            <v>L5908</v>
          </cell>
        </row>
        <row r="281">
          <cell r="E281" t="str">
            <v>L5909</v>
          </cell>
        </row>
        <row r="282">
          <cell r="E282" t="str">
            <v>L5910</v>
          </cell>
        </row>
        <row r="283">
          <cell r="E283" t="str">
            <v>L5911</v>
          </cell>
        </row>
        <row r="284">
          <cell r="E284" t="str">
            <v>L5912</v>
          </cell>
        </row>
        <row r="285">
          <cell r="E285" t="str">
            <v>L5051</v>
          </cell>
        </row>
        <row r="286">
          <cell r="E286" t="str">
            <v>L5501</v>
          </cell>
        </row>
        <row r="287">
          <cell r="E287" t="str">
            <v>L5052</v>
          </cell>
        </row>
        <row r="288">
          <cell r="E288" t="str">
            <v>L5502</v>
          </cell>
        </row>
        <row r="289">
          <cell r="E289" t="str">
            <v>L5053</v>
          </cell>
        </row>
        <row r="290">
          <cell r="E290" t="str">
            <v>L5503</v>
          </cell>
        </row>
        <row r="291">
          <cell r="E291" t="str">
            <v>L5054</v>
          </cell>
        </row>
        <row r="292">
          <cell r="E292" t="str">
            <v>L5504</v>
          </cell>
        </row>
        <row r="293">
          <cell r="E293" t="str">
            <v>L6932</v>
          </cell>
        </row>
        <row r="294">
          <cell r="E294" t="str">
            <v>L5951</v>
          </cell>
        </row>
        <row r="295">
          <cell r="E295" t="str">
            <v>L5510</v>
          </cell>
        </row>
        <row r="296">
          <cell r="E296" t="str">
            <v>L5952</v>
          </cell>
        </row>
        <row r="297">
          <cell r="E297" t="str">
            <v>L5953</v>
          </cell>
        </row>
        <row r="298">
          <cell r="E298" t="str">
            <v>L5959</v>
          </cell>
        </row>
        <row r="299">
          <cell r="E299" t="str">
            <v>L6087</v>
          </cell>
        </row>
        <row r="300">
          <cell r="E300" t="str">
            <v>L6787</v>
          </cell>
        </row>
        <row r="301">
          <cell r="E301" t="str">
            <v>L6994</v>
          </cell>
        </row>
        <row r="302">
          <cell r="E302" t="str">
            <v>L6757</v>
          </cell>
        </row>
        <row r="303">
          <cell r="E303" t="str">
            <v>L5500</v>
          </cell>
        </row>
        <row r="304">
          <cell r="E304" t="str">
            <v>L6503</v>
          </cell>
        </row>
        <row r="305">
          <cell r="E305" t="str">
            <v>L5903</v>
          </cell>
        </row>
        <row r="306">
          <cell r="E306" t="str">
            <v>L5103</v>
          </cell>
        </row>
        <row r="307">
          <cell r="E307" t="str">
            <v>L5104</v>
          </cell>
        </row>
        <row r="308">
          <cell r="E308" t="str">
            <v>L5901</v>
          </cell>
        </row>
        <row r="309">
          <cell r="E309" t="str">
            <v>L5101</v>
          </cell>
        </row>
        <row r="310">
          <cell r="E310" t="str">
            <v>L5902</v>
          </cell>
        </row>
        <row r="311">
          <cell r="E311" t="str">
            <v>L5102</v>
          </cell>
        </row>
        <row r="312">
          <cell r="E312" t="str">
            <v>L5905</v>
          </cell>
        </row>
        <row r="313">
          <cell r="E313" t="str">
            <v>L5105</v>
          </cell>
        </row>
        <row r="314">
          <cell r="E314" t="str">
            <v>L5106</v>
          </cell>
        </row>
        <row r="315">
          <cell r="E315" t="str">
            <v>L6077</v>
          </cell>
        </row>
        <row r="316">
          <cell r="E316" t="str">
            <v>L6707</v>
          </cell>
        </row>
        <row r="317">
          <cell r="E317" t="str">
            <v>L5906</v>
          </cell>
        </row>
        <row r="318">
          <cell r="E318" t="str">
            <v>L5116</v>
          </cell>
        </row>
        <row r="319">
          <cell r="E319" t="str">
            <v>L8921</v>
          </cell>
        </row>
        <row r="320">
          <cell r="E320" t="str">
            <v>L8201</v>
          </cell>
        </row>
        <row r="321">
          <cell r="E321" t="str">
            <v>L8924</v>
          </cell>
        </row>
        <row r="322">
          <cell r="E322" t="str">
            <v>L8202</v>
          </cell>
        </row>
        <row r="323">
          <cell r="E323" t="str">
            <v>L8922</v>
          </cell>
        </row>
        <row r="324">
          <cell r="E324" t="str">
            <v>L8203</v>
          </cell>
        </row>
        <row r="325">
          <cell r="E325" t="str">
            <v>L8923</v>
          </cell>
        </row>
        <row r="326">
          <cell r="E326" t="str">
            <v>L8204</v>
          </cell>
        </row>
        <row r="327">
          <cell r="E327" t="str">
            <v>L6030</v>
          </cell>
        </row>
        <row r="328">
          <cell r="E328" t="str">
            <v>L6310</v>
          </cell>
        </row>
        <row r="329">
          <cell r="E329" t="str">
            <v>L6041</v>
          </cell>
        </row>
        <row r="330">
          <cell r="E330" t="str">
            <v>L6401</v>
          </cell>
        </row>
        <row r="331">
          <cell r="E331" t="str">
            <v>L6042</v>
          </cell>
        </row>
        <row r="332">
          <cell r="E332" t="str">
            <v>L6402</v>
          </cell>
        </row>
        <row r="333">
          <cell r="E333" t="str">
            <v>L6043</v>
          </cell>
        </row>
        <row r="334">
          <cell r="E334" t="str">
            <v>L6403</v>
          </cell>
        </row>
        <row r="335">
          <cell r="E335" t="str">
            <v>L6044</v>
          </cell>
        </row>
        <row r="336">
          <cell r="E336" t="str">
            <v>L6501</v>
          </cell>
        </row>
        <row r="337">
          <cell r="E337" t="str">
            <v>L6061</v>
          </cell>
        </row>
        <row r="338">
          <cell r="E338" t="str">
            <v>L6601</v>
          </cell>
        </row>
        <row r="339">
          <cell r="E339" t="str">
            <v>L6062</v>
          </cell>
        </row>
        <row r="340">
          <cell r="E340" t="str">
            <v>L6602</v>
          </cell>
        </row>
        <row r="341">
          <cell r="E341" t="str">
            <v>L6064</v>
          </cell>
        </row>
        <row r="342">
          <cell r="E342" t="str">
            <v>L6604</v>
          </cell>
        </row>
        <row r="343">
          <cell r="E343" t="str">
            <v>L6065</v>
          </cell>
        </row>
        <row r="344">
          <cell r="E344" t="str">
            <v>L6605</v>
          </cell>
        </row>
        <row r="345">
          <cell r="E345" t="str">
            <v>L6066</v>
          </cell>
        </row>
        <row r="346">
          <cell r="E346" t="str">
            <v>L6606</v>
          </cell>
        </row>
        <row r="347">
          <cell r="E347" t="str">
            <v>L6067</v>
          </cell>
        </row>
        <row r="348">
          <cell r="E348" t="str">
            <v>L6607</v>
          </cell>
        </row>
        <row r="349">
          <cell r="E349" t="str">
            <v>L6071</v>
          </cell>
        </row>
        <row r="350">
          <cell r="E350" t="str">
            <v>L6701</v>
          </cell>
        </row>
        <row r="351">
          <cell r="E351" t="str">
            <v>L6072</v>
          </cell>
        </row>
        <row r="352">
          <cell r="E352" t="str">
            <v>L6702</v>
          </cell>
        </row>
        <row r="353">
          <cell r="E353" t="str">
            <v>L6073</v>
          </cell>
        </row>
        <row r="354">
          <cell r="E354" t="str">
            <v>L6703</v>
          </cell>
        </row>
        <row r="355">
          <cell r="E355" t="str">
            <v>L6074</v>
          </cell>
        </row>
        <row r="356">
          <cell r="E356" t="str">
            <v>L6704</v>
          </cell>
        </row>
        <row r="357">
          <cell r="E357" t="str">
            <v>L6075</v>
          </cell>
        </row>
        <row r="358">
          <cell r="E358" t="str">
            <v>L6705</v>
          </cell>
        </row>
        <row r="359">
          <cell r="E359" t="str">
            <v>L6078</v>
          </cell>
        </row>
        <row r="360">
          <cell r="E360" t="str">
            <v>L6708</v>
          </cell>
        </row>
        <row r="361">
          <cell r="E361" t="str">
            <v>L6083</v>
          </cell>
        </row>
        <row r="362">
          <cell r="E362" t="str">
            <v>L6753</v>
          </cell>
        </row>
        <row r="363">
          <cell r="E363" t="str">
            <v>L6052</v>
          </cell>
        </row>
        <row r="364">
          <cell r="E364" t="str">
            <v>L6502</v>
          </cell>
        </row>
        <row r="365">
          <cell r="E365" t="str">
            <v>L6103</v>
          </cell>
        </row>
        <row r="366">
          <cell r="E366" t="str">
            <v>L6068</v>
          </cell>
        </row>
        <row r="367">
          <cell r="E367" t="str">
            <v>L6608</v>
          </cell>
        </row>
        <row r="368">
          <cell r="E368" t="str">
            <v>L6104</v>
          </cell>
        </row>
        <row r="369">
          <cell r="E369" t="str">
            <v>L6086</v>
          </cell>
        </row>
        <row r="370">
          <cell r="E370" t="str">
            <v>L8112</v>
          </cell>
        </row>
        <row r="371">
          <cell r="E371" t="str">
            <v>L8701</v>
          </cell>
        </row>
        <row r="372">
          <cell r="E372" t="str">
            <v>L5801</v>
          </cell>
        </row>
        <row r="373">
          <cell r="E373" t="str">
            <v>L5811</v>
          </cell>
        </row>
        <row r="374">
          <cell r="E374" t="str">
            <v>L5812</v>
          </cell>
        </row>
        <row r="375">
          <cell r="E375" t="str">
            <v>L5982</v>
          </cell>
        </row>
        <row r="376">
          <cell r="E376" t="str">
            <v>L5813</v>
          </cell>
        </row>
        <row r="377">
          <cell r="E377" t="str">
            <v>L3731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00CCFD-537F-4A3F-820D-ADB52FF87D50}" name="功能_333" displayName="功能_333" ref="A1:AD378" totalsRowShown="0" headerRowDxfId="32" dataDxfId="31">
  <autoFilter ref="A1:AD378" xr:uid="{00000000-0009-0000-0100-000002000000}"/>
  <sortState xmlns:xlrd2="http://schemas.microsoft.com/office/spreadsheetml/2017/richdata2" ref="A2:P378">
    <sortCondition ref="I83:I378"/>
    <sortCondition sortBy="fontColor" ref="A83:A378" dxfId="30"/>
  </sortState>
  <tableColumns count="30">
    <tableColumn id="2" xr3:uid="{83920B9C-DF15-451E-8206-01447C35274B}" name="Eric" dataDxfId="29"/>
    <tableColumn id="1" xr3:uid="{DFD1287B-B387-48E3-8BAC-442601C08B55}" name="大類" dataDxfId="28">
      <calculatedColumnFormula>LEFT(功能_333[[#This Row],[功能代號]],2)</calculatedColumnFormula>
    </tableColumn>
    <tableColumn id="22" xr3:uid="{A621C678-F2B4-48B9-875C-EC3B1ACD9496}" name="業務大類" dataDxfId="27"/>
    <tableColumn id="26" xr3:uid="{BD7947AB-E556-44D6-85EE-34F437A6F157}" name="流程" dataDxfId="26"/>
    <tableColumn id="5" xr3:uid="{9E629899-5D3B-424D-9D7A-406F770D4680}" name="功能代號" dataDxfId="25"/>
    <tableColumn id="6" xr3:uid="{EF7D0444-1B00-4071-BE45-77A59DD45668}" name="流程順序" dataDxfId="24"/>
    <tableColumn id="9" xr3:uid="{FC928E62-3998-4EE5-AC4F-012E9EF4A83E}" name="功能名稱/說明" dataDxfId="23"/>
    <tableColumn id="4" xr3:uid="{EC26A3DC-3AB0-497D-932E-59D940B17DC7}" name="SA" dataDxfId="22"/>
    <tableColumn id="11" xr3:uid="{A3F08A05-B662-4ED2-B019-E3A8534C623F}" name="展示協助" dataDxfId="21"/>
    <tableColumn id="3" xr3:uid="{EF9896CC-FE68-448B-BD23-52FC824078BE}" name="預計展示" dataDxfId="20"/>
    <tableColumn id="23" xr3:uid="{EACA08B4-ABAE-490C-AE74-1C7D977A65F0}" name="重新規劃" dataDxfId="19"/>
    <tableColumn id="27" xr3:uid="{F6C8E2E3-699A-4725-AAFE-B9468568873D}" name="展示時數" dataDxfId="18"/>
    <tableColumn id="18" xr3:uid="{03AE34D6-9830-4553-A879-5C2960D7A13A}" name="實際展示" dataDxfId="17"/>
    <tableColumn id="24" xr3:uid="{06741289-6841-4F8C-B9CB-A4A08CB770E9}" name="URS調整" dataDxfId="16"/>
    <tableColumn id="25" xr3:uid="{596AC041-BCEF-4E4E-A771-7D3FF1150A9E}" name="程式調整" dataDxfId="15"/>
    <tableColumn id="20" xr3:uid="{1CEC4E56-1E71-486B-9B35-629BBCD633B1}" name="IT" dataDxfId="14"/>
    <tableColumn id="21" xr3:uid="{4D42CE48-BAB6-415B-829E-7A2B0CC22776}" name="User" dataDxfId="13"/>
    <tableColumn id="7" xr3:uid="{0FF50F11-5673-4DB0-ADC6-C6672EFF72D1}" name="User2" dataDxfId="12"/>
    <tableColumn id="8" xr3:uid="{63F045A3-AA55-41DF-BB0B-636196F5414A}" name="段式" dataDxfId="11"/>
    <tableColumn id="10" xr3:uid="{25ECCAA3-1E17-4C7E-8C22-499DFEEAA0AC}" name="經辦等級" dataDxfId="10"/>
    <tableColumn id="12" xr3:uid="{F0111FBC-9CFE-499B-B33E-C93A85221D8F}" name="授權" dataDxfId="9"/>
    <tableColumn id="13" xr3:uid="{37B08966-0BB3-494C-8D20-A9068AFEC787}" name="訂正" dataDxfId="8"/>
    <tableColumn id="14" xr3:uid="{91C5810D-00B7-4767-83D1-7BF1231757A0}" name="修正" dataDxfId="7"/>
    <tableColumn id="16" xr3:uid="{575E36A5-8545-4C9D-AFAB-D63D2A83B9E2}" name="帳務" dataDxfId="6"/>
    <tableColumn id="17" xr3:uid="{909E7A5D-084F-4D33-81BF-0A96693B482F}" name="額度" dataDxfId="5"/>
    <tableColumn id="15" xr3:uid="{1EE58501-CE19-40D7-9B2E-5C464A58DE67}" name="執行單位" dataDxfId="4">
      <calculatedColumnFormula>VLOOKUP(功能_333[[#This Row],[User]],[2]SKL放款!A:G,7,FALSE)</calculatedColumnFormula>
    </tableColumn>
    <tableColumn id="19" xr3:uid="{F48C6D3A-46E8-4470-8C2D-D4ED1C0CBB96}" name="覆測日" dataDxfId="3"/>
    <tableColumn id="28" xr3:uid="{2669A22D-2AF0-4E7D-8421-A2416BC7A73C}" name="Menu" dataDxfId="2">
      <calculatedColumnFormula>IFERROR(IF(VLOOKUP(功能_333[[#This Row],[功能代號]],[2]Menu!A:D,4,FALSE)=0,"",VLOOKUP(功能_333[[#This Row],[功能代號]],[2]Menu!A:D,4,FALSE)),"")</calculatedColumnFormula>
    </tableColumn>
    <tableColumn id="29" xr3:uid="{AEAFF80F-F3DD-4A16-8C8E-44596659C1C8}" name="sort" dataDxfId="1"/>
    <tableColumn id="30" xr3:uid="{DEED83EB-96EF-46D5-BAB9-ACA324D772A4}" name="欄1" dataDxfId="0">
      <calculatedColumnFormula>VLOOKUP(功能_333[[#This Row],[功能代號]],[3]交易清單!$E:$E,1,FALSE)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&#36914;&#24230;&#31649;&#29702;/&#20132;&#26131;&#26032;&#33290;&#23565;&#29031;/&#20197;AS400&#20027;/AS400&#21151;&#33021;&#25972;&#29702;&#28165;&#21934;_1100317_0326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1"/>
  <sheetViews>
    <sheetView tabSelected="1" topLeftCell="A358" zoomScale="80" zoomScaleNormal="80" workbookViewId="0">
      <selection activeCell="B328" sqref="B328:K328"/>
    </sheetView>
  </sheetViews>
  <sheetFormatPr defaultColWidth="8.69921875" defaultRowHeight="14.5"/>
  <cols>
    <col min="1" max="1" width="13.5" style="75" customWidth="1"/>
    <col min="2" max="2" width="15.5" style="75" bestFit="1" customWidth="1"/>
    <col min="3" max="3" width="40.3984375" style="75" customWidth="1"/>
    <col min="4" max="5" width="13.5" style="75" bestFit="1" customWidth="1"/>
    <col min="6" max="6" width="18.3984375" style="75" bestFit="1" customWidth="1"/>
    <col min="7" max="8" width="11" style="75" bestFit="1" customWidth="1"/>
    <col min="9" max="9" width="18.19921875" style="75" customWidth="1"/>
    <col min="10" max="10" width="10.69921875" style="75" bestFit="1" customWidth="1"/>
    <col min="11" max="16384" width="8.69921875" style="75"/>
  </cols>
  <sheetData>
    <row r="1" spans="1:11">
      <c r="A1" s="73" t="s">
        <v>830</v>
      </c>
      <c r="B1" s="74">
        <v>44476</v>
      </c>
      <c r="C1" s="74">
        <v>44477</v>
      </c>
      <c r="D1" s="74">
        <v>44481</v>
      </c>
      <c r="E1" s="74">
        <v>44484</v>
      </c>
    </row>
    <row r="2" spans="1:11">
      <c r="A2" s="73"/>
      <c r="B2" s="74">
        <v>44505</v>
      </c>
      <c r="C2" s="74">
        <v>44519</v>
      </c>
    </row>
    <row r="3" spans="1:11">
      <c r="K3" s="138" t="s">
        <v>1893</v>
      </c>
    </row>
    <row r="4" spans="1:11" s="78" customFormat="1" ht="27">
      <c r="A4" s="80" t="s">
        <v>814</v>
      </c>
      <c r="B4" s="143" t="s">
        <v>647</v>
      </c>
      <c r="C4" s="143" t="s">
        <v>0</v>
      </c>
      <c r="D4" s="144" t="s">
        <v>1</v>
      </c>
      <c r="E4" s="145" t="s">
        <v>631</v>
      </c>
      <c r="F4" s="146"/>
      <c r="G4" s="147" t="s">
        <v>857</v>
      </c>
      <c r="H4" s="147" t="s">
        <v>859</v>
      </c>
      <c r="I4" s="147" t="s">
        <v>1891</v>
      </c>
      <c r="J4" s="147" t="s">
        <v>1895</v>
      </c>
      <c r="K4" s="147" t="s">
        <v>1892</v>
      </c>
    </row>
    <row r="5" spans="1:11" s="78" customFormat="1">
      <c r="A5" s="81"/>
      <c r="B5" s="79" t="s">
        <v>451</v>
      </c>
      <c r="C5" s="79" t="s">
        <v>452</v>
      </c>
      <c r="D5" s="79" t="s">
        <v>453</v>
      </c>
      <c r="E5" s="5" t="s">
        <v>629</v>
      </c>
      <c r="F5" s="5" t="s">
        <v>664</v>
      </c>
      <c r="G5" s="78" t="str">
        <f>IFERROR(IF(VLOOKUP(B5,URS確認!E:R,12,FALSE)=0,"",VLOOKUP(B5,URS確認!E:R,12,FALSE)),"")</f>
        <v>李珮琪</v>
      </c>
      <c r="H5" s="78" t="str">
        <f>IFERROR(IF(VLOOKUP(B5,URS確認!E:R,13,FALSE)=0,"",VLOOKUP(B5,URS確認!E:R,13,FALSE)),"")</f>
        <v>蔡珮瑜</v>
      </c>
      <c r="I5" s="78" t="str">
        <f>IFERROR(IF(VLOOKUP(B5,URS確認!E:R,14,FALSE)=0,"",VLOOKUP(B5,URS確認!E:R,14,FALSE)),"")</f>
        <v/>
      </c>
      <c r="J5" s="78" t="str">
        <f>IFERROR(IF(VLOOKUP(B5,URS確認!E:R,5,FALSE)=0,"",VLOOKUP(B5,URS確認!E:R,5,FALSE)),"")</f>
        <v>余家興</v>
      </c>
    </row>
    <row r="6" spans="1:11" s="78" customFormat="1">
      <c r="B6" s="79" t="s">
        <v>6</v>
      </c>
      <c r="C6" s="79" t="s">
        <v>638</v>
      </c>
      <c r="D6" s="79" t="s">
        <v>7</v>
      </c>
      <c r="E6" s="5"/>
      <c r="F6" s="5">
        <v>1</v>
      </c>
      <c r="G6" s="78" t="str">
        <f>IFERROR(IF(VLOOKUP(B6,URS確認!E:R,12,FALSE)=0,"",VLOOKUP(B6,URS確認!E:R,12,FALSE)),"")</f>
        <v>涂宇欣</v>
      </c>
      <c r="H6" s="78" t="str">
        <f>IFERROR(IF(VLOOKUP(B6,URS確認!E:R,13,FALSE)=0,"",VLOOKUP(B6,URS確認!E:R,13,FALSE)),"")</f>
        <v>許慧玉</v>
      </c>
      <c r="I6" s="78" t="str">
        <f>IFERROR(IF(VLOOKUP(B6,URS確認!E:R,14,FALSE)=0,"",VLOOKUP(B6,URS確認!E:R,14,FALSE)),"")</f>
        <v/>
      </c>
      <c r="J6" s="78" t="str">
        <f>IFERROR(IF(VLOOKUP(B6,URS確認!E:R,5,FALSE)=0,"",VLOOKUP(B6,URS確認!E:R,5,FALSE)),"")</f>
        <v>余家興</v>
      </c>
    </row>
    <row r="7" spans="1:11" s="78" customFormat="1">
      <c r="B7" s="79" t="s">
        <v>8</v>
      </c>
      <c r="C7" s="79" t="s">
        <v>9</v>
      </c>
      <c r="D7" s="79" t="s">
        <v>7</v>
      </c>
      <c r="E7" s="5"/>
      <c r="F7" s="5">
        <v>2</v>
      </c>
      <c r="G7" s="78" t="str">
        <f>IFERROR(IF(VLOOKUP(B7,URS確認!E:R,12,FALSE)=0,"",VLOOKUP(B7,URS確認!E:R,12,FALSE)),"")</f>
        <v>涂宇欣</v>
      </c>
      <c r="H7" s="78" t="str">
        <f>IFERROR(IF(VLOOKUP(B7,URS確認!E:R,13,FALSE)=0,"",VLOOKUP(B7,URS確認!E:R,13,FALSE)),"")</f>
        <v>許慧玉</v>
      </c>
      <c r="I7" s="78" t="str">
        <f>IFERROR(IF(VLOOKUP(B7,URS確認!E:R,14,FALSE)=0,"",VLOOKUP(B7,URS確認!E:R,14,FALSE)),"")</f>
        <v/>
      </c>
      <c r="J7" s="78" t="str">
        <f>IFERROR(IF(VLOOKUP(B7,URS確認!E:R,5,FALSE)=0,"",VLOOKUP(B7,URS確認!E:R,5,FALSE)),"")</f>
        <v>余家興</v>
      </c>
    </row>
    <row r="8" spans="1:11" s="78" customFormat="1">
      <c r="B8" s="79" t="s">
        <v>10</v>
      </c>
      <c r="C8" s="79" t="s">
        <v>11</v>
      </c>
      <c r="D8" s="79" t="s">
        <v>7</v>
      </c>
      <c r="E8" s="5"/>
      <c r="F8" s="5">
        <v>3</v>
      </c>
      <c r="G8" s="78" t="str">
        <f>IFERROR(IF(VLOOKUP(B8,URS確認!E:R,12,FALSE)=0,"",VLOOKUP(B8,URS確認!E:R,12,FALSE)),"")</f>
        <v>涂宇欣</v>
      </c>
      <c r="H8" s="78" t="str">
        <f>IFERROR(IF(VLOOKUP(B8,URS確認!E:R,13,FALSE)=0,"",VLOOKUP(B8,URS確認!E:R,13,FALSE)),"")</f>
        <v>許慧玉</v>
      </c>
      <c r="I8" s="78" t="str">
        <f>IFERROR(IF(VLOOKUP(B8,URS確認!E:R,14,FALSE)=0,"",VLOOKUP(B8,URS確認!E:R,14,FALSE)),"")</f>
        <v/>
      </c>
      <c r="J8" s="78" t="str">
        <f>IFERROR(IF(VLOOKUP(B8,URS確認!E:R,5,FALSE)=0,"",VLOOKUP(B8,URS確認!E:R,5,FALSE)),"")</f>
        <v>余家興</v>
      </c>
    </row>
    <row r="9" spans="1:11" s="78" customFormat="1">
      <c r="B9" s="79" t="s">
        <v>17</v>
      </c>
      <c r="C9" s="79" t="s">
        <v>18</v>
      </c>
      <c r="D9" s="79" t="s">
        <v>7</v>
      </c>
      <c r="E9" s="5"/>
      <c r="F9" s="5">
        <v>4</v>
      </c>
      <c r="G9" s="78" t="str">
        <f>IFERROR(IF(VLOOKUP(B9,URS確認!E:R,12,FALSE)=0,"",VLOOKUP(B9,URS確認!E:R,12,FALSE)),"")</f>
        <v>涂宇欣</v>
      </c>
      <c r="H9" s="78" t="str">
        <f>IFERROR(IF(VLOOKUP(B9,URS確認!E:R,13,FALSE)=0,"",VLOOKUP(B9,URS確認!E:R,13,FALSE)),"")</f>
        <v>許慧玉</v>
      </c>
      <c r="I9" s="78" t="str">
        <f>IFERROR(IF(VLOOKUP(B9,URS確認!E:R,14,FALSE)=0,"",VLOOKUP(B9,URS確認!E:R,14,FALSE)),"")</f>
        <v/>
      </c>
      <c r="J9" s="78" t="str">
        <f>IFERROR(IF(VLOOKUP(B9,URS確認!E:R,5,FALSE)=0,"",VLOOKUP(B9,URS確認!E:R,5,FALSE)),"")</f>
        <v>余家興</v>
      </c>
    </row>
    <row r="10" spans="1:11" s="78" customFormat="1">
      <c r="B10" s="79" t="s">
        <v>635</v>
      </c>
      <c r="C10" s="79" t="s">
        <v>19</v>
      </c>
      <c r="D10" s="79"/>
      <c r="E10" s="5"/>
      <c r="F10" s="5" t="s">
        <v>629</v>
      </c>
      <c r="G10" s="78" t="str">
        <f>IFERROR(IF(VLOOKUP(B10,URS確認!E:R,12,FALSE)=0,"",VLOOKUP(B10,URS確認!E:R,12,FALSE)),"")</f>
        <v>涂宇欣</v>
      </c>
      <c r="H10" s="78" t="str">
        <f>IFERROR(IF(VLOOKUP(B10,URS確認!E:R,13,FALSE)=0,"",VLOOKUP(B10,URS確認!E:R,13,FALSE)),"")</f>
        <v>許慧玉</v>
      </c>
      <c r="I10" s="78" t="str">
        <f>IFERROR(IF(VLOOKUP(B10,URS確認!E:R,14,FALSE)=0,"",VLOOKUP(B10,URS確認!E:R,14,FALSE)),"")</f>
        <v/>
      </c>
      <c r="J10" s="78" t="str">
        <f>IFERROR(IF(VLOOKUP(B10,URS確認!E:R,5,FALSE)=0,"",VLOOKUP(B10,URS確認!E:R,5,FALSE)),"")</f>
        <v>余家興</v>
      </c>
    </row>
    <row r="11" spans="1:11" s="78" customFormat="1">
      <c r="B11" s="79" t="s">
        <v>636</v>
      </c>
      <c r="C11" s="79" t="s">
        <v>639</v>
      </c>
      <c r="D11" s="79"/>
      <c r="E11" s="5"/>
      <c r="F11" s="5" t="s">
        <v>629</v>
      </c>
      <c r="G11" s="78" t="str">
        <f>IFERROR(IF(VLOOKUP(B11,URS確認!E:R,12,FALSE)=0,"",VLOOKUP(B11,URS確認!E:R,12,FALSE)),"")</f>
        <v>涂宇欣</v>
      </c>
      <c r="H11" s="78" t="str">
        <f>IFERROR(IF(VLOOKUP(B11,URS確認!E:R,13,FALSE)=0,"",VLOOKUP(B11,URS確認!E:R,13,FALSE)),"")</f>
        <v>許慧玉</v>
      </c>
      <c r="I11" s="78" t="str">
        <f>IFERROR(IF(VLOOKUP(B11,URS確認!E:R,14,FALSE)=0,"",VLOOKUP(B11,URS確認!E:R,14,FALSE)),"")</f>
        <v/>
      </c>
      <c r="J11" s="78" t="str">
        <f>IFERROR(IF(VLOOKUP(B11,URS確認!E:R,5,FALSE)=0,"",VLOOKUP(B11,URS確認!E:R,5,FALSE)),"")</f>
        <v>余家興</v>
      </c>
    </row>
    <row r="12" spans="1:11" s="78" customFormat="1">
      <c r="G12" s="78" t="str">
        <f>IFERROR(IF(VLOOKUP(B12,URS確認!E:R,12,FALSE)=0,"",VLOOKUP(B12,URS確認!E:R,12,FALSE)),"")</f>
        <v/>
      </c>
      <c r="H12" s="78" t="str">
        <f>IFERROR(IF(VLOOKUP(B12,URS確認!E:R,13,FALSE)=0,"",VLOOKUP(B12,URS確認!E:R,13,FALSE)),"")</f>
        <v/>
      </c>
      <c r="I12" s="78" t="str">
        <f>IFERROR(IF(VLOOKUP(B12,URS確認!E:R,14,FALSE)=0,"",VLOOKUP(B12,URS確認!E:R,14,FALSE)),"")</f>
        <v/>
      </c>
      <c r="J12" s="78" t="str">
        <f>IFERROR(IF(VLOOKUP(B12,URS確認!E:R,5,FALSE)=0,"",VLOOKUP(B12,URS確認!E:R,5,FALSE)),"")</f>
        <v/>
      </c>
    </row>
    <row r="13" spans="1:11" s="78" customFormat="1" ht="27">
      <c r="A13" s="80" t="s">
        <v>815</v>
      </c>
      <c r="B13" s="143" t="s">
        <v>647</v>
      </c>
      <c r="C13" s="143" t="s">
        <v>0</v>
      </c>
      <c r="D13" s="144" t="s">
        <v>1</v>
      </c>
      <c r="E13" s="145" t="s">
        <v>631</v>
      </c>
      <c r="F13" s="146"/>
      <c r="G13" s="147" t="s">
        <v>857</v>
      </c>
      <c r="H13" s="147" t="s">
        <v>859</v>
      </c>
      <c r="I13" s="147" t="s">
        <v>1891</v>
      </c>
      <c r="J13" s="147" t="s">
        <v>1895</v>
      </c>
      <c r="K13" s="147" t="s">
        <v>1892</v>
      </c>
    </row>
    <row r="14" spans="1:11" s="78" customFormat="1">
      <c r="B14" s="79" t="s">
        <v>451</v>
      </c>
      <c r="C14" s="79" t="s">
        <v>452</v>
      </c>
      <c r="D14" s="79" t="s">
        <v>453</v>
      </c>
      <c r="E14" s="5" t="s">
        <v>629</v>
      </c>
      <c r="F14" s="5" t="s">
        <v>665</v>
      </c>
      <c r="G14" s="78" t="str">
        <f>IFERROR(IF(VLOOKUP(B14,URS確認!E:R,12,FALSE)=0,"",VLOOKUP(B14,URS確認!E:R,12,FALSE)),"")</f>
        <v>李珮琪</v>
      </c>
      <c r="H14" s="78" t="str">
        <f>IFERROR(IF(VLOOKUP(B14,URS確認!E:R,13,FALSE)=0,"",VLOOKUP(B14,URS確認!E:R,13,FALSE)),"")</f>
        <v>蔡珮瑜</v>
      </c>
      <c r="I14" s="78" t="str">
        <f>IFERROR(IF(VLOOKUP(B14,URS確認!E:R,14,FALSE)=0,"",VLOOKUP(B14,URS確認!E:R,14,FALSE)),"")</f>
        <v/>
      </c>
      <c r="J14" s="78" t="str">
        <f>IFERROR(IF(VLOOKUP(B14,URS確認!E:R,5,FALSE)=0,"",VLOOKUP(B14,URS確認!E:R,5,FALSE)),"")</f>
        <v>余家興</v>
      </c>
    </row>
    <row r="15" spans="1:11" s="78" customFormat="1">
      <c r="B15" s="79" t="s">
        <v>12</v>
      </c>
      <c r="C15" s="79" t="s">
        <v>13</v>
      </c>
      <c r="D15" s="79" t="s">
        <v>7</v>
      </c>
      <c r="E15" s="5"/>
      <c r="F15" s="5">
        <v>1</v>
      </c>
      <c r="G15" s="78" t="str">
        <f>IFERROR(IF(VLOOKUP(B15,URS確認!E:R,12,FALSE)=0,"",VLOOKUP(B15,URS確認!E:R,12,FALSE)),"")</f>
        <v>涂宇欣</v>
      </c>
      <c r="H15" s="78" t="str">
        <f>IFERROR(IF(VLOOKUP(B15,URS確認!E:R,13,FALSE)=0,"",VLOOKUP(B15,URS確認!E:R,13,FALSE)),"")</f>
        <v>宋郁宏</v>
      </c>
      <c r="I15" s="78" t="str">
        <f>IFERROR(IF(VLOOKUP(B15,URS確認!E:R,14,FALSE)=0,"",VLOOKUP(B15,URS確認!E:R,14,FALSE)),"")</f>
        <v/>
      </c>
      <c r="J15" s="78" t="str">
        <f>IFERROR(IF(VLOOKUP(B15,URS確認!E:R,5,FALSE)=0,"",VLOOKUP(B15,URS確認!E:R,5,FALSE)),"")</f>
        <v>余家興</v>
      </c>
    </row>
    <row r="16" spans="1:11" s="78" customFormat="1">
      <c r="B16" s="79" t="s">
        <v>14</v>
      </c>
      <c r="C16" s="79" t="s">
        <v>640</v>
      </c>
      <c r="D16" s="79" t="s">
        <v>7</v>
      </c>
      <c r="E16" s="5"/>
      <c r="F16" s="5">
        <v>2</v>
      </c>
      <c r="G16" s="78" t="str">
        <f>IFERROR(IF(VLOOKUP(B16,URS確認!E:R,12,FALSE)=0,"",VLOOKUP(B16,URS確認!E:R,12,FALSE)),"")</f>
        <v>涂宇欣</v>
      </c>
      <c r="H16" s="78" t="str">
        <f>IFERROR(IF(VLOOKUP(B16,URS確認!E:R,13,FALSE)=0,"",VLOOKUP(B16,URS確認!E:R,13,FALSE)),"")</f>
        <v>宋郁宏</v>
      </c>
      <c r="I16" s="78" t="str">
        <f>IFERROR(IF(VLOOKUP(B16,URS確認!E:R,14,FALSE)=0,"",VLOOKUP(B16,URS確認!E:R,14,FALSE)),"")</f>
        <v/>
      </c>
      <c r="J16" s="78" t="str">
        <f>IFERROR(IF(VLOOKUP(B16,URS確認!E:R,5,FALSE)=0,"",VLOOKUP(B16,URS確認!E:R,5,FALSE)),"")</f>
        <v>余家興</v>
      </c>
    </row>
    <row r="17" spans="1:11" s="78" customFormat="1">
      <c r="B17" s="79" t="s">
        <v>15</v>
      </c>
      <c r="C17" s="79" t="s">
        <v>16</v>
      </c>
      <c r="D17" s="79" t="s">
        <v>7</v>
      </c>
      <c r="E17" s="5"/>
      <c r="F17" s="5">
        <v>3</v>
      </c>
      <c r="G17" s="78" t="str">
        <f>IFERROR(IF(VLOOKUP(B17,URS確認!E:R,12,FALSE)=0,"",VLOOKUP(B17,URS確認!E:R,12,FALSE)),"")</f>
        <v>涂宇欣</v>
      </c>
      <c r="H17" s="78" t="str">
        <f>IFERROR(IF(VLOOKUP(B17,URS確認!E:R,13,FALSE)=0,"",VLOOKUP(B17,URS確認!E:R,13,FALSE)),"")</f>
        <v>宋郁宏</v>
      </c>
      <c r="I17" s="78" t="str">
        <f>IFERROR(IF(VLOOKUP(B17,URS確認!E:R,14,FALSE)=0,"",VLOOKUP(B17,URS確認!E:R,14,FALSE)),"")</f>
        <v/>
      </c>
      <c r="J17" s="78" t="str">
        <f>IFERROR(IF(VLOOKUP(B17,URS確認!E:R,5,FALSE)=0,"",VLOOKUP(B17,URS確認!E:R,5,FALSE)),"")</f>
        <v>余家興</v>
      </c>
    </row>
    <row r="18" spans="1:11" s="78" customFormat="1">
      <c r="B18" s="79" t="s">
        <v>17</v>
      </c>
      <c r="C18" s="79" t="s">
        <v>18</v>
      </c>
      <c r="D18" s="79" t="s">
        <v>7</v>
      </c>
      <c r="E18" s="5"/>
      <c r="F18" s="5">
        <v>4</v>
      </c>
      <c r="G18" s="78" t="str">
        <f>IFERROR(IF(VLOOKUP(B18,URS確認!E:R,12,FALSE)=0,"",VLOOKUP(B18,URS確認!E:R,12,FALSE)),"")</f>
        <v>涂宇欣</v>
      </c>
      <c r="H18" s="78" t="str">
        <f>IFERROR(IF(VLOOKUP(B18,URS確認!E:R,13,FALSE)=0,"",VLOOKUP(B18,URS確認!E:R,13,FALSE)),"")</f>
        <v>許慧玉</v>
      </c>
      <c r="I18" s="78" t="str">
        <f>IFERROR(IF(VLOOKUP(B18,URS確認!E:R,14,FALSE)=0,"",VLOOKUP(B18,URS確認!E:R,14,FALSE)),"")</f>
        <v/>
      </c>
      <c r="J18" s="78" t="str">
        <f>IFERROR(IF(VLOOKUP(B18,URS確認!E:R,5,FALSE)=0,"",VLOOKUP(B18,URS確認!E:R,5,FALSE)),"")</f>
        <v>余家興</v>
      </c>
    </row>
    <row r="19" spans="1:11" s="78" customFormat="1">
      <c r="B19" s="79" t="s">
        <v>635</v>
      </c>
      <c r="C19" s="79" t="s">
        <v>19</v>
      </c>
      <c r="D19" s="79"/>
      <c r="E19" s="5"/>
      <c r="F19" s="5" t="s">
        <v>629</v>
      </c>
      <c r="G19" s="78" t="str">
        <f>IFERROR(IF(VLOOKUP(B19,URS確認!E:R,12,FALSE)=0,"",VLOOKUP(B19,URS確認!E:R,12,FALSE)),"")</f>
        <v>涂宇欣</v>
      </c>
      <c r="H19" s="78" t="str">
        <f>IFERROR(IF(VLOOKUP(B19,URS確認!E:R,13,FALSE)=0,"",VLOOKUP(B19,URS確認!E:R,13,FALSE)),"")</f>
        <v>許慧玉</v>
      </c>
      <c r="I19" s="78" t="str">
        <f>IFERROR(IF(VLOOKUP(B19,URS確認!E:R,14,FALSE)=0,"",VLOOKUP(B19,URS確認!E:R,14,FALSE)),"")</f>
        <v/>
      </c>
      <c r="J19" s="78" t="str">
        <f>IFERROR(IF(VLOOKUP(B19,URS確認!E:R,5,FALSE)=0,"",VLOOKUP(B19,URS確認!E:R,5,FALSE)),"")</f>
        <v>余家興</v>
      </c>
    </row>
    <row r="20" spans="1:11" s="78" customFormat="1">
      <c r="B20" s="79" t="s">
        <v>637</v>
      </c>
      <c r="C20" s="79" t="s">
        <v>641</v>
      </c>
      <c r="D20" s="79"/>
      <c r="E20" s="5"/>
      <c r="F20" s="5" t="s">
        <v>629</v>
      </c>
      <c r="G20" s="78" t="str">
        <f>IFERROR(IF(VLOOKUP(B20,URS確認!E:R,12,FALSE)=0,"",VLOOKUP(B20,URS確認!E:R,12,FALSE)),"")</f>
        <v>涂宇欣</v>
      </c>
      <c r="H20" s="78" t="str">
        <f>IFERROR(IF(VLOOKUP(B20,URS確認!E:R,13,FALSE)=0,"",VLOOKUP(B20,URS確認!E:R,13,FALSE)),"")</f>
        <v>宋郁宏</v>
      </c>
      <c r="I20" s="78" t="str">
        <f>IFERROR(IF(VLOOKUP(B20,URS確認!E:R,14,FALSE)=0,"",VLOOKUP(B20,URS確認!E:R,14,FALSE)),"")</f>
        <v/>
      </c>
      <c r="J20" s="78" t="str">
        <f>IFERROR(IF(VLOOKUP(B20,URS確認!E:R,5,FALSE)=0,"",VLOOKUP(B20,URS確認!E:R,5,FALSE)),"")</f>
        <v>余家興</v>
      </c>
    </row>
    <row r="21" spans="1:11" s="78" customFormat="1">
      <c r="G21" s="78" t="str">
        <f>IFERROR(IF(VLOOKUP(B21,URS確認!E:R,12,FALSE)=0,"",VLOOKUP(B21,URS確認!E:R,12,FALSE)),"")</f>
        <v/>
      </c>
      <c r="H21" s="78" t="str">
        <f>IFERROR(IF(VLOOKUP(B21,URS確認!E:R,13,FALSE)=0,"",VLOOKUP(B21,URS確認!E:R,13,FALSE)),"")</f>
        <v/>
      </c>
      <c r="I21" s="78" t="str">
        <f>IFERROR(IF(VLOOKUP(B21,URS確認!E:R,14,FALSE)=0,"",VLOOKUP(B21,URS確認!E:R,14,FALSE)),"")</f>
        <v/>
      </c>
      <c r="J21" s="78" t="str">
        <f>IFERROR(IF(VLOOKUP(B21,URS確認!E:R,5,FALSE)=0,"",VLOOKUP(B21,URS確認!E:R,5,FALSE)),"")</f>
        <v/>
      </c>
    </row>
    <row r="22" spans="1:11" s="78" customFormat="1" ht="27">
      <c r="A22" s="80" t="s">
        <v>850</v>
      </c>
      <c r="B22" s="143" t="s">
        <v>647</v>
      </c>
      <c r="C22" s="143" t="s">
        <v>0</v>
      </c>
      <c r="D22" s="144" t="s">
        <v>1</v>
      </c>
      <c r="E22" s="145" t="s">
        <v>631</v>
      </c>
      <c r="F22" s="146"/>
      <c r="G22" s="147" t="s">
        <v>857</v>
      </c>
      <c r="H22" s="147" t="s">
        <v>859</v>
      </c>
      <c r="I22" s="147" t="s">
        <v>1891</v>
      </c>
      <c r="J22" s="147" t="s">
        <v>1895</v>
      </c>
      <c r="K22" s="147" t="s">
        <v>1892</v>
      </c>
    </row>
    <row r="23" spans="1:11" s="78" customFormat="1">
      <c r="B23" s="79" t="s">
        <v>170</v>
      </c>
      <c r="C23" s="79" t="s">
        <v>171</v>
      </c>
      <c r="D23" s="79" t="s">
        <v>160</v>
      </c>
      <c r="E23" s="5"/>
      <c r="F23" s="5" t="s">
        <v>648</v>
      </c>
      <c r="G23" s="78" t="str">
        <f>IFERROR(IF(VLOOKUP(B23,URS確認!E:R,12,FALSE)=0,"",VLOOKUP(B23,URS確認!E:R,12,FALSE)),"")</f>
        <v>李珮琪</v>
      </c>
      <c r="H23" s="78" t="str">
        <f>IFERROR(IF(VLOOKUP(B23,URS確認!E:R,13,FALSE)=0,"",VLOOKUP(B23,URS確認!E:R,13,FALSE)),"")</f>
        <v>邵淑微</v>
      </c>
      <c r="I23" s="78" t="str">
        <f>IFERROR(IF(VLOOKUP(B23,URS確認!E:R,14,FALSE)=0,"",VLOOKUP(B23,URS確認!E:R,14,FALSE)),"")</f>
        <v/>
      </c>
      <c r="J23" s="78" t="str">
        <f>IFERROR(IF(VLOOKUP(B23,URS確認!E:R,5,FALSE)=0,"",VLOOKUP(B23,URS確認!E:R,5,FALSE)),"")</f>
        <v>余家興</v>
      </c>
    </row>
    <row r="24" spans="1:11" s="78" customFormat="1">
      <c r="B24" s="79" t="s">
        <v>178</v>
      </c>
      <c r="C24" s="79" t="s">
        <v>179</v>
      </c>
      <c r="D24" s="79" t="s">
        <v>160</v>
      </c>
      <c r="E24" s="5"/>
      <c r="F24" s="5" t="s">
        <v>649</v>
      </c>
      <c r="G24" s="78" t="str">
        <f>IFERROR(IF(VLOOKUP(B24,URS確認!E:R,12,FALSE)=0,"",VLOOKUP(B24,URS確認!E:R,12,FALSE)),"")</f>
        <v>李珮琪</v>
      </c>
      <c r="H24" s="78" t="str">
        <f>IFERROR(IF(VLOOKUP(B24,URS確認!E:R,13,FALSE)=0,"",VLOOKUP(B24,URS確認!E:R,13,FALSE)),"")</f>
        <v>邵淑微</v>
      </c>
      <c r="I24" s="78" t="str">
        <f>IFERROR(IF(VLOOKUP(B24,URS確認!E:R,14,FALSE)=0,"",VLOOKUP(B24,URS確認!E:R,14,FALSE)),"")</f>
        <v/>
      </c>
      <c r="J24" s="78" t="str">
        <f>IFERROR(IF(VLOOKUP(B24,URS確認!E:R,5,FALSE)=0,"",VLOOKUP(B24,URS確認!E:R,5,FALSE)),"")</f>
        <v>余家興</v>
      </c>
    </row>
    <row r="25" spans="1:11" s="78" customFormat="1">
      <c r="B25" s="79" t="s">
        <v>454</v>
      </c>
      <c r="C25" s="79" t="s">
        <v>659</v>
      </c>
      <c r="D25" s="79" t="s">
        <v>453</v>
      </c>
      <c r="E25" s="5"/>
      <c r="F25" s="5" t="s">
        <v>650</v>
      </c>
      <c r="G25" s="78" t="str">
        <f>IFERROR(IF(VLOOKUP(B25,URS確認!E:R,12,FALSE)=0,"",VLOOKUP(B25,URS確認!E:R,12,FALSE)),"")</f>
        <v>涂宇欣</v>
      </c>
      <c r="H25" s="78" t="str">
        <f>IFERROR(IF(VLOOKUP(B25,URS確認!E:R,13,FALSE)=0,"",VLOOKUP(B25,URS確認!E:R,13,FALSE)),"")</f>
        <v>陳政皓</v>
      </c>
      <c r="I25" s="78" t="str">
        <f>IFERROR(IF(VLOOKUP(B25,URS確認!E:R,14,FALSE)=0,"",VLOOKUP(B25,URS確認!E:R,14,FALSE)),"")</f>
        <v/>
      </c>
      <c r="J25" s="78" t="str">
        <f>IFERROR(IF(VLOOKUP(B25,URS確認!E:R,5,FALSE)=0,"",VLOOKUP(B25,URS確認!E:R,5,FALSE)),"")</f>
        <v>楊智誠</v>
      </c>
    </row>
    <row r="26" spans="1:11" s="78" customFormat="1">
      <c r="B26" s="79" t="s">
        <v>209</v>
      </c>
      <c r="C26" s="79" t="s">
        <v>210</v>
      </c>
      <c r="D26" s="79" t="s">
        <v>211</v>
      </c>
      <c r="E26" s="5"/>
      <c r="F26" s="5" t="s">
        <v>651</v>
      </c>
      <c r="G26" s="78" t="str">
        <f>IFERROR(IF(VLOOKUP(B26,URS確認!E:R,12,FALSE)=0,"",VLOOKUP(B26,URS確認!E:R,12,FALSE)),"")</f>
        <v>李珮琪</v>
      </c>
      <c r="H26" s="78" t="str">
        <f>IFERROR(IF(VLOOKUP(B26,URS確認!E:R,13,FALSE)=0,"",VLOOKUP(B26,URS確認!E:R,13,FALSE)),"")</f>
        <v>邵淑微</v>
      </c>
      <c r="I26" s="78" t="str">
        <f>IFERROR(IF(VLOOKUP(B26,URS確認!E:R,14,FALSE)=0,"",VLOOKUP(B26,URS確認!E:R,14,FALSE)),"")</f>
        <v/>
      </c>
      <c r="J26" s="78" t="str">
        <f>IFERROR(IF(VLOOKUP(B26,URS確認!E:R,5,FALSE)=0,"",VLOOKUP(B26,URS確認!E:R,5,FALSE)),"")</f>
        <v>余家興</v>
      </c>
    </row>
    <row r="27" spans="1:11" s="78" customFormat="1">
      <c r="B27" s="79" t="s">
        <v>172</v>
      </c>
      <c r="C27" s="79" t="s">
        <v>173</v>
      </c>
      <c r="D27" s="79" t="s">
        <v>160</v>
      </c>
      <c r="E27" s="5"/>
      <c r="F27" s="5" t="s">
        <v>629</v>
      </c>
      <c r="G27" s="78" t="str">
        <f>IFERROR(IF(VLOOKUP(B27,URS確認!E:R,12,FALSE)=0,"",VLOOKUP(B27,URS確認!E:R,12,FALSE)),"")</f>
        <v>李珮琪</v>
      </c>
      <c r="H27" s="78" t="str">
        <f>IFERROR(IF(VLOOKUP(B27,URS確認!E:R,13,FALSE)=0,"",VLOOKUP(B27,URS確認!E:R,13,FALSE)),"")</f>
        <v>邵淑微</v>
      </c>
      <c r="I27" s="78" t="str">
        <f>IFERROR(IF(VLOOKUP(B27,URS確認!E:R,14,FALSE)=0,"",VLOOKUP(B27,URS確認!E:R,14,FALSE)),"")</f>
        <v/>
      </c>
      <c r="J27" s="78" t="str">
        <f>IFERROR(IF(VLOOKUP(B27,URS確認!E:R,5,FALSE)=0,"",VLOOKUP(B27,URS確認!E:R,5,FALSE)),"")</f>
        <v>余家興</v>
      </c>
    </row>
    <row r="28" spans="1:11" s="78" customFormat="1">
      <c r="B28" s="79" t="s">
        <v>174</v>
      </c>
      <c r="C28" s="79" t="s">
        <v>175</v>
      </c>
      <c r="D28" s="79" t="s">
        <v>160</v>
      </c>
      <c r="E28" s="5"/>
      <c r="F28" s="5" t="s">
        <v>629</v>
      </c>
      <c r="G28" s="78" t="str">
        <f>IFERROR(IF(VLOOKUP(B28,URS確認!E:R,12,FALSE)=0,"",VLOOKUP(B28,URS確認!E:R,12,FALSE)),"")</f>
        <v>李珮琪</v>
      </c>
      <c r="H28" s="78" t="str">
        <f>IFERROR(IF(VLOOKUP(B28,URS確認!E:R,13,FALSE)=0,"",VLOOKUP(B28,URS確認!E:R,13,FALSE)),"")</f>
        <v>邵淑微</v>
      </c>
      <c r="I28" s="78" t="str">
        <f>IFERROR(IF(VLOOKUP(B28,URS確認!E:R,14,FALSE)=0,"",VLOOKUP(B28,URS確認!E:R,14,FALSE)),"")</f>
        <v/>
      </c>
      <c r="J28" s="78" t="str">
        <f>IFERROR(IF(VLOOKUP(B28,URS確認!E:R,5,FALSE)=0,"",VLOOKUP(B28,URS確認!E:R,5,FALSE)),"")</f>
        <v>余家興</v>
      </c>
    </row>
    <row r="29" spans="1:11" s="78" customFormat="1">
      <c r="B29" s="79" t="s">
        <v>176</v>
      </c>
      <c r="C29" s="79" t="s">
        <v>177</v>
      </c>
      <c r="D29" s="79" t="s">
        <v>160</v>
      </c>
      <c r="E29" s="5"/>
      <c r="F29" s="5" t="s">
        <v>629</v>
      </c>
      <c r="G29" s="78" t="str">
        <f>IFERROR(IF(VLOOKUP(B29,URS確認!E:R,12,FALSE)=0,"",VLOOKUP(B29,URS確認!E:R,12,FALSE)),"")</f>
        <v>李珮琪</v>
      </c>
      <c r="H29" s="78" t="str">
        <f>IFERROR(IF(VLOOKUP(B29,URS確認!E:R,13,FALSE)=0,"",VLOOKUP(B29,URS確認!E:R,13,FALSE)),"")</f>
        <v>邵淑微</v>
      </c>
      <c r="I29" s="78" t="str">
        <f>IFERROR(IF(VLOOKUP(B29,URS確認!E:R,14,FALSE)=0,"",VLOOKUP(B29,URS確認!E:R,14,FALSE)),"")</f>
        <v/>
      </c>
      <c r="J29" s="78" t="str">
        <f>IFERROR(IF(VLOOKUP(B29,URS確認!E:R,5,FALSE)=0,"",VLOOKUP(B29,URS確認!E:R,5,FALSE)),"")</f>
        <v>余家興</v>
      </c>
    </row>
    <row r="30" spans="1:11" s="78" customFormat="1">
      <c r="B30" s="79" t="s">
        <v>166</v>
      </c>
      <c r="C30" s="79" t="s">
        <v>167</v>
      </c>
      <c r="D30" s="79" t="s">
        <v>160</v>
      </c>
      <c r="E30" s="5"/>
      <c r="F30" s="5" t="s">
        <v>629</v>
      </c>
      <c r="G30" s="78" t="str">
        <f>IFERROR(IF(VLOOKUP(B30,URS確認!E:R,12,FALSE)=0,"",VLOOKUP(B30,URS確認!E:R,12,FALSE)),"")</f>
        <v>李珮琪</v>
      </c>
      <c r="H30" s="78" t="str">
        <f>IFERROR(IF(VLOOKUP(B30,URS確認!E:R,13,FALSE)=0,"",VLOOKUP(B30,URS確認!E:R,13,FALSE)),"")</f>
        <v>邵淑微</v>
      </c>
      <c r="I30" s="78" t="str">
        <f>IFERROR(IF(VLOOKUP(B30,URS確認!E:R,14,FALSE)=0,"",VLOOKUP(B30,URS確認!E:R,14,FALSE)),"")</f>
        <v/>
      </c>
      <c r="J30" s="78" t="str">
        <f>IFERROR(IF(VLOOKUP(B30,URS確認!E:R,5,FALSE)=0,"",VLOOKUP(B30,URS確認!E:R,5,FALSE)),"")</f>
        <v>余家興</v>
      </c>
    </row>
    <row r="31" spans="1:11" s="78" customFormat="1">
      <c r="G31" s="78" t="str">
        <f>IFERROR(IF(VLOOKUP(B31,URS確認!E:R,12,FALSE)=0,"",VLOOKUP(B31,URS確認!E:R,12,FALSE)),"")</f>
        <v/>
      </c>
      <c r="H31" s="78" t="str">
        <f>IFERROR(IF(VLOOKUP(B31,URS確認!E:R,13,FALSE)=0,"",VLOOKUP(B31,URS確認!E:R,13,FALSE)),"")</f>
        <v/>
      </c>
      <c r="I31" s="78" t="str">
        <f>IFERROR(IF(VLOOKUP(B31,URS確認!E:R,14,FALSE)=0,"",VLOOKUP(B31,URS確認!E:R,14,FALSE)),"")</f>
        <v/>
      </c>
      <c r="J31" s="78" t="str">
        <f>IFERROR(IF(VLOOKUP(B31,URS確認!E:R,5,FALSE)=0,"",VLOOKUP(B31,URS確認!E:R,5,FALSE)),"")</f>
        <v/>
      </c>
    </row>
    <row r="32" spans="1:11" s="78" customFormat="1" ht="27">
      <c r="A32" s="80" t="s">
        <v>816</v>
      </c>
      <c r="B32" s="143" t="s">
        <v>647</v>
      </c>
      <c r="C32" s="143" t="s">
        <v>0</v>
      </c>
      <c r="D32" s="144" t="s">
        <v>1</v>
      </c>
      <c r="E32" s="145" t="s">
        <v>631</v>
      </c>
      <c r="F32" s="146"/>
      <c r="G32" s="147" t="s">
        <v>857</v>
      </c>
      <c r="H32" s="147" t="s">
        <v>859</v>
      </c>
      <c r="I32" s="147" t="s">
        <v>1891</v>
      </c>
      <c r="J32" s="147" t="s">
        <v>1895</v>
      </c>
      <c r="K32" s="147" t="s">
        <v>1892</v>
      </c>
    </row>
    <row r="33" spans="1:11" s="78" customFormat="1">
      <c r="B33" s="79" t="s">
        <v>137</v>
      </c>
      <c r="C33" s="79" t="s">
        <v>138</v>
      </c>
      <c r="D33" s="79" t="s">
        <v>116</v>
      </c>
      <c r="E33" s="5"/>
      <c r="F33" s="5" t="s">
        <v>648</v>
      </c>
      <c r="G33" s="78" t="str">
        <f>IFERROR(IF(VLOOKUP(B33,URS確認!E:R,12,FALSE)=0,"",VLOOKUP(B33,URS確認!E:R,12,FALSE)),"")</f>
        <v>涂宇欣</v>
      </c>
      <c r="H33" s="78" t="str">
        <f>IFERROR(IF(VLOOKUP(B33,URS確認!E:R,13,FALSE)=0,"",VLOOKUP(B33,URS確認!E:R,13,FALSE)),"")</f>
        <v>蔡珮瑜</v>
      </c>
      <c r="I33" s="78" t="str">
        <f>IFERROR(IF(VLOOKUP(B33,URS確認!E:R,14,FALSE)=0,"",VLOOKUP(B33,URS確認!E:R,14,FALSE)),"")</f>
        <v/>
      </c>
      <c r="J33" s="78" t="str">
        <f>IFERROR(IF(VLOOKUP(B33,URS確認!E:R,5,FALSE)=0,"",VLOOKUP(B33,URS確認!E:R,5,FALSE)),"")</f>
        <v>陳昱衡</v>
      </c>
    </row>
    <row r="34" spans="1:11" s="78" customFormat="1">
      <c r="B34" s="79" t="s">
        <v>139</v>
      </c>
      <c r="C34" s="79" t="s">
        <v>646</v>
      </c>
      <c r="D34" s="79" t="s">
        <v>116</v>
      </c>
      <c r="E34" s="5"/>
      <c r="F34" s="5" t="s">
        <v>649</v>
      </c>
      <c r="G34" s="78" t="str">
        <f>IFERROR(IF(VLOOKUP(B34,URS確認!E:R,12,FALSE)=0,"",VLOOKUP(B34,URS確認!E:R,12,FALSE)),"")</f>
        <v>涂宇欣</v>
      </c>
      <c r="H34" s="78" t="str">
        <f>IFERROR(IF(VLOOKUP(B34,URS確認!E:R,13,FALSE)=0,"",VLOOKUP(B34,URS確認!E:R,13,FALSE)),"")</f>
        <v>蔡珮瑜</v>
      </c>
      <c r="I34" s="78" t="str">
        <f>IFERROR(IF(VLOOKUP(B34,URS確認!E:R,14,FALSE)=0,"",VLOOKUP(B34,URS確認!E:R,14,FALSE)),"")</f>
        <v/>
      </c>
      <c r="J34" s="78" t="str">
        <f>IFERROR(IF(VLOOKUP(B34,URS確認!E:R,5,FALSE)=0,"",VLOOKUP(B34,URS確認!E:R,5,FALSE)),"")</f>
        <v>陳昱衡</v>
      </c>
    </row>
    <row r="35" spans="1:11" s="78" customFormat="1">
      <c r="B35" s="79" t="s">
        <v>140</v>
      </c>
      <c r="C35" s="79" t="s">
        <v>141</v>
      </c>
      <c r="D35" s="79" t="s">
        <v>116</v>
      </c>
      <c r="E35" s="5"/>
      <c r="F35" s="5" t="s">
        <v>629</v>
      </c>
      <c r="G35" s="78" t="str">
        <f>IFERROR(IF(VLOOKUP(B35,URS確認!E:R,12,FALSE)=0,"",VLOOKUP(B35,URS確認!E:R,12,FALSE)),"")</f>
        <v>涂宇欣</v>
      </c>
      <c r="H35" s="78" t="str">
        <f>IFERROR(IF(VLOOKUP(B35,URS確認!E:R,13,FALSE)=0,"",VLOOKUP(B35,URS確認!E:R,13,FALSE)),"")</f>
        <v>蔡珮瑜</v>
      </c>
      <c r="I35" s="78" t="str">
        <f>IFERROR(IF(VLOOKUP(B35,URS確認!E:R,14,FALSE)=0,"",VLOOKUP(B35,URS確認!E:R,14,FALSE)),"")</f>
        <v/>
      </c>
      <c r="J35" s="78" t="str">
        <f>IFERROR(IF(VLOOKUP(B35,URS確認!E:R,5,FALSE)=0,"",VLOOKUP(B35,URS確認!E:R,5,FALSE)),"")</f>
        <v>陳昱衡</v>
      </c>
    </row>
    <row r="36" spans="1:11" s="78" customFormat="1">
      <c r="G36" s="78" t="str">
        <f>IFERROR(IF(VLOOKUP(B36,URS確認!E:R,12,FALSE)=0,"",VLOOKUP(B36,URS確認!E:R,12,FALSE)),"")</f>
        <v/>
      </c>
      <c r="H36" s="78" t="str">
        <f>IFERROR(IF(VLOOKUP(B36,URS確認!E:R,13,FALSE)=0,"",VLOOKUP(B36,URS確認!E:R,13,FALSE)),"")</f>
        <v/>
      </c>
      <c r="I36" s="78" t="str">
        <f>IFERROR(IF(VLOOKUP(B36,URS確認!E:R,14,FALSE)=0,"",VLOOKUP(B36,URS確認!E:R,14,FALSE)),"")</f>
        <v/>
      </c>
      <c r="J36" s="78" t="str">
        <f>IFERROR(IF(VLOOKUP(B36,URS確認!E:R,5,FALSE)=0,"",VLOOKUP(B36,URS確認!E:R,5,FALSE)),"")</f>
        <v/>
      </c>
    </row>
    <row r="37" spans="1:11" s="78" customFormat="1" ht="27">
      <c r="A37" s="80" t="s">
        <v>842</v>
      </c>
      <c r="B37" s="143" t="s">
        <v>647</v>
      </c>
      <c r="C37" s="143" t="s">
        <v>0</v>
      </c>
      <c r="D37" s="144" t="s">
        <v>1</v>
      </c>
      <c r="E37" s="145" t="s">
        <v>631</v>
      </c>
      <c r="F37" s="146"/>
      <c r="G37" s="147" t="s">
        <v>857</v>
      </c>
      <c r="H37" s="147" t="s">
        <v>859</v>
      </c>
      <c r="I37" s="147" t="s">
        <v>1891</v>
      </c>
      <c r="J37" s="147" t="s">
        <v>1895</v>
      </c>
      <c r="K37" s="147" t="s">
        <v>1892</v>
      </c>
    </row>
    <row r="38" spans="1:11" s="78" customFormat="1">
      <c r="B38" s="79" t="s">
        <v>55</v>
      </c>
      <c r="C38" s="79" t="s">
        <v>56</v>
      </c>
      <c r="D38" s="79" t="s">
        <v>47</v>
      </c>
      <c r="E38" s="5"/>
      <c r="F38" s="5">
        <v>1</v>
      </c>
      <c r="G38" s="78" t="str">
        <f>IFERROR(IF(VLOOKUP(B38,URS確認!E:R,12,FALSE)=0,"",VLOOKUP(B38,URS確認!E:R,12,FALSE)),"")</f>
        <v>吳承憲</v>
      </c>
      <c r="H38" s="78" t="str">
        <f>IFERROR(IF(VLOOKUP(B38,URS確認!E:R,13,FALSE)=0,"",VLOOKUP(B38,URS確認!E:R,13,FALSE)),"")</f>
        <v>邵淑微</v>
      </c>
      <c r="I38" s="78" t="str">
        <f>IFERROR(IF(VLOOKUP(B38,URS確認!E:R,14,FALSE)=0,"",VLOOKUP(B38,URS確認!E:R,14,FALSE)),"")</f>
        <v/>
      </c>
      <c r="J38" s="78" t="str">
        <f>IFERROR(IF(VLOOKUP(B38,URS確認!E:R,5,FALSE)=0,"",VLOOKUP(B38,URS確認!E:R,5,FALSE)),"")</f>
        <v>陳綺萍</v>
      </c>
    </row>
    <row r="39" spans="1:11" s="78" customFormat="1">
      <c r="B39" s="79" t="s">
        <v>57</v>
      </c>
      <c r="C39" s="79" t="s">
        <v>58</v>
      </c>
      <c r="D39" s="79" t="s">
        <v>47</v>
      </c>
      <c r="E39" s="5"/>
      <c r="F39" s="5">
        <v>2</v>
      </c>
      <c r="G39" s="78" t="str">
        <f>IFERROR(IF(VLOOKUP(B39,URS確認!E:R,12,FALSE)=0,"",VLOOKUP(B39,URS確認!E:R,12,FALSE)),"")</f>
        <v>吳承憲</v>
      </c>
      <c r="H39" s="78" t="str">
        <f>IFERROR(IF(VLOOKUP(B39,URS確認!E:R,13,FALSE)=0,"",VLOOKUP(B39,URS確認!E:R,13,FALSE)),"")</f>
        <v>邵淑微</v>
      </c>
      <c r="I39" s="78" t="str">
        <f>IFERROR(IF(VLOOKUP(B39,URS確認!E:R,14,FALSE)=0,"",VLOOKUP(B39,URS確認!E:R,14,FALSE)),"")</f>
        <v/>
      </c>
      <c r="J39" s="78" t="str">
        <f>IFERROR(IF(VLOOKUP(B39,URS確認!E:R,5,FALSE)=0,"",VLOOKUP(B39,URS確認!E:R,5,FALSE)),"")</f>
        <v>陳綺萍</v>
      </c>
    </row>
    <row r="40" spans="1:11" s="78" customFormat="1">
      <c r="B40" s="79" t="s">
        <v>61</v>
      </c>
      <c r="C40" s="79" t="s">
        <v>62</v>
      </c>
      <c r="D40" s="79" t="s">
        <v>47</v>
      </c>
      <c r="E40" s="5"/>
      <c r="F40" s="5">
        <v>3</v>
      </c>
      <c r="G40" s="78" t="str">
        <f>IFERROR(IF(VLOOKUP(B40,URS確認!E:R,12,FALSE)=0,"",VLOOKUP(B40,URS確認!E:R,12,FALSE)),"")</f>
        <v>吳承憲</v>
      </c>
      <c r="H40" s="78" t="str">
        <f>IFERROR(IF(VLOOKUP(B40,URS確認!E:R,13,FALSE)=0,"",VLOOKUP(B40,URS確認!E:R,13,FALSE)),"")</f>
        <v>邵淑微</v>
      </c>
      <c r="I40" s="78" t="str">
        <f>IFERROR(IF(VLOOKUP(B40,URS確認!E:R,14,FALSE)=0,"",VLOOKUP(B40,URS確認!E:R,14,FALSE)),"")</f>
        <v/>
      </c>
      <c r="J40" s="78" t="str">
        <f>IFERROR(IF(VLOOKUP(B40,URS確認!E:R,5,FALSE)=0,"",VLOOKUP(B40,URS確認!E:R,5,FALSE)),"")</f>
        <v>陳綺萍</v>
      </c>
    </row>
    <row r="41" spans="1:11" s="78" customFormat="1">
      <c r="B41" s="79" t="s">
        <v>63</v>
      </c>
      <c r="C41" s="79" t="s">
        <v>64</v>
      </c>
      <c r="D41" s="79" t="s">
        <v>47</v>
      </c>
      <c r="E41" s="5"/>
      <c r="F41" s="5">
        <v>4</v>
      </c>
      <c r="G41" s="78" t="str">
        <f>IFERROR(IF(VLOOKUP(B41,URS確認!E:R,12,FALSE)=0,"",VLOOKUP(B41,URS確認!E:R,12,FALSE)),"")</f>
        <v>吳承憲</v>
      </c>
      <c r="H41" s="78" t="str">
        <f>IFERROR(IF(VLOOKUP(B41,URS確認!E:R,13,FALSE)=0,"",VLOOKUP(B41,URS確認!E:R,13,FALSE)),"")</f>
        <v>邵淑微</v>
      </c>
      <c r="I41" s="78" t="str">
        <f>IFERROR(IF(VLOOKUP(B41,URS確認!E:R,14,FALSE)=0,"",VLOOKUP(B41,URS確認!E:R,14,FALSE)),"")</f>
        <v/>
      </c>
      <c r="J41" s="78" t="str">
        <f>IFERROR(IF(VLOOKUP(B41,URS確認!E:R,5,FALSE)=0,"",VLOOKUP(B41,URS確認!E:R,5,FALSE)),"")</f>
        <v>陳綺萍</v>
      </c>
    </row>
    <row r="42" spans="1:11" s="78" customFormat="1">
      <c r="B42" s="79" t="s">
        <v>59</v>
      </c>
      <c r="C42" s="79" t="s">
        <v>60</v>
      </c>
      <c r="D42" s="79" t="s">
        <v>47</v>
      </c>
      <c r="E42" s="5"/>
      <c r="F42" s="5">
        <v>5</v>
      </c>
      <c r="G42" s="78" t="str">
        <f>IFERROR(IF(VLOOKUP(B42,URS確認!E:R,12,FALSE)=0,"",VLOOKUP(B42,URS確認!E:R,12,FALSE)),"")</f>
        <v>吳承憲</v>
      </c>
      <c r="H42" s="78" t="str">
        <f>IFERROR(IF(VLOOKUP(B42,URS確認!E:R,13,FALSE)=0,"",VLOOKUP(B42,URS確認!E:R,13,FALSE)),"")</f>
        <v>邵淑微</v>
      </c>
      <c r="I42" s="78" t="str">
        <f>IFERROR(IF(VLOOKUP(B42,URS確認!E:R,14,FALSE)=0,"",VLOOKUP(B42,URS確認!E:R,14,FALSE)),"")</f>
        <v/>
      </c>
      <c r="J42" s="78" t="str">
        <f>IFERROR(IF(VLOOKUP(B42,URS確認!E:R,5,FALSE)=0,"",VLOOKUP(B42,URS確認!E:R,5,FALSE)),"")</f>
        <v>陳綺萍</v>
      </c>
    </row>
    <row r="43" spans="1:11" s="78" customFormat="1">
      <c r="B43" s="79" t="s">
        <v>65</v>
      </c>
      <c r="C43" s="79" t="s">
        <v>66</v>
      </c>
      <c r="D43" s="79" t="s">
        <v>47</v>
      </c>
      <c r="E43" s="5"/>
      <c r="F43" s="5">
        <v>6</v>
      </c>
      <c r="G43" s="78" t="str">
        <f>IFERROR(IF(VLOOKUP(B43,URS確認!E:R,12,FALSE)=0,"",VLOOKUP(B43,URS確認!E:R,12,FALSE)),"")</f>
        <v>吳承憲</v>
      </c>
      <c r="H43" s="78" t="str">
        <f>IFERROR(IF(VLOOKUP(B43,URS確認!E:R,13,FALSE)=0,"",VLOOKUP(B43,URS確認!E:R,13,FALSE)),"")</f>
        <v>邵淑微</v>
      </c>
      <c r="I43" s="78" t="str">
        <f>IFERROR(IF(VLOOKUP(B43,URS確認!E:R,14,FALSE)=0,"",VLOOKUP(B43,URS確認!E:R,14,FALSE)),"")</f>
        <v/>
      </c>
      <c r="J43" s="78" t="str">
        <f>IFERROR(IF(VLOOKUP(B43,URS確認!E:R,5,FALSE)=0,"",VLOOKUP(B43,URS確認!E:R,5,FALSE)),"")</f>
        <v>陳綺萍</v>
      </c>
    </row>
    <row r="44" spans="1:11" s="78" customFormat="1">
      <c r="B44" s="79" t="s">
        <v>67</v>
      </c>
      <c r="C44" s="79" t="s">
        <v>68</v>
      </c>
      <c r="D44" s="79" t="s">
        <v>47</v>
      </c>
      <c r="E44" s="5"/>
      <c r="F44" s="5">
        <v>7</v>
      </c>
      <c r="G44" s="78" t="str">
        <f>IFERROR(IF(VLOOKUP(B44,URS確認!E:R,12,FALSE)=0,"",VLOOKUP(B44,URS確認!E:R,12,FALSE)),"")</f>
        <v>吳承憲</v>
      </c>
      <c r="H44" s="78" t="str">
        <f>IFERROR(IF(VLOOKUP(B44,URS確認!E:R,13,FALSE)=0,"",VLOOKUP(B44,URS確認!E:R,13,FALSE)),"")</f>
        <v>邵淑微</v>
      </c>
      <c r="I44" s="78" t="str">
        <f>IFERROR(IF(VLOOKUP(B44,URS確認!E:R,14,FALSE)=0,"",VLOOKUP(B44,URS確認!E:R,14,FALSE)),"")</f>
        <v/>
      </c>
      <c r="J44" s="78" t="str">
        <f>IFERROR(IF(VLOOKUP(B44,URS確認!E:R,5,FALSE)=0,"",VLOOKUP(B44,URS確認!E:R,5,FALSE)),"")</f>
        <v>陳綺萍</v>
      </c>
    </row>
    <row r="45" spans="1:11" s="78" customFormat="1">
      <c r="B45" s="79" t="s">
        <v>45</v>
      </c>
      <c r="C45" s="79" t="s">
        <v>46</v>
      </c>
      <c r="D45" s="79" t="s">
        <v>47</v>
      </c>
      <c r="E45" s="5"/>
      <c r="F45" s="5" t="s">
        <v>629</v>
      </c>
      <c r="G45" s="78" t="str">
        <f>IFERROR(IF(VLOOKUP(B45,URS確認!E:R,12,FALSE)=0,"",VLOOKUP(B45,URS確認!E:R,12,FALSE)),"")</f>
        <v>吳承憲</v>
      </c>
      <c r="H45" s="78" t="str">
        <f>IFERROR(IF(VLOOKUP(B45,URS確認!E:R,13,FALSE)=0,"",VLOOKUP(B45,URS確認!E:R,13,FALSE)),"")</f>
        <v>邵淑微</v>
      </c>
      <c r="I45" s="78" t="str">
        <f>IFERROR(IF(VLOOKUP(B45,URS確認!E:R,14,FALSE)=0,"",VLOOKUP(B45,URS確認!E:R,14,FALSE)),"")</f>
        <v/>
      </c>
      <c r="J45" s="78" t="str">
        <f>IFERROR(IF(VLOOKUP(B45,URS確認!E:R,5,FALSE)=0,"",VLOOKUP(B45,URS確認!E:R,5,FALSE)),"")</f>
        <v>陳綺萍</v>
      </c>
    </row>
    <row r="46" spans="1:11" s="78" customFormat="1">
      <c r="B46" s="79" t="s">
        <v>48</v>
      </c>
      <c r="C46" s="79" t="s">
        <v>49</v>
      </c>
      <c r="D46" s="79" t="s">
        <v>47</v>
      </c>
      <c r="E46" s="5"/>
      <c r="F46" s="5" t="s">
        <v>629</v>
      </c>
      <c r="G46" s="78" t="str">
        <f>IFERROR(IF(VLOOKUP(B46,URS確認!E:R,12,FALSE)=0,"",VLOOKUP(B46,URS確認!E:R,12,FALSE)),"")</f>
        <v>吳承憲</v>
      </c>
      <c r="H46" s="78" t="str">
        <f>IFERROR(IF(VLOOKUP(B46,URS確認!E:R,13,FALSE)=0,"",VLOOKUP(B46,URS確認!E:R,13,FALSE)),"")</f>
        <v>邵淑微</v>
      </c>
      <c r="I46" s="78" t="str">
        <f>IFERROR(IF(VLOOKUP(B46,URS確認!E:R,14,FALSE)=0,"",VLOOKUP(B46,URS確認!E:R,14,FALSE)),"")</f>
        <v/>
      </c>
      <c r="J46" s="78" t="str">
        <f>IFERROR(IF(VLOOKUP(B46,URS確認!E:R,5,FALSE)=0,"",VLOOKUP(B46,URS確認!E:R,5,FALSE)),"")</f>
        <v>陳綺萍</v>
      </c>
    </row>
    <row r="47" spans="1:11" s="78" customFormat="1">
      <c r="B47" s="79" t="s">
        <v>50</v>
      </c>
      <c r="C47" s="79" t="s">
        <v>51</v>
      </c>
      <c r="D47" s="79" t="s">
        <v>47</v>
      </c>
      <c r="E47" s="5"/>
      <c r="F47" s="5" t="s">
        <v>629</v>
      </c>
      <c r="G47" s="78" t="str">
        <f>IFERROR(IF(VLOOKUP(B47,URS確認!E:R,12,FALSE)=0,"",VLOOKUP(B47,URS確認!E:R,12,FALSE)),"")</f>
        <v>吳承憲</v>
      </c>
      <c r="H47" s="78" t="str">
        <f>IFERROR(IF(VLOOKUP(B47,URS確認!E:R,13,FALSE)=0,"",VLOOKUP(B47,URS確認!E:R,13,FALSE)),"")</f>
        <v>邵淑微</v>
      </c>
      <c r="I47" s="78" t="str">
        <f>IFERROR(IF(VLOOKUP(B47,URS確認!E:R,14,FALSE)=0,"",VLOOKUP(B47,URS確認!E:R,14,FALSE)),"")</f>
        <v/>
      </c>
      <c r="J47" s="78" t="str">
        <f>IFERROR(IF(VLOOKUP(B47,URS確認!E:R,5,FALSE)=0,"",VLOOKUP(B47,URS確認!E:R,5,FALSE)),"")</f>
        <v>陳綺萍</v>
      </c>
    </row>
    <row r="48" spans="1:11" s="78" customFormat="1">
      <c r="B48" s="79" t="s">
        <v>52</v>
      </c>
      <c r="C48" s="79" t="s">
        <v>634</v>
      </c>
      <c r="D48" s="79"/>
      <c r="E48" s="5"/>
      <c r="F48" s="5" t="s">
        <v>629</v>
      </c>
      <c r="G48" s="78" t="str">
        <f>IFERROR(IF(VLOOKUP(B48,URS確認!E:R,12,FALSE)=0,"",VLOOKUP(B48,URS確認!E:R,12,FALSE)),"")</f>
        <v>吳承憲</v>
      </c>
      <c r="H48" s="78" t="str">
        <f>IFERROR(IF(VLOOKUP(B48,URS確認!E:R,13,FALSE)=0,"",VLOOKUP(B48,URS確認!E:R,13,FALSE)),"")</f>
        <v>邵淑微</v>
      </c>
      <c r="I48" s="78" t="str">
        <f>IFERROR(IF(VLOOKUP(B48,URS確認!E:R,14,FALSE)=0,"",VLOOKUP(B48,URS確認!E:R,14,FALSE)),"")</f>
        <v/>
      </c>
      <c r="J48" s="78" t="str">
        <f>IFERROR(IF(VLOOKUP(B48,URS確認!E:R,5,FALSE)=0,"",VLOOKUP(B48,URS確認!E:R,5,FALSE)),"")</f>
        <v>陳綺萍</v>
      </c>
    </row>
    <row r="49" spans="1:11" s="78" customFormat="1">
      <c r="B49" s="79" t="s">
        <v>53</v>
      </c>
      <c r="C49" s="79" t="s">
        <v>54</v>
      </c>
      <c r="D49" s="79" t="s">
        <v>47</v>
      </c>
      <c r="E49" s="5"/>
      <c r="F49" s="5" t="s">
        <v>629</v>
      </c>
      <c r="G49" s="78" t="str">
        <f>IFERROR(IF(VLOOKUP(B49,URS確認!E:R,12,FALSE)=0,"",VLOOKUP(B49,URS確認!E:R,12,FALSE)),"")</f>
        <v>吳承憲</v>
      </c>
      <c r="H49" s="78" t="str">
        <f>IFERROR(IF(VLOOKUP(B49,URS確認!E:R,13,FALSE)=0,"",VLOOKUP(B49,URS確認!E:R,13,FALSE)),"")</f>
        <v>邵淑微</v>
      </c>
      <c r="I49" s="78" t="str">
        <f>IFERROR(IF(VLOOKUP(B49,URS確認!E:R,14,FALSE)=0,"",VLOOKUP(B49,URS確認!E:R,14,FALSE)),"")</f>
        <v/>
      </c>
      <c r="J49" s="78" t="str">
        <f>IFERROR(IF(VLOOKUP(B49,URS確認!E:R,5,FALSE)=0,"",VLOOKUP(B49,URS確認!E:R,5,FALSE)),"")</f>
        <v>陳綺萍</v>
      </c>
    </row>
    <row r="50" spans="1:11" s="78" customFormat="1">
      <c r="G50" s="78" t="str">
        <f>IFERROR(IF(VLOOKUP(B50,URS確認!E:R,12,FALSE)=0,"",VLOOKUP(B50,URS確認!E:R,12,FALSE)),"")</f>
        <v/>
      </c>
      <c r="H50" s="78" t="str">
        <f>IFERROR(IF(VLOOKUP(B50,URS確認!E:R,13,FALSE)=0,"",VLOOKUP(B50,URS確認!E:R,13,FALSE)),"")</f>
        <v/>
      </c>
      <c r="I50" s="78" t="str">
        <f>IFERROR(IF(VLOOKUP(B50,URS確認!E:R,14,FALSE)=0,"",VLOOKUP(B50,URS確認!E:R,14,FALSE)),"")</f>
        <v/>
      </c>
      <c r="J50" s="78" t="str">
        <f>IFERROR(IF(VLOOKUP(B50,URS確認!E:R,5,FALSE)=0,"",VLOOKUP(B50,URS確認!E:R,5,FALSE)),"")</f>
        <v/>
      </c>
    </row>
    <row r="51" spans="1:11" s="78" customFormat="1" ht="27">
      <c r="A51" s="80" t="s">
        <v>843</v>
      </c>
      <c r="B51" s="143" t="s">
        <v>647</v>
      </c>
      <c r="C51" s="143" t="s">
        <v>0</v>
      </c>
      <c r="D51" s="144" t="s">
        <v>1</v>
      </c>
      <c r="E51" s="145" t="s">
        <v>631</v>
      </c>
      <c r="F51" s="146"/>
      <c r="G51" s="147" t="s">
        <v>857</v>
      </c>
      <c r="H51" s="147" t="s">
        <v>859</v>
      </c>
      <c r="I51" s="147" t="s">
        <v>1891</v>
      </c>
      <c r="J51" s="147" t="s">
        <v>1895</v>
      </c>
      <c r="K51" s="147" t="s">
        <v>1892</v>
      </c>
    </row>
    <row r="52" spans="1:11" s="78" customFormat="1">
      <c r="B52" s="79" t="s">
        <v>20</v>
      </c>
      <c r="C52" s="79" t="s">
        <v>21</v>
      </c>
      <c r="D52" s="79" t="s">
        <v>7</v>
      </c>
      <c r="E52" s="5"/>
      <c r="F52" s="5" t="s">
        <v>648</v>
      </c>
      <c r="G52" s="78" t="str">
        <f>IFERROR(IF(VLOOKUP(B52,URS確認!E:R,12,FALSE)=0,"",VLOOKUP(B52,URS確認!E:R,12,FALSE)),"")</f>
        <v>李珮琪</v>
      </c>
      <c r="H52" s="78" t="str">
        <f>IFERROR(IF(VLOOKUP(B52,URS確認!E:R,13,FALSE)=0,"",VLOOKUP(B52,URS確認!E:R,13,FALSE)),"")</f>
        <v>許慧玉</v>
      </c>
      <c r="I52" s="78" t="str">
        <f>IFERROR(IF(VLOOKUP(B52,URS確認!E:R,14,FALSE)=0,"",VLOOKUP(B52,URS確認!E:R,14,FALSE)),"")</f>
        <v>蔡珮瑜、張舜雯</v>
      </c>
      <c r="J52" s="78" t="str">
        <f>IFERROR(IF(VLOOKUP(B52,URS確認!E:R,5,FALSE)=0,"",VLOOKUP(B52,URS確認!E:R,5,FALSE)),"")</f>
        <v>陳綺萍</v>
      </c>
    </row>
    <row r="53" spans="1:11" s="78" customFormat="1">
      <c r="B53" s="79" t="s">
        <v>22</v>
      </c>
      <c r="C53" s="79" t="s">
        <v>23</v>
      </c>
      <c r="D53" s="79" t="s">
        <v>7</v>
      </c>
      <c r="E53" s="5"/>
      <c r="F53" s="5" t="s">
        <v>649</v>
      </c>
      <c r="G53" s="78" t="str">
        <f>IFERROR(IF(VLOOKUP(B53,URS確認!E:R,12,FALSE)=0,"",VLOOKUP(B53,URS確認!E:R,12,FALSE)),"")</f>
        <v>李珮琪</v>
      </c>
      <c r="H53" s="78" t="str">
        <f>IFERROR(IF(VLOOKUP(B53,URS確認!E:R,13,FALSE)=0,"",VLOOKUP(B53,URS確認!E:R,13,FALSE)),"")</f>
        <v>許慧玉</v>
      </c>
      <c r="I53" s="78" t="str">
        <f>IFERROR(IF(VLOOKUP(B53,URS確認!E:R,14,FALSE)=0,"",VLOOKUP(B53,URS確認!E:R,14,FALSE)),"")</f>
        <v>蔡珮瑜、張舜雯</v>
      </c>
      <c r="J53" s="78" t="str">
        <f>IFERROR(IF(VLOOKUP(B53,URS確認!E:R,5,FALSE)=0,"",VLOOKUP(B53,URS確認!E:R,5,FALSE)),"")</f>
        <v>陳綺萍</v>
      </c>
    </row>
    <row r="54" spans="1:11" s="78" customFormat="1">
      <c r="B54" s="79" t="s">
        <v>24</v>
      </c>
      <c r="C54" s="79" t="s">
        <v>25</v>
      </c>
      <c r="D54" s="79" t="s">
        <v>7</v>
      </c>
      <c r="E54" s="5"/>
      <c r="F54" s="5" t="s">
        <v>650</v>
      </c>
      <c r="G54" s="78" t="str">
        <f>IFERROR(IF(VLOOKUP(B54,URS確認!E:R,12,FALSE)=0,"",VLOOKUP(B54,URS確認!E:R,12,FALSE)),"")</f>
        <v>李珮琪</v>
      </c>
      <c r="H54" s="78" t="str">
        <f>IFERROR(IF(VLOOKUP(B54,URS確認!E:R,13,FALSE)=0,"",VLOOKUP(B54,URS確認!E:R,13,FALSE)),"")</f>
        <v>許慧玉</v>
      </c>
      <c r="I54" s="78" t="str">
        <f>IFERROR(IF(VLOOKUP(B54,URS確認!E:R,14,FALSE)=0,"",VLOOKUP(B54,URS確認!E:R,14,FALSE)),"")</f>
        <v>蔡珮瑜、張舜雯</v>
      </c>
      <c r="J54" s="78" t="str">
        <f>IFERROR(IF(VLOOKUP(B54,URS確認!E:R,5,FALSE)=0,"",VLOOKUP(B54,URS確認!E:R,5,FALSE)),"")</f>
        <v>陳綺萍</v>
      </c>
    </row>
    <row r="55" spans="1:11" s="78" customFormat="1">
      <c r="B55" s="79" t="s">
        <v>26</v>
      </c>
      <c r="C55" s="79" t="s">
        <v>27</v>
      </c>
      <c r="D55" s="79" t="s">
        <v>7</v>
      </c>
      <c r="E55" s="5"/>
      <c r="F55" s="5" t="s">
        <v>651</v>
      </c>
      <c r="G55" s="78" t="str">
        <f>IFERROR(IF(VLOOKUP(B55,URS確認!E:R,12,FALSE)=0,"",VLOOKUP(B55,URS確認!E:R,12,FALSE)),"")</f>
        <v>李珮琪</v>
      </c>
      <c r="H55" s="78" t="str">
        <f>IFERROR(IF(VLOOKUP(B55,URS確認!E:R,13,FALSE)=0,"",VLOOKUP(B55,URS確認!E:R,13,FALSE)),"")</f>
        <v>許慧玉</v>
      </c>
      <c r="I55" s="78" t="str">
        <f>IFERROR(IF(VLOOKUP(B55,URS確認!E:R,14,FALSE)=0,"",VLOOKUP(B55,URS確認!E:R,14,FALSE)),"")</f>
        <v>蔡珮瑜、張舜雯</v>
      </c>
      <c r="J55" s="78" t="str">
        <f>IFERROR(IF(VLOOKUP(B55,URS確認!E:R,5,FALSE)=0,"",VLOOKUP(B55,URS確認!E:R,5,FALSE)),"")</f>
        <v>陳綺萍</v>
      </c>
    </row>
    <row r="56" spans="1:11" s="78" customFormat="1">
      <c r="B56" s="79" t="s">
        <v>28</v>
      </c>
      <c r="C56" s="79" t="s">
        <v>29</v>
      </c>
      <c r="D56" s="79" t="s">
        <v>7</v>
      </c>
      <c r="E56" s="5"/>
      <c r="F56" s="5" t="s">
        <v>652</v>
      </c>
      <c r="G56" s="78" t="str">
        <f>IFERROR(IF(VLOOKUP(B56,URS確認!E:R,12,FALSE)=0,"",VLOOKUP(B56,URS確認!E:R,12,FALSE)),"")</f>
        <v>李珮琪</v>
      </c>
      <c r="H56" s="78" t="str">
        <f>IFERROR(IF(VLOOKUP(B56,URS確認!E:R,13,FALSE)=0,"",VLOOKUP(B56,URS確認!E:R,13,FALSE)),"")</f>
        <v>許慧玉</v>
      </c>
      <c r="I56" s="78" t="str">
        <f>IFERROR(IF(VLOOKUP(B56,URS確認!E:R,14,FALSE)=0,"",VLOOKUP(B56,URS確認!E:R,14,FALSE)),"")</f>
        <v>蔡珮瑜、張舜雯</v>
      </c>
      <c r="J56" s="78" t="str">
        <f>IFERROR(IF(VLOOKUP(B56,URS確認!E:R,5,FALSE)=0,"",VLOOKUP(B56,URS確認!E:R,5,FALSE)),"")</f>
        <v>陳綺萍</v>
      </c>
    </row>
    <row r="57" spans="1:11" s="78" customFormat="1">
      <c r="G57" s="78" t="str">
        <f>IFERROR(IF(VLOOKUP(B57,URS確認!E:R,12,FALSE)=0,"",VLOOKUP(B57,URS確認!E:R,12,FALSE)),"")</f>
        <v/>
      </c>
      <c r="H57" s="78" t="str">
        <f>IFERROR(IF(VLOOKUP(B57,URS確認!E:R,13,FALSE)=0,"",VLOOKUP(B57,URS確認!E:R,13,FALSE)),"")</f>
        <v/>
      </c>
      <c r="I57" s="78" t="str">
        <f>IFERROR(IF(VLOOKUP(B57,URS確認!E:R,14,FALSE)=0,"",VLOOKUP(B57,URS確認!E:R,14,FALSE)),"")</f>
        <v/>
      </c>
      <c r="J57" s="78" t="str">
        <f>IFERROR(IF(VLOOKUP(B57,URS確認!E:R,5,FALSE)=0,"",VLOOKUP(B57,URS確認!E:R,5,FALSE)),"")</f>
        <v/>
      </c>
    </row>
    <row r="58" spans="1:11" s="78" customFormat="1" ht="40.5">
      <c r="A58" s="80" t="s">
        <v>851</v>
      </c>
      <c r="B58" s="143" t="s">
        <v>647</v>
      </c>
      <c r="C58" s="143" t="s">
        <v>0</v>
      </c>
      <c r="D58" s="144" t="s">
        <v>1</v>
      </c>
      <c r="E58" s="145" t="s">
        <v>631</v>
      </c>
      <c r="F58" s="146"/>
      <c r="G58" s="147" t="s">
        <v>857</v>
      </c>
      <c r="H58" s="147" t="s">
        <v>859</v>
      </c>
      <c r="I58" s="147" t="s">
        <v>1891</v>
      </c>
      <c r="J58" s="147" t="s">
        <v>1895</v>
      </c>
      <c r="K58" s="147" t="s">
        <v>1892</v>
      </c>
    </row>
    <row r="59" spans="1:11" s="78" customFormat="1">
      <c r="B59" s="79" t="s">
        <v>31</v>
      </c>
      <c r="C59" s="79" t="s">
        <v>32</v>
      </c>
      <c r="D59" s="79" t="s">
        <v>33</v>
      </c>
      <c r="E59" s="5"/>
      <c r="F59" s="5" t="s">
        <v>648</v>
      </c>
      <c r="G59" s="78" t="str">
        <f>IFERROR(IF(VLOOKUP(B59,URS確認!E:R,12,FALSE)=0,"",VLOOKUP(B59,URS確認!E:R,12,FALSE)),"")</f>
        <v>涂宇欣</v>
      </c>
      <c r="H59" s="78" t="str">
        <f>IFERROR(IF(VLOOKUP(B59,URS確認!E:R,13,FALSE)=0,"",VLOOKUP(B59,URS確認!E:R,13,FALSE)),"")</f>
        <v>邵淑微</v>
      </c>
      <c r="I59" s="78" t="str">
        <f>IFERROR(IF(VLOOKUP(B59,URS確認!E:R,14,FALSE)=0,"",VLOOKUP(B59,URS確認!E:R,14,FALSE)),"")</f>
        <v/>
      </c>
      <c r="J59" s="78" t="str">
        <f>IFERROR(IF(VLOOKUP(B59,URS確認!E:R,5,FALSE)=0,"",VLOOKUP(B59,URS確認!E:R,5,FALSE)),"")</f>
        <v>陳綺萍</v>
      </c>
    </row>
    <row r="60" spans="1:11" s="78" customFormat="1">
      <c r="B60" s="79" t="s">
        <v>34</v>
      </c>
      <c r="C60" s="79" t="s">
        <v>35</v>
      </c>
      <c r="D60" s="79" t="s">
        <v>33</v>
      </c>
      <c r="E60" s="5"/>
      <c r="F60" s="5" t="s">
        <v>649</v>
      </c>
      <c r="G60" s="78" t="str">
        <f>IFERROR(IF(VLOOKUP(B60,URS確認!E:R,12,FALSE)=0,"",VLOOKUP(B60,URS確認!E:R,12,FALSE)),"")</f>
        <v>涂宇欣</v>
      </c>
      <c r="H60" s="78" t="str">
        <f>IFERROR(IF(VLOOKUP(B60,URS確認!E:R,13,FALSE)=0,"",VLOOKUP(B60,URS確認!E:R,13,FALSE)),"")</f>
        <v>邵淑微</v>
      </c>
      <c r="I60" s="78" t="str">
        <f>IFERROR(IF(VLOOKUP(B60,URS確認!E:R,14,FALSE)=0,"",VLOOKUP(B60,URS確認!E:R,14,FALSE)),"")</f>
        <v/>
      </c>
      <c r="J60" s="78" t="str">
        <f>IFERROR(IF(VLOOKUP(B60,URS確認!E:R,5,FALSE)=0,"",VLOOKUP(B60,URS確認!E:R,5,FALSE)),"")</f>
        <v>陳綺萍</v>
      </c>
    </row>
    <row r="61" spans="1:11" s="78" customFormat="1">
      <c r="B61" s="79" t="s">
        <v>36</v>
      </c>
      <c r="C61" s="79" t="s">
        <v>37</v>
      </c>
      <c r="D61" s="79" t="s">
        <v>33</v>
      </c>
      <c r="E61" s="5"/>
      <c r="F61" s="5" t="s">
        <v>650</v>
      </c>
      <c r="G61" s="78" t="str">
        <f>IFERROR(IF(VLOOKUP(B61,URS確認!E:R,12,FALSE)=0,"",VLOOKUP(B61,URS確認!E:R,12,FALSE)),"")</f>
        <v>涂宇欣</v>
      </c>
      <c r="H61" s="78" t="str">
        <f>IFERROR(IF(VLOOKUP(B61,URS確認!E:R,13,FALSE)=0,"",VLOOKUP(B61,URS確認!E:R,13,FALSE)),"")</f>
        <v>邵淑微</v>
      </c>
      <c r="I61" s="78" t="str">
        <f>IFERROR(IF(VLOOKUP(B61,URS確認!E:R,14,FALSE)=0,"",VLOOKUP(B61,URS確認!E:R,14,FALSE)),"")</f>
        <v/>
      </c>
      <c r="J61" s="78" t="str">
        <f>IFERROR(IF(VLOOKUP(B61,URS確認!E:R,5,FALSE)=0,"",VLOOKUP(B61,URS確認!E:R,5,FALSE)),"")</f>
        <v>陳綺萍</v>
      </c>
    </row>
    <row r="62" spans="1:11" s="78" customFormat="1">
      <c r="B62" s="79" t="s">
        <v>38</v>
      </c>
      <c r="C62" s="79" t="s">
        <v>653</v>
      </c>
      <c r="D62" s="79" t="s">
        <v>33</v>
      </c>
      <c r="E62" s="5"/>
      <c r="F62" s="5" t="s">
        <v>651</v>
      </c>
      <c r="G62" s="78" t="str">
        <f>IFERROR(IF(VLOOKUP(B62,URS確認!E:R,12,FALSE)=0,"",VLOOKUP(B62,URS確認!E:R,12,FALSE)),"")</f>
        <v>涂宇欣</v>
      </c>
      <c r="H62" s="78" t="str">
        <f>IFERROR(IF(VLOOKUP(B62,URS確認!E:R,13,FALSE)=0,"",VLOOKUP(B62,URS確認!E:R,13,FALSE)),"")</f>
        <v>邵淑微</v>
      </c>
      <c r="I62" s="78" t="str">
        <f>IFERROR(IF(VLOOKUP(B62,URS確認!E:R,14,FALSE)=0,"",VLOOKUP(B62,URS確認!E:R,14,FALSE)),"")</f>
        <v/>
      </c>
      <c r="J62" s="78" t="str">
        <f>IFERROR(IF(VLOOKUP(B62,URS確認!E:R,5,FALSE)=0,"",VLOOKUP(B62,URS確認!E:R,5,FALSE)),"")</f>
        <v>陳綺萍</v>
      </c>
    </row>
    <row r="63" spans="1:11" s="78" customFormat="1">
      <c r="B63" s="79" t="s">
        <v>39</v>
      </c>
      <c r="C63" s="79" t="s">
        <v>40</v>
      </c>
      <c r="D63" s="79" t="s">
        <v>33</v>
      </c>
      <c r="E63" s="5"/>
      <c r="F63" s="5" t="s">
        <v>652</v>
      </c>
      <c r="G63" s="78" t="str">
        <f>IFERROR(IF(VLOOKUP(B63,URS確認!E:R,12,FALSE)=0,"",VLOOKUP(B63,URS確認!E:R,12,FALSE)),"")</f>
        <v>涂宇欣</v>
      </c>
      <c r="H63" s="78" t="str">
        <f>IFERROR(IF(VLOOKUP(B63,URS確認!E:R,13,FALSE)=0,"",VLOOKUP(B63,URS確認!E:R,13,FALSE)),"")</f>
        <v>邵淑微</v>
      </c>
      <c r="I63" s="78" t="str">
        <f>IFERROR(IF(VLOOKUP(B63,URS確認!E:R,14,FALSE)=0,"",VLOOKUP(B63,URS確認!E:R,14,FALSE)),"")</f>
        <v/>
      </c>
      <c r="J63" s="78" t="str">
        <f>IFERROR(IF(VLOOKUP(B63,URS確認!E:R,5,FALSE)=0,"",VLOOKUP(B63,URS確認!E:R,5,FALSE)),"")</f>
        <v>陳綺萍</v>
      </c>
    </row>
    <row r="64" spans="1:11" s="78" customFormat="1">
      <c r="B64" s="79" t="s">
        <v>41</v>
      </c>
      <c r="C64" s="79" t="s">
        <v>42</v>
      </c>
      <c r="D64" s="79" t="s">
        <v>33</v>
      </c>
      <c r="E64" s="5"/>
      <c r="F64" s="5" t="s">
        <v>669</v>
      </c>
      <c r="G64" s="78" t="str">
        <f>IFERROR(IF(VLOOKUP(B64,URS確認!E:R,12,FALSE)=0,"",VLOOKUP(B64,URS確認!E:R,12,FALSE)),"")</f>
        <v>涂宇欣</v>
      </c>
      <c r="H64" s="78" t="str">
        <f>IFERROR(IF(VLOOKUP(B64,URS確認!E:R,13,FALSE)=0,"",VLOOKUP(B64,URS確認!E:R,13,FALSE)),"")</f>
        <v>邵淑微</v>
      </c>
      <c r="I64" s="78" t="str">
        <f>IFERROR(IF(VLOOKUP(B64,URS確認!E:R,14,FALSE)=0,"",VLOOKUP(B64,URS確認!E:R,14,FALSE)),"")</f>
        <v/>
      </c>
      <c r="J64" s="78" t="str">
        <f>IFERROR(IF(VLOOKUP(B64,URS確認!E:R,5,FALSE)=0,"",VLOOKUP(B64,URS確認!E:R,5,FALSE)),"")</f>
        <v>陳綺萍</v>
      </c>
    </row>
    <row r="65" spans="1:11" s="78" customFormat="1">
      <c r="G65" s="78" t="str">
        <f>IFERROR(IF(VLOOKUP(B65,URS確認!E:R,12,FALSE)=0,"",VLOOKUP(B65,URS確認!E:R,12,FALSE)),"")</f>
        <v/>
      </c>
      <c r="H65" s="78" t="str">
        <f>IFERROR(IF(VLOOKUP(B65,URS確認!E:R,13,FALSE)=0,"",VLOOKUP(B65,URS確認!E:R,13,FALSE)),"")</f>
        <v/>
      </c>
      <c r="I65" s="78" t="str">
        <f>IFERROR(IF(VLOOKUP(B65,URS確認!E:R,14,FALSE)=0,"",VLOOKUP(B65,URS確認!E:R,14,FALSE)),"")</f>
        <v/>
      </c>
      <c r="J65" s="78" t="str">
        <f>IFERROR(IF(VLOOKUP(B65,URS確認!E:R,5,FALSE)=0,"",VLOOKUP(B65,URS確認!E:R,5,FALSE)),"")</f>
        <v/>
      </c>
    </row>
    <row r="66" spans="1:11" s="78" customFormat="1" ht="40.5">
      <c r="A66" s="80" t="s">
        <v>852</v>
      </c>
      <c r="B66" s="143" t="s">
        <v>647</v>
      </c>
      <c r="C66" s="143" t="s">
        <v>0</v>
      </c>
      <c r="D66" s="144" t="s">
        <v>1</v>
      </c>
      <c r="E66" s="145" t="s">
        <v>631</v>
      </c>
      <c r="F66" s="146"/>
      <c r="G66" s="147" t="s">
        <v>857</v>
      </c>
      <c r="H66" s="147" t="s">
        <v>859</v>
      </c>
      <c r="I66" s="147" t="s">
        <v>1891</v>
      </c>
      <c r="J66" s="147" t="s">
        <v>1895</v>
      </c>
      <c r="K66" s="147" t="s">
        <v>1892</v>
      </c>
    </row>
    <row r="67" spans="1:11" s="78" customFormat="1">
      <c r="B67" s="79" t="s">
        <v>196</v>
      </c>
      <c r="C67" s="79" t="s">
        <v>197</v>
      </c>
      <c r="D67" s="79" t="s">
        <v>198</v>
      </c>
      <c r="E67" s="5"/>
      <c r="F67" s="5" t="s">
        <v>649</v>
      </c>
      <c r="G67" s="78" t="str">
        <f>IFERROR(IF(VLOOKUP(B67,URS確認!E:R,12,FALSE)=0,"",VLOOKUP(B67,URS確認!E:R,12,FALSE)),"")</f>
        <v>李珮琪</v>
      </c>
      <c r="H67" s="78" t="str">
        <f>IFERROR(IF(VLOOKUP(B67,URS確認!E:R,13,FALSE)=0,"",VLOOKUP(B67,URS確認!E:R,13,FALSE)),"")</f>
        <v>蔡珮瑜</v>
      </c>
      <c r="I67" s="78" t="str">
        <f>IFERROR(IF(VLOOKUP(B67,URS確認!E:R,14,FALSE)=0,"",VLOOKUP(B67,URS確認!E:R,14,FALSE)),"")</f>
        <v/>
      </c>
      <c r="J67" s="78" t="str">
        <f>IFERROR(IF(VLOOKUP(B67,URS確認!E:R,5,FALSE)=0,"",VLOOKUP(B67,URS確認!E:R,5,FALSE)),"")</f>
        <v>陳綺萍</v>
      </c>
    </row>
    <row r="68" spans="1:11" s="78" customFormat="1">
      <c r="B68" s="79" t="s">
        <v>199</v>
      </c>
      <c r="C68" s="79" t="s">
        <v>200</v>
      </c>
      <c r="D68" s="79" t="s">
        <v>198</v>
      </c>
      <c r="E68" s="5"/>
      <c r="F68" s="5" t="s">
        <v>629</v>
      </c>
      <c r="G68" s="78" t="str">
        <f>IFERROR(IF(VLOOKUP(B68,URS確認!E:R,12,FALSE)=0,"",VLOOKUP(B68,URS確認!E:R,12,FALSE)),"")</f>
        <v>李珮琪</v>
      </c>
      <c r="H68" s="78" t="str">
        <f>IFERROR(IF(VLOOKUP(B68,URS確認!E:R,13,FALSE)=0,"",VLOOKUP(B68,URS確認!E:R,13,FALSE)),"")</f>
        <v>蔡珮瑜</v>
      </c>
      <c r="I68" s="78" t="str">
        <f>IFERROR(IF(VLOOKUP(B68,URS確認!E:R,14,FALSE)=0,"",VLOOKUP(B68,URS確認!E:R,14,FALSE)),"")</f>
        <v/>
      </c>
      <c r="J68" s="78" t="str">
        <f>IFERROR(IF(VLOOKUP(B68,URS確認!E:R,5,FALSE)=0,"",VLOOKUP(B68,URS確認!E:R,5,FALSE)),"")</f>
        <v>陳綺萍</v>
      </c>
    </row>
    <row r="69" spans="1:11" s="78" customFormat="1">
      <c r="B69" s="79" t="s">
        <v>201</v>
      </c>
      <c r="C69" s="79" t="s">
        <v>202</v>
      </c>
      <c r="D69" s="79"/>
      <c r="E69" s="5"/>
      <c r="F69" s="5" t="s">
        <v>629</v>
      </c>
      <c r="G69" s="78" t="str">
        <f>IFERROR(IF(VLOOKUP(B69,URS確認!E:R,12,FALSE)=0,"",VLOOKUP(B69,URS確認!E:R,12,FALSE)),"")</f>
        <v>李珮琪</v>
      </c>
      <c r="H69" s="78" t="str">
        <f>IFERROR(IF(VLOOKUP(B69,URS確認!E:R,13,FALSE)=0,"",VLOOKUP(B69,URS確認!E:R,13,FALSE)),"")</f>
        <v>許慧玉</v>
      </c>
      <c r="I69" s="78" t="str">
        <f>IFERROR(IF(VLOOKUP(B69,URS確認!E:R,14,FALSE)=0,"",VLOOKUP(B69,URS確認!E:R,14,FALSE)),"")</f>
        <v/>
      </c>
      <c r="J69" s="78" t="str">
        <f>IFERROR(IF(VLOOKUP(B69,URS確認!E:R,5,FALSE)=0,"",VLOOKUP(B69,URS確認!E:R,5,FALSE)),"")</f>
        <v>陳綺萍</v>
      </c>
    </row>
    <row r="70" spans="1:11" s="78" customFormat="1">
      <c r="B70" s="79" t="s">
        <v>203</v>
      </c>
      <c r="C70" s="79" t="s">
        <v>204</v>
      </c>
      <c r="D70" s="79"/>
      <c r="E70" s="5"/>
      <c r="F70" s="5" t="s">
        <v>629</v>
      </c>
      <c r="G70" s="78" t="str">
        <f>IFERROR(IF(VLOOKUP(B70,URS確認!E:R,12,FALSE)=0,"",VLOOKUP(B70,URS確認!E:R,12,FALSE)),"")</f>
        <v>李珮琪</v>
      </c>
      <c r="H70" s="78" t="str">
        <f>IFERROR(IF(VLOOKUP(B70,URS確認!E:R,13,FALSE)=0,"",VLOOKUP(B70,URS確認!E:R,13,FALSE)),"")</f>
        <v>許慧玉</v>
      </c>
      <c r="I70" s="78" t="str">
        <f>IFERROR(IF(VLOOKUP(B70,URS確認!E:R,14,FALSE)=0,"",VLOOKUP(B70,URS確認!E:R,14,FALSE)),"")</f>
        <v/>
      </c>
      <c r="J70" s="78" t="str">
        <f>IFERROR(IF(VLOOKUP(B70,URS確認!E:R,5,FALSE)=0,"",VLOOKUP(B70,URS確認!E:R,5,FALSE)),"")</f>
        <v>陳綺萍</v>
      </c>
    </row>
    <row r="71" spans="1:11" s="78" customFormat="1">
      <c r="B71" s="79" t="s">
        <v>205</v>
      </c>
      <c r="C71" s="79" t="s">
        <v>206</v>
      </c>
      <c r="D71" s="79"/>
      <c r="E71" s="5"/>
      <c r="F71" s="5" t="s">
        <v>629</v>
      </c>
      <c r="G71" s="78" t="str">
        <f>IFERROR(IF(VLOOKUP(B71,URS確認!E:R,12,FALSE)=0,"",VLOOKUP(B71,URS確認!E:R,12,FALSE)),"")</f>
        <v>李珮琪</v>
      </c>
      <c r="H71" s="78" t="str">
        <f>IFERROR(IF(VLOOKUP(B71,URS確認!E:R,13,FALSE)=0,"",VLOOKUP(B71,URS確認!E:R,13,FALSE)),"")</f>
        <v>蔡珮瑜</v>
      </c>
      <c r="I71" s="78" t="str">
        <f>IFERROR(IF(VLOOKUP(B71,URS確認!E:R,14,FALSE)=0,"",VLOOKUP(B71,URS確認!E:R,14,FALSE)),"")</f>
        <v/>
      </c>
      <c r="J71" s="78" t="str">
        <f>IFERROR(IF(VLOOKUP(B71,URS確認!E:R,5,FALSE)=0,"",VLOOKUP(B71,URS確認!E:R,5,FALSE)),"")</f>
        <v>陳綺萍</v>
      </c>
    </row>
    <row r="72" spans="1:11" s="78" customFormat="1">
      <c r="B72" s="79" t="s">
        <v>207</v>
      </c>
      <c r="C72" s="79" t="s">
        <v>208</v>
      </c>
      <c r="D72" s="79"/>
      <c r="E72" s="5"/>
      <c r="F72" s="5" t="s">
        <v>629</v>
      </c>
      <c r="G72" s="78" t="str">
        <f>IFERROR(IF(VLOOKUP(B72,URS確認!E:R,12,FALSE)=0,"",VLOOKUP(B72,URS確認!E:R,12,FALSE)),"")</f>
        <v>李珮琪</v>
      </c>
      <c r="H72" s="78" t="str">
        <f>IFERROR(IF(VLOOKUP(B72,URS確認!E:R,13,FALSE)=0,"",VLOOKUP(B72,URS確認!E:R,13,FALSE)),"")</f>
        <v>蔡珮瑜</v>
      </c>
      <c r="I72" s="78" t="str">
        <f>IFERROR(IF(VLOOKUP(B72,URS確認!E:R,14,FALSE)=0,"",VLOOKUP(B72,URS確認!E:R,14,FALSE)),"")</f>
        <v/>
      </c>
      <c r="J72" s="78" t="str">
        <f>IFERROR(IF(VLOOKUP(B72,URS確認!E:R,5,FALSE)=0,"",VLOOKUP(B72,URS確認!E:R,5,FALSE)),"")</f>
        <v>陳綺萍</v>
      </c>
    </row>
    <row r="73" spans="1:11" s="78" customFormat="1">
      <c r="B73" s="79" t="s">
        <v>216</v>
      </c>
      <c r="C73" s="79" t="s">
        <v>673</v>
      </c>
      <c r="D73" s="79"/>
      <c r="E73" s="5"/>
      <c r="F73" s="5" t="s">
        <v>629</v>
      </c>
      <c r="G73" s="78" t="str">
        <f>IFERROR(IF(VLOOKUP(B73,URS確認!E:R,12,FALSE)=0,"",VLOOKUP(B73,URS確認!E:R,12,FALSE)),"")</f>
        <v>李珮琪</v>
      </c>
      <c r="H73" s="78" t="str">
        <f>IFERROR(IF(VLOOKUP(B73,URS確認!E:R,13,FALSE)=0,"",VLOOKUP(B73,URS確認!E:R,13,FALSE)),"")</f>
        <v>宋郁宏</v>
      </c>
      <c r="I73" s="78" t="str">
        <f>IFERROR(IF(VLOOKUP(B73,URS確認!E:R,14,FALSE)=0,"",VLOOKUP(B73,URS確認!E:R,14,FALSE)),"")</f>
        <v/>
      </c>
      <c r="J73" s="78" t="str">
        <f>IFERROR(IF(VLOOKUP(B73,URS確認!E:R,5,FALSE)=0,"",VLOOKUP(B73,URS確認!E:R,5,FALSE)),"")</f>
        <v>陳綺萍</v>
      </c>
    </row>
    <row r="74" spans="1:11" s="78" customFormat="1">
      <c r="B74" s="79" t="s">
        <v>219</v>
      </c>
      <c r="C74" s="79" t="s">
        <v>220</v>
      </c>
      <c r="D74" s="79"/>
      <c r="E74" s="5"/>
      <c r="F74" s="5" t="s">
        <v>629</v>
      </c>
      <c r="G74" s="78" t="str">
        <f>IFERROR(IF(VLOOKUP(B74,URS確認!E:R,12,FALSE)=0,"",VLOOKUP(B74,URS確認!E:R,12,FALSE)),"")</f>
        <v>李珮琪</v>
      </c>
      <c r="H74" s="78" t="str">
        <f>IFERROR(IF(VLOOKUP(B74,URS確認!E:R,13,FALSE)=0,"",VLOOKUP(B74,URS確認!E:R,13,FALSE)),"")</f>
        <v>許慧玉</v>
      </c>
      <c r="I74" s="78" t="str">
        <f>IFERROR(IF(VLOOKUP(B74,URS確認!E:R,14,FALSE)=0,"",VLOOKUP(B74,URS確認!E:R,14,FALSE)),"")</f>
        <v/>
      </c>
      <c r="J74" s="78" t="str">
        <f>IFERROR(IF(VLOOKUP(B74,URS確認!E:R,5,FALSE)=0,"",VLOOKUP(B74,URS確認!E:R,5,FALSE)),"")</f>
        <v>陳綺萍</v>
      </c>
    </row>
    <row r="75" spans="1:11" s="78" customFormat="1">
      <c r="B75" s="79" t="s">
        <v>221</v>
      </c>
      <c r="C75" s="79" t="s">
        <v>222</v>
      </c>
      <c r="D75" s="79"/>
      <c r="E75" s="5"/>
      <c r="F75" s="5" t="s">
        <v>629</v>
      </c>
      <c r="G75" s="78" t="str">
        <f>IFERROR(IF(VLOOKUP(B75,URS確認!E:R,12,FALSE)=0,"",VLOOKUP(B75,URS確認!E:R,12,FALSE)),"")</f>
        <v>李珮琪</v>
      </c>
      <c r="H75" s="78" t="str">
        <f>IFERROR(IF(VLOOKUP(B75,URS確認!E:R,13,FALSE)=0,"",VLOOKUP(B75,URS確認!E:R,13,FALSE)),"")</f>
        <v>尹少玄</v>
      </c>
      <c r="I75" s="78" t="str">
        <f>IFERROR(IF(VLOOKUP(B75,URS確認!E:R,14,FALSE)=0,"",VLOOKUP(B75,URS確認!E:R,14,FALSE)),"")</f>
        <v/>
      </c>
      <c r="J75" s="78" t="str">
        <f>IFERROR(IF(VLOOKUP(B75,URS確認!E:R,5,FALSE)=0,"",VLOOKUP(B75,URS確認!E:R,5,FALSE)),"")</f>
        <v>陳綺萍</v>
      </c>
    </row>
    <row r="76" spans="1:11" s="78" customFormat="1">
      <c r="B76" s="79" t="s">
        <v>832</v>
      </c>
      <c r="C76" s="79" t="s">
        <v>836</v>
      </c>
      <c r="D76" s="79"/>
      <c r="E76" s="5"/>
      <c r="F76" s="5" t="s">
        <v>629</v>
      </c>
      <c r="G76" s="78" t="str">
        <f>IFERROR(IF(VLOOKUP(B76,URS確認!E:R,12,FALSE)=0,"",VLOOKUP(B76,URS確認!E:R,12,FALSE)),"")</f>
        <v>李珮琪</v>
      </c>
      <c r="H76" s="78" t="str">
        <f>IFERROR(IF(VLOOKUP(B76,URS確認!E:R,13,FALSE)=0,"",VLOOKUP(B76,URS確認!E:R,13,FALSE)),"")</f>
        <v>許慧玉</v>
      </c>
      <c r="I76" s="78" t="str">
        <f>IFERROR(IF(VLOOKUP(B76,URS確認!E:R,14,FALSE)=0,"",VLOOKUP(B76,URS確認!E:R,14,FALSE)),"")</f>
        <v>蔡珮瑜、張舜雯</v>
      </c>
      <c r="J76" s="78" t="str">
        <f>IFERROR(IF(VLOOKUP(B76,URS確認!E:R,5,FALSE)=0,"",VLOOKUP(B76,URS確認!E:R,5,FALSE)),"")</f>
        <v>陳綺萍</v>
      </c>
    </row>
    <row r="77" spans="1:11" s="78" customFormat="1">
      <c r="G77" s="78" t="str">
        <f>IFERROR(IF(VLOOKUP(B77,URS確認!E:R,12,FALSE)=0,"",VLOOKUP(B77,URS確認!E:R,12,FALSE)),"")</f>
        <v/>
      </c>
      <c r="H77" s="78" t="str">
        <f>IFERROR(IF(VLOOKUP(B77,URS確認!E:R,13,FALSE)=0,"",VLOOKUP(B77,URS確認!E:R,13,FALSE)),"")</f>
        <v/>
      </c>
      <c r="I77" s="78" t="str">
        <f>IFERROR(IF(VLOOKUP(B77,URS確認!E:R,14,FALSE)=0,"",VLOOKUP(B77,URS確認!E:R,14,FALSE)),"")</f>
        <v/>
      </c>
      <c r="J77" s="78" t="str">
        <f>IFERROR(IF(VLOOKUP(B77,URS確認!E:R,5,FALSE)=0,"",VLOOKUP(B77,URS確認!E:R,5,FALSE)),"")</f>
        <v/>
      </c>
    </row>
    <row r="78" spans="1:11" s="78" customFormat="1" ht="40.5">
      <c r="A78" s="80" t="s">
        <v>853</v>
      </c>
      <c r="B78" s="143" t="s">
        <v>647</v>
      </c>
      <c r="C78" s="143" t="s">
        <v>0</v>
      </c>
      <c r="D78" s="144" t="s">
        <v>1</v>
      </c>
      <c r="E78" s="145" t="s">
        <v>631</v>
      </c>
      <c r="F78" s="146"/>
      <c r="G78" s="147" t="s">
        <v>857</v>
      </c>
      <c r="H78" s="147" t="s">
        <v>859</v>
      </c>
      <c r="I78" s="147" t="s">
        <v>1891</v>
      </c>
      <c r="J78" s="147" t="s">
        <v>1895</v>
      </c>
      <c r="K78" s="147" t="s">
        <v>1892</v>
      </c>
    </row>
    <row r="79" spans="1:11" s="78" customFormat="1">
      <c r="B79" s="79" t="s">
        <v>451</v>
      </c>
      <c r="C79" s="79" t="s">
        <v>452</v>
      </c>
      <c r="D79" s="79" t="s">
        <v>453</v>
      </c>
      <c r="E79" s="5" t="s">
        <v>629</v>
      </c>
      <c r="F79" s="5" t="s">
        <v>663</v>
      </c>
      <c r="G79" s="78" t="str">
        <f>IFERROR(IF(VLOOKUP(B79,URS確認!E:R,12,FALSE)=0,"",VLOOKUP(B79,URS確認!E:R,12,FALSE)),"")</f>
        <v>李珮琪</v>
      </c>
      <c r="H79" s="78" t="str">
        <f>IFERROR(IF(VLOOKUP(B79,URS確認!E:R,13,FALSE)=0,"",VLOOKUP(B79,URS確認!E:R,13,FALSE)),"")</f>
        <v>蔡珮瑜</v>
      </c>
      <c r="I79" s="78" t="str">
        <f>IFERROR(IF(VLOOKUP(B79,URS確認!E:R,14,FALSE)=0,"",VLOOKUP(B79,URS確認!E:R,14,FALSE)),"")</f>
        <v/>
      </c>
      <c r="J79" s="78" t="str">
        <f>IFERROR(IF(VLOOKUP(B79,URS確認!E:R,5,FALSE)=0,"",VLOOKUP(B79,URS確認!E:R,5,FALSE)),"")</f>
        <v>余家興</v>
      </c>
    </row>
    <row r="80" spans="1:11" s="78" customFormat="1">
      <c r="B80" s="79" t="s">
        <v>196</v>
      </c>
      <c r="C80" s="79" t="s">
        <v>197</v>
      </c>
      <c r="D80" s="79" t="s">
        <v>198</v>
      </c>
      <c r="E80" s="5"/>
      <c r="F80" s="5" t="s">
        <v>649</v>
      </c>
      <c r="G80" s="78" t="str">
        <f>IFERROR(IF(VLOOKUP(B80,URS確認!E:R,12,FALSE)=0,"",VLOOKUP(B80,URS確認!E:R,12,FALSE)),"")</f>
        <v>李珮琪</v>
      </c>
      <c r="H80" s="78" t="str">
        <f>IFERROR(IF(VLOOKUP(B80,URS確認!E:R,13,FALSE)=0,"",VLOOKUP(B80,URS確認!E:R,13,FALSE)),"")</f>
        <v>蔡珮瑜</v>
      </c>
      <c r="I80" s="78" t="str">
        <f>IFERROR(IF(VLOOKUP(B80,URS確認!E:R,14,FALSE)=0,"",VLOOKUP(B80,URS確認!E:R,14,FALSE)),"")</f>
        <v/>
      </c>
      <c r="J80" s="78" t="str">
        <f>IFERROR(IF(VLOOKUP(B80,URS確認!E:R,5,FALSE)=0,"",VLOOKUP(B80,URS確認!E:R,5,FALSE)),"")</f>
        <v>陳綺萍</v>
      </c>
    </row>
    <row r="81" spans="1:11" s="78" customFormat="1">
      <c r="B81" s="79" t="s">
        <v>199</v>
      </c>
      <c r="C81" s="79" t="s">
        <v>200</v>
      </c>
      <c r="D81" s="79" t="s">
        <v>198</v>
      </c>
      <c r="E81" s="5"/>
      <c r="F81" s="5" t="s">
        <v>629</v>
      </c>
      <c r="G81" s="78" t="str">
        <f>IFERROR(IF(VLOOKUP(B81,URS確認!E:R,12,FALSE)=0,"",VLOOKUP(B81,URS確認!E:R,12,FALSE)),"")</f>
        <v>李珮琪</v>
      </c>
      <c r="H81" s="78" t="str">
        <f>IFERROR(IF(VLOOKUP(B81,URS確認!E:R,13,FALSE)=0,"",VLOOKUP(B81,URS確認!E:R,13,FALSE)),"")</f>
        <v>蔡珮瑜</v>
      </c>
      <c r="I81" s="78" t="str">
        <f>IFERROR(IF(VLOOKUP(B81,URS確認!E:R,14,FALSE)=0,"",VLOOKUP(B81,URS確認!E:R,14,FALSE)),"")</f>
        <v/>
      </c>
      <c r="J81" s="78" t="str">
        <f>IFERROR(IF(VLOOKUP(B81,URS確認!E:R,5,FALSE)=0,"",VLOOKUP(B81,URS確認!E:R,5,FALSE)),"")</f>
        <v>陳綺萍</v>
      </c>
    </row>
    <row r="82" spans="1:11" s="78" customFormat="1">
      <c r="B82" s="79" t="s">
        <v>201</v>
      </c>
      <c r="C82" s="79" t="s">
        <v>202</v>
      </c>
      <c r="D82" s="79"/>
      <c r="E82" s="5"/>
      <c r="F82" s="5" t="s">
        <v>629</v>
      </c>
      <c r="G82" s="78" t="str">
        <f>IFERROR(IF(VLOOKUP(B82,URS確認!E:R,12,FALSE)=0,"",VLOOKUP(B82,URS確認!E:R,12,FALSE)),"")</f>
        <v>李珮琪</v>
      </c>
      <c r="H82" s="78" t="str">
        <f>IFERROR(IF(VLOOKUP(B82,URS確認!E:R,13,FALSE)=0,"",VLOOKUP(B82,URS確認!E:R,13,FALSE)),"")</f>
        <v>許慧玉</v>
      </c>
      <c r="I82" s="78" t="str">
        <f>IFERROR(IF(VLOOKUP(B82,URS確認!E:R,14,FALSE)=0,"",VLOOKUP(B82,URS確認!E:R,14,FALSE)),"")</f>
        <v/>
      </c>
      <c r="J82" s="78" t="str">
        <f>IFERROR(IF(VLOOKUP(B82,URS確認!E:R,5,FALSE)=0,"",VLOOKUP(B82,URS確認!E:R,5,FALSE)),"")</f>
        <v>陳綺萍</v>
      </c>
    </row>
    <row r="83" spans="1:11" s="78" customFormat="1">
      <c r="B83" s="79" t="s">
        <v>203</v>
      </c>
      <c r="C83" s="79" t="s">
        <v>204</v>
      </c>
      <c r="D83" s="79"/>
      <c r="E83" s="5"/>
      <c r="F83" s="5" t="s">
        <v>629</v>
      </c>
      <c r="G83" s="78" t="str">
        <f>IFERROR(IF(VLOOKUP(B83,URS確認!E:R,12,FALSE)=0,"",VLOOKUP(B83,URS確認!E:R,12,FALSE)),"")</f>
        <v>李珮琪</v>
      </c>
      <c r="H83" s="78" t="str">
        <f>IFERROR(IF(VLOOKUP(B83,URS確認!E:R,13,FALSE)=0,"",VLOOKUP(B83,URS確認!E:R,13,FALSE)),"")</f>
        <v>許慧玉</v>
      </c>
      <c r="I83" s="78" t="str">
        <f>IFERROR(IF(VLOOKUP(B83,URS確認!E:R,14,FALSE)=0,"",VLOOKUP(B83,URS確認!E:R,14,FALSE)),"")</f>
        <v/>
      </c>
      <c r="J83" s="78" t="str">
        <f>IFERROR(IF(VLOOKUP(B83,URS確認!E:R,5,FALSE)=0,"",VLOOKUP(B83,URS確認!E:R,5,FALSE)),"")</f>
        <v>陳綺萍</v>
      </c>
    </row>
    <row r="84" spans="1:11" s="78" customFormat="1">
      <c r="B84" s="79" t="s">
        <v>205</v>
      </c>
      <c r="C84" s="79" t="s">
        <v>206</v>
      </c>
      <c r="D84" s="79"/>
      <c r="E84" s="5"/>
      <c r="F84" s="5" t="s">
        <v>629</v>
      </c>
      <c r="G84" s="78" t="str">
        <f>IFERROR(IF(VLOOKUP(B84,URS確認!E:R,12,FALSE)=0,"",VLOOKUP(B84,URS確認!E:R,12,FALSE)),"")</f>
        <v>李珮琪</v>
      </c>
      <c r="H84" s="78" t="str">
        <f>IFERROR(IF(VLOOKUP(B84,URS確認!E:R,13,FALSE)=0,"",VLOOKUP(B84,URS確認!E:R,13,FALSE)),"")</f>
        <v>蔡珮瑜</v>
      </c>
      <c r="I84" s="78" t="str">
        <f>IFERROR(IF(VLOOKUP(B84,URS確認!E:R,14,FALSE)=0,"",VLOOKUP(B84,URS確認!E:R,14,FALSE)),"")</f>
        <v/>
      </c>
      <c r="J84" s="78" t="str">
        <f>IFERROR(IF(VLOOKUP(B84,URS確認!E:R,5,FALSE)=0,"",VLOOKUP(B84,URS確認!E:R,5,FALSE)),"")</f>
        <v>陳綺萍</v>
      </c>
    </row>
    <row r="85" spans="1:11" s="78" customFormat="1">
      <c r="B85" s="79" t="s">
        <v>207</v>
      </c>
      <c r="C85" s="79" t="s">
        <v>208</v>
      </c>
      <c r="D85" s="79"/>
      <c r="E85" s="5"/>
      <c r="F85" s="5" t="s">
        <v>629</v>
      </c>
      <c r="G85" s="78" t="str">
        <f>IFERROR(IF(VLOOKUP(B85,URS確認!E:R,12,FALSE)=0,"",VLOOKUP(B85,URS確認!E:R,12,FALSE)),"")</f>
        <v>李珮琪</v>
      </c>
      <c r="H85" s="78" t="str">
        <f>IFERROR(IF(VLOOKUP(B85,URS確認!E:R,13,FALSE)=0,"",VLOOKUP(B85,URS確認!E:R,13,FALSE)),"")</f>
        <v>蔡珮瑜</v>
      </c>
      <c r="I85" s="78" t="str">
        <f>IFERROR(IF(VLOOKUP(B85,URS確認!E:R,14,FALSE)=0,"",VLOOKUP(B85,URS確認!E:R,14,FALSE)),"")</f>
        <v/>
      </c>
      <c r="J85" s="78" t="str">
        <f>IFERROR(IF(VLOOKUP(B85,URS確認!E:R,5,FALSE)=0,"",VLOOKUP(B85,URS確認!E:R,5,FALSE)),"")</f>
        <v>陳綺萍</v>
      </c>
    </row>
    <row r="86" spans="1:11" s="78" customFormat="1">
      <c r="B86" s="79" t="s">
        <v>225</v>
      </c>
      <c r="C86" s="79" t="s">
        <v>226</v>
      </c>
      <c r="D86" s="79"/>
      <c r="E86" s="5"/>
      <c r="F86" s="5" t="s">
        <v>629</v>
      </c>
      <c r="G86" s="78" t="str">
        <f>IFERROR(IF(VLOOKUP(B86,URS確認!E:R,12,FALSE)=0,"",VLOOKUP(B86,URS確認!E:R,12,FALSE)),"")</f>
        <v>李珮琪</v>
      </c>
      <c r="H86" s="78" t="str">
        <f>IFERROR(IF(VLOOKUP(B86,URS確認!E:R,13,FALSE)=0,"",VLOOKUP(B86,URS確認!E:R,13,FALSE)),"")</f>
        <v>邵淑微</v>
      </c>
      <c r="I86" s="78" t="str">
        <f>IFERROR(IF(VLOOKUP(B86,URS確認!E:R,14,FALSE)=0,"",VLOOKUP(B86,URS確認!E:R,14,FALSE)),"")</f>
        <v/>
      </c>
      <c r="J86" s="78" t="str">
        <f>IFERROR(IF(VLOOKUP(B86,URS確認!E:R,5,FALSE)=0,"",VLOOKUP(B86,URS確認!E:R,5,FALSE)),"")</f>
        <v>陳綺萍</v>
      </c>
    </row>
    <row r="87" spans="1:11" s="78" customFormat="1">
      <c r="G87" s="78" t="str">
        <f>IFERROR(IF(VLOOKUP(B87,URS確認!E:R,12,FALSE)=0,"",VLOOKUP(B87,URS確認!E:R,12,FALSE)),"")</f>
        <v/>
      </c>
      <c r="H87" s="78" t="str">
        <f>IFERROR(IF(VLOOKUP(B87,URS確認!E:R,13,FALSE)=0,"",VLOOKUP(B87,URS確認!E:R,13,FALSE)),"")</f>
        <v/>
      </c>
      <c r="I87" s="78" t="str">
        <f>IFERROR(IF(VLOOKUP(B87,URS確認!E:R,14,FALSE)=0,"",VLOOKUP(B87,URS確認!E:R,14,FALSE)),"")</f>
        <v/>
      </c>
      <c r="J87" s="78" t="str">
        <f>IFERROR(IF(VLOOKUP(B87,URS確認!E:R,5,FALSE)=0,"",VLOOKUP(B87,URS確認!E:R,5,FALSE)),"")</f>
        <v/>
      </c>
    </row>
    <row r="88" spans="1:11" s="78" customFormat="1" ht="40.5">
      <c r="A88" s="80" t="s">
        <v>854</v>
      </c>
      <c r="B88" s="143" t="s">
        <v>647</v>
      </c>
      <c r="C88" s="143" t="s">
        <v>0</v>
      </c>
      <c r="D88" s="144" t="s">
        <v>1</v>
      </c>
      <c r="E88" s="145" t="s">
        <v>631</v>
      </c>
      <c r="F88" s="146"/>
      <c r="G88" s="147" t="s">
        <v>857</v>
      </c>
      <c r="H88" s="147" t="s">
        <v>859</v>
      </c>
      <c r="I88" s="147" t="s">
        <v>1891</v>
      </c>
      <c r="J88" s="147" t="s">
        <v>1895</v>
      </c>
      <c r="K88" s="147" t="s">
        <v>1892</v>
      </c>
    </row>
    <row r="89" spans="1:11" s="78" customFormat="1">
      <c r="B89" s="79" t="s">
        <v>43</v>
      </c>
      <c r="C89" s="79" t="s">
        <v>44</v>
      </c>
      <c r="D89" s="79" t="s">
        <v>33</v>
      </c>
      <c r="E89" s="5"/>
      <c r="F89" s="5" t="s">
        <v>648</v>
      </c>
      <c r="G89" s="78" t="str">
        <f>IFERROR(IF(VLOOKUP(B89,URS確認!E:R,12,FALSE)=0,"",VLOOKUP(B89,URS確認!E:R,12,FALSE)),"")</f>
        <v>涂宇欣</v>
      </c>
      <c r="H89" s="78" t="str">
        <f>IFERROR(IF(VLOOKUP(B89,URS確認!E:R,13,FALSE)=0,"",VLOOKUP(B89,URS確認!E:R,13,FALSE)),"")</f>
        <v>邵淑微</v>
      </c>
      <c r="I89" s="78" t="str">
        <f>IFERROR(IF(VLOOKUP(B89,URS確認!E:R,14,FALSE)=0,"",VLOOKUP(B89,URS確認!E:R,14,FALSE)),"")</f>
        <v/>
      </c>
      <c r="J89" s="78" t="str">
        <f>IFERROR(IF(VLOOKUP(B89,URS確認!E:R,5,FALSE)=0,"",VLOOKUP(B89,URS確認!E:R,5,FALSE)),"")</f>
        <v>陳綺萍</v>
      </c>
    </row>
    <row r="90" spans="1:11" s="78" customFormat="1">
      <c r="B90" s="79" t="s">
        <v>196</v>
      </c>
      <c r="C90" s="79" t="s">
        <v>197</v>
      </c>
      <c r="D90" s="79" t="s">
        <v>198</v>
      </c>
      <c r="E90" s="5"/>
      <c r="F90" s="5" t="s">
        <v>649</v>
      </c>
      <c r="G90" s="78" t="str">
        <f>IFERROR(IF(VLOOKUP(B90,URS確認!E:R,12,FALSE)=0,"",VLOOKUP(B90,URS確認!E:R,12,FALSE)),"")</f>
        <v>李珮琪</v>
      </c>
      <c r="H90" s="78" t="str">
        <f>IFERROR(IF(VLOOKUP(B90,URS確認!E:R,13,FALSE)=0,"",VLOOKUP(B90,URS確認!E:R,13,FALSE)),"")</f>
        <v>蔡珮瑜</v>
      </c>
      <c r="I90" s="78" t="str">
        <f>IFERROR(IF(VLOOKUP(B90,URS確認!E:R,14,FALSE)=0,"",VLOOKUP(B90,URS確認!E:R,14,FALSE)),"")</f>
        <v/>
      </c>
      <c r="J90" s="78" t="str">
        <f>IFERROR(IF(VLOOKUP(B90,URS確認!E:R,5,FALSE)=0,"",VLOOKUP(B90,URS確認!E:R,5,FALSE)),"")</f>
        <v>陳綺萍</v>
      </c>
    </row>
    <row r="91" spans="1:11" s="78" customFormat="1">
      <c r="B91" s="79" t="s">
        <v>223</v>
      </c>
      <c r="C91" s="79" t="s">
        <v>224</v>
      </c>
      <c r="D91" s="79"/>
      <c r="E91" s="5"/>
      <c r="F91" s="5" t="s">
        <v>629</v>
      </c>
      <c r="G91" s="78" t="str">
        <f>IFERROR(IF(VLOOKUP(B91,URS確認!E:R,12,FALSE)=0,"",VLOOKUP(B91,URS確認!E:R,12,FALSE)),"")</f>
        <v>李珮琪</v>
      </c>
      <c r="H91" s="78" t="str">
        <f>IFERROR(IF(VLOOKUP(B91,URS確認!E:R,13,FALSE)=0,"",VLOOKUP(B91,URS確認!E:R,13,FALSE)),"")</f>
        <v>邵淑微</v>
      </c>
      <c r="I91" s="78" t="str">
        <f>IFERROR(IF(VLOOKUP(B91,URS確認!E:R,14,FALSE)=0,"",VLOOKUP(B91,URS確認!E:R,14,FALSE)),"")</f>
        <v/>
      </c>
      <c r="J91" s="78" t="str">
        <f>IFERROR(IF(VLOOKUP(B91,URS確認!E:R,5,FALSE)=0,"",VLOOKUP(B91,URS確認!E:R,5,FALSE)),"")</f>
        <v>陳綺萍</v>
      </c>
    </row>
    <row r="92" spans="1:11" s="78" customFormat="1">
      <c r="G92" s="78" t="str">
        <f>IFERROR(IF(VLOOKUP(B92,URS確認!E:R,12,FALSE)=0,"",VLOOKUP(B92,URS確認!E:R,12,FALSE)),"")</f>
        <v/>
      </c>
      <c r="H92" s="78" t="str">
        <f>IFERROR(IF(VLOOKUP(B92,URS確認!E:R,13,FALSE)=0,"",VLOOKUP(B92,URS確認!E:R,13,FALSE)),"")</f>
        <v/>
      </c>
      <c r="I92" s="78" t="str">
        <f>IFERROR(IF(VLOOKUP(B92,URS確認!E:R,14,FALSE)=0,"",VLOOKUP(B92,URS確認!E:R,14,FALSE)),"")</f>
        <v/>
      </c>
      <c r="J92" s="78" t="str">
        <f>IFERROR(IF(VLOOKUP(B92,URS確認!E:R,5,FALSE)=0,"",VLOOKUP(B92,URS確認!E:R,5,FALSE)),"")</f>
        <v/>
      </c>
    </row>
    <row r="93" spans="1:11" s="78" customFormat="1" ht="40.5">
      <c r="A93" s="80" t="s">
        <v>844</v>
      </c>
      <c r="B93" s="143" t="s">
        <v>647</v>
      </c>
      <c r="C93" s="143" t="s">
        <v>0</v>
      </c>
      <c r="D93" s="144" t="s">
        <v>1</v>
      </c>
      <c r="E93" s="145" t="s">
        <v>631</v>
      </c>
      <c r="F93" s="146"/>
      <c r="G93" s="147" t="s">
        <v>857</v>
      </c>
      <c r="H93" s="147" t="s">
        <v>859</v>
      </c>
      <c r="I93" s="147" t="s">
        <v>1891</v>
      </c>
      <c r="J93" s="147" t="s">
        <v>1895</v>
      </c>
      <c r="K93" s="147" t="s">
        <v>1892</v>
      </c>
    </row>
    <row r="94" spans="1:11" s="78" customFormat="1">
      <c r="B94" s="79" t="s">
        <v>451</v>
      </c>
      <c r="C94" s="79" t="s">
        <v>452</v>
      </c>
      <c r="D94" s="79" t="s">
        <v>453</v>
      </c>
      <c r="E94" s="5" t="s">
        <v>629</v>
      </c>
      <c r="F94" s="5" t="s">
        <v>662</v>
      </c>
      <c r="G94" s="78" t="str">
        <f>IFERROR(IF(VLOOKUP(B94,URS確認!E:R,12,FALSE)=0,"",VLOOKUP(B94,URS確認!E:R,12,FALSE)),"")</f>
        <v>李珮琪</v>
      </c>
      <c r="H94" s="78" t="str">
        <f>IFERROR(IF(VLOOKUP(B94,URS確認!E:R,13,FALSE)=0,"",VLOOKUP(B94,URS確認!E:R,13,FALSE)),"")</f>
        <v>蔡珮瑜</v>
      </c>
      <c r="I94" s="78" t="str">
        <f>IFERROR(IF(VLOOKUP(B94,URS確認!E:R,14,FALSE)=0,"",VLOOKUP(B94,URS確認!E:R,14,FALSE)),"")</f>
        <v/>
      </c>
      <c r="J94" s="78" t="str">
        <f>IFERROR(IF(VLOOKUP(B94,URS確認!E:R,5,FALSE)=0,"",VLOOKUP(B94,URS確認!E:R,5,FALSE)),"")</f>
        <v>余家興</v>
      </c>
    </row>
    <row r="95" spans="1:11" s="78" customFormat="1">
      <c r="B95" s="79" t="s">
        <v>170</v>
      </c>
      <c r="C95" s="79" t="s">
        <v>171</v>
      </c>
      <c r="D95" s="79" t="s">
        <v>160</v>
      </c>
      <c r="E95" s="5"/>
      <c r="F95" s="5" t="s">
        <v>629</v>
      </c>
      <c r="G95" s="78" t="str">
        <f>IFERROR(IF(VLOOKUP(B95,URS確認!E:R,12,FALSE)=0,"",VLOOKUP(B95,URS確認!E:R,12,FALSE)),"")</f>
        <v>李珮琪</v>
      </c>
      <c r="H95" s="78" t="str">
        <f>IFERROR(IF(VLOOKUP(B95,URS確認!E:R,13,FALSE)=0,"",VLOOKUP(B95,URS確認!E:R,13,FALSE)),"")</f>
        <v>邵淑微</v>
      </c>
      <c r="I95" s="78" t="str">
        <f>IFERROR(IF(VLOOKUP(B95,URS確認!E:R,14,FALSE)=0,"",VLOOKUP(B95,URS確認!E:R,14,FALSE)),"")</f>
        <v/>
      </c>
      <c r="J95" s="78" t="str">
        <f>IFERROR(IF(VLOOKUP(B95,URS確認!E:R,5,FALSE)=0,"",VLOOKUP(B95,URS確認!E:R,5,FALSE)),"")</f>
        <v>余家興</v>
      </c>
    </row>
    <row r="96" spans="1:11" s="78" customFormat="1">
      <c r="B96" s="79" t="s">
        <v>196</v>
      </c>
      <c r="C96" s="79" t="s">
        <v>197</v>
      </c>
      <c r="D96" s="79" t="s">
        <v>198</v>
      </c>
      <c r="E96" s="5"/>
      <c r="F96" s="5" t="s">
        <v>648</v>
      </c>
      <c r="G96" s="78" t="str">
        <f>IFERROR(IF(VLOOKUP(B96,URS確認!E:R,12,FALSE)=0,"",VLOOKUP(B96,URS確認!E:R,12,FALSE)),"")</f>
        <v>李珮琪</v>
      </c>
      <c r="H96" s="78" t="str">
        <f>IFERROR(IF(VLOOKUP(B96,URS確認!E:R,13,FALSE)=0,"",VLOOKUP(B96,URS確認!E:R,13,FALSE)),"")</f>
        <v>蔡珮瑜</v>
      </c>
      <c r="I96" s="78" t="str">
        <f>IFERROR(IF(VLOOKUP(B96,URS確認!E:R,14,FALSE)=0,"",VLOOKUP(B96,URS確認!E:R,14,FALSE)),"")</f>
        <v/>
      </c>
      <c r="J96" s="78" t="str">
        <f>IFERROR(IF(VLOOKUP(B96,URS確認!E:R,5,FALSE)=0,"",VLOOKUP(B96,URS確認!E:R,5,FALSE)),"")</f>
        <v>陳綺萍</v>
      </c>
    </row>
    <row r="97" spans="2:10" s="78" customFormat="1">
      <c r="B97" s="79" t="s">
        <v>199</v>
      </c>
      <c r="C97" s="79" t="s">
        <v>200</v>
      </c>
      <c r="D97" s="79" t="s">
        <v>198</v>
      </c>
      <c r="E97" s="5"/>
      <c r="F97" s="5" t="s">
        <v>649</v>
      </c>
      <c r="G97" s="78" t="str">
        <f>IFERROR(IF(VLOOKUP(B97,URS確認!E:R,12,FALSE)=0,"",VLOOKUP(B97,URS確認!E:R,12,FALSE)),"")</f>
        <v>李珮琪</v>
      </c>
      <c r="H97" s="78" t="str">
        <f>IFERROR(IF(VLOOKUP(B97,URS確認!E:R,13,FALSE)=0,"",VLOOKUP(B97,URS確認!E:R,13,FALSE)),"")</f>
        <v>蔡珮瑜</v>
      </c>
      <c r="I97" s="78" t="str">
        <f>IFERROR(IF(VLOOKUP(B97,URS確認!E:R,14,FALSE)=0,"",VLOOKUP(B97,URS確認!E:R,14,FALSE)),"")</f>
        <v/>
      </c>
      <c r="J97" s="78" t="str">
        <f>IFERROR(IF(VLOOKUP(B97,URS確認!E:R,5,FALSE)=0,"",VLOOKUP(B97,URS確認!E:R,5,FALSE)),"")</f>
        <v>陳綺萍</v>
      </c>
    </row>
    <row r="98" spans="2:10" s="78" customFormat="1">
      <c r="B98" s="79" t="s">
        <v>212</v>
      </c>
      <c r="C98" s="79" t="s">
        <v>213</v>
      </c>
      <c r="D98" s="79"/>
      <c r="E98" s="5"/>
      <c r="F98" s="5" t="s">
        <v>629</v>
      </c>
      <c r="G98" s="78" t="str">
        <f>IFERROR(IF(VLOOKUP(B98,URS確認!E:R,12,FALSE)=0,"",VLOOKUP(B98,URS確認!E:R,12,FALSE)),"")</f>
        <v>李珮琪</v>
      </c>
      <c r="H98" s="78" t="str">
        <f>IFERROR(IF(VLOOKUP(B98,URS確認!E:R,13,FALSE)=0,"",VLOOKUP(B98,URS確認!E:R,13,FALSE)),"")</f>
        <v>蔡珮瑜</v>
      </c>
      <c r="I98" s="78" t="str">
        <f>IFERROR(IF(VLOOKUP(B98,URS確認!E:R,14,FALSE)=0,"",VLOOKUP(B98,URS確認!E:R,14,FALSE)),"")</f>
        <v/>
      </c>
      <c r="J98" s="78" t="str">
        <f>IFERROR(IF(VLOOKUP(B98,URS確認!E:R,5,FALSE)=0,"",VLOOKUP(B98,URS確認!E:R,5,FALSE)),"")</f>
        <v>陳綺萍</v>
      </c>
    </row>
    <row r="99" spans="2:10" s="78" customFormat="1">
      <c r="B99" s="79" t="s">
        <v>214</v>
      </c>
      <c r="C99" s="79" t="s">
        <v>215</v>
      </c>
      <c r="D99" s="79" t="s">
        <v>198</v>
      </c>
      <c r="E99" s="5"/>
      <c r="F99" s="5" t="s">
        <v>650</v>
      </c>
      <c r="G99" s="78" t="str">
        <f>IFERROR(IF(VLOOKUP(B99,URS確認!E:R,12,FALSE)=0,"",VLOOKUP(B99,URS確認!E:R,12,FALSE)),"")</f>
        <v>李珮琪</v>
      </c>
      <c r="H99" s="78" t="str">
        <f>IFERROR(IF(VLOOKUP(B99,URS確認!E:R,13,FALSE)=0,"",VLOOKUP(B99,URS確認!E:R,13,FALSE)),"")</f>
        <v>蔡珮瑜</v>
      </c>
      <c r="I99" s="78" t="str">
        <f>IFERROR(IF(VLOOKUP(B99,URS確認!E:R,14,FALSE)=0,"",VLOOKUP(B99,URS確認!E:R,14,FALSE)),"")</f>
        <v/>
      </c>
      <c r="J99" s="78" t="str">
        <f>IFERROR(IF(VLOOKUP(B99,URS確認!E:R,5,FALSE)=0,"",VLOOKUP(B99,URS確認!E:R,5,FALSE)),"")</f>
        <v>陳綺萍</v>
      </c>
    </row>
    <row r="100" spans="2:10" s="78" customFormat="1">
      <c r="B100" s="79" t="s">
        <v>217</v>
      </c>
      <c r="C100" s="79" t="s">
        <v>218</v>
      </c>
      <c r="D100" s="79"/>
      <c r="E100" s="5"/>
      <c r="F100" s="5" t="s">
        <v>629</v>
      </c>
      <c r="G100" s="78" t="str">
        <f>IFERROR(IF(VLOOKUP(B100,URS確認!E:R,12,FALSE)=0,"",VLOOKUP(B100,URS確認!E:R,12,FALSE)),"")</f>
        <v>李珮琪</v>
      </c>
      <c r="H100" s="78" t="str">
        <f>IFERROR(IF(VLOOKUP(B100,URS確認!E:R,13,FALSE)=0,"",VLOOKUP(B100,URS確認!E:R,13,FALSE)),"")</f>
        <v>宋郁宏</v>
      </c>
      <c r="I100" s="78" t="str">
        <f>IFERROR(IF(VLOOKUP(B100,URS確認!E:R,14,FALSE)=0,"",VLOOKUP(B100,URS確認!E:R,14,FALSE)),"")</f>
        <v/>
      </c>
      <c r="J100" s="78" t="str">
        <f>IFERROR(IF(VLOOKUP(B100,URS確認!E:R,5,FALSE)=0,"",VLOOKUP(B100,URS確認!E:R,5,FALSE)),"")</f>
        <v>陳綺萍</v>
      </c>
    </row>
    <row r="101" spans="2:10" s="78" customFormat="1">
      <c r="B101" s="79" t="s">
        <v>227</v>
      </c>
      <c r="C101" s="79" t="s">
        <v>228</v>
      </c>
      <c r="D101" s="79"/>
      <c r="E101" s="5"/>
      <c r="F101" s="5" t="s">
        <v>629</v>
      </c>
      <c r="G101" s="78" t="str">
        <f>IFERROR(IF(VLOOKUP(B101,URS確認!E:R,12,FALSE)=0,"",VLOOKUP(B101,URS確認!E:R,12,FALSE)),"")</f>
        <v>李珮琪</v>
      </c>
      <c r="H101" s="78" t="str">
        <f>IFERROR(IF(VLOOKUP(B101,URS確認!E:R,13,FALSE)=0,"",VLOOKUP(B101,URS確認!E:R,13,FALSE)),"")</f>
        <v>蔡珮瑜</v>
      </c>
      <c r="I101" s="78" t="str">
        <f>IFERROR(IF(VLOOKUP(B101,URS確認!E:R,14,FALSE)=0,"",VLOOKUP(B101,URS確認!E:R,14,FALSE)),"")</f>
        <v/>
      </c>
      <c r="J101" s="78" t="str">
        <f>IFERROR(IF(VLOOKUP(B101,URS確認!E:R,5,FALSE)=0,"",VLOOKUP(B101,URS確認!E:R,5,FALSE)),"")</f>
        <v>陳綺萍</v>
      </c>
    </row>
    <row r="102" spans="2:10" s="78" customFormat="1">
      <c r="B102" s="79" t="s">
        <v>247</v>
      </c>
      <c r="C102" s="79" t="s">
        <v>248</v>
      </c>
      <c r="D102" s="79" t="s">
        <v>685</v>
      </c>
      <c r="E102" s="5"/>
      <c r="F102" s="5" t="s">
        <v>629</v>
      </c>
      <c r="G102" s="78" t="str">
        <f>IFERROR(IF(VLOOKUP(B102,URS確認!E:R,12,FALSE)=0,"",VLOOKUP(B102,URS確認!E:R,12,FALSE)),"")</f>
        <v>李珮琪</v>
      </c>
      <c r="H102" s="78" t="str">
        <f>IFERROR(IF(VLOOKUP(B102,URS確認!E:R,13,FALSE)=0,"",VLOOKUP(B102,URS確認!E:R,13,FALSE)),"")</f>
        <v>邵淑微</v>
      </c>
      <c r="I102" s="78" t="str">
        <f>IFERROR(IF(VLOOKUP(B102,URS確認!E:R,14,FALSE)=0,"",VLOOKUP(B102,URS確認!E:R,14,FALSE)),"")</f>
        <v/>
      </c>
      <c r="J102" s="78" t="str">
        <f>IFERROR(IF(VLOOKUP(B102,URS確認!E:R,5,FALSE)=0,"",VLOOKUP(B102,URS確認!E:R,5,FALSE)),"")</f>
        <v>陳綺萍</v>
      </c>
    </row>
    <row r="103" spans="2:10" s="78" customFormat="1">
      <c r="B103" s="79" t="s">
        <v>249</v>
      </c>
      <c r="C103" s="79" t="s">
        <v>250</v>
      </c>
      <c r="D103" s="79" t="s">
        <v>211</v>
      </c>
      <c r="E103" s="5"/>
      <c r="F103" s="5" t="s">
        <v>629</v>
      </c>
      <c r="G103" s="78" t="str">
        <f>IFERROR(IF(VLOOKUP(B103,URS確認!E:R,12,FALSE)=0,"",VLOOKUP(B103,URS確認!E:R,12,FALSE)),"")</f>
        <v>李珮琪</v>
      </c>
      <c r="H103" s="78" t="str">
        <f>IFERROR(IF(VLOOKUP(B103,URS確認!E:R,13,FALSE)=0,"",VLOOKUP(B103,URS確認!E:R,13,FALSE)),"")</f>
        <v>邵淑微</v>
      </c>
      <c r="I103" s="78" t="str">
        <f>IFERROR(IF(VLOOKUP(B103,URS確認!E:R,14,FALSE)=0,"",VLOOKUP(B103,URS確認!E:R,14,FALSE)),"")</f>
        <v/>
      </c>
      <c r="J103" s="78" t="str">
        <f>IFERROR(IF(VLOOKUP(B103,URS確認!E:R,5,FALSE)=0,"",VLOOKUP(B103,URS確認!E:R,5,FALSE)),"")</f>
        <v>陳綺萍</v>
      </c>
    </row>
    <row r="104" spans="2:10" s="78" customFormat="1">
      <c r="B104" s="79" t="s">
        <v>178</v>
      </c>
      <c r="C104" s="79" t="s">
        <v>179</v>
      </c>
      <c r="D104" s="79" t="s">
        <v>160</v>
      </c>
      <c r="E104" s="5"/>
      <c r="F104" s="5" t="s">
        <v>629</v>
      </c>
      <c r="G104" s="78" t="str">
        <f>IFERROR(IF(VLOOKUP(B104,URS確認!E:R,12,FALSE)=0,"",VLOOKUP(B104,URS確認!E:R,12,FALSE)),"")</f>
        <v>李珮琪</v>
      </c>
      <c r="H104" s="78" t="str">
        <f>IFERROR(IF(VLOOKUP(B104,URS確認!E:R,13,FALSE)=0,"",VLOOKUP(B104,URS確認!E:R,13,FALSE)),"")</f>
        <v>邵淑微</v>
      </c>
      <c r="I104" s="78" t="str">
        <f>IFERROR(IF(VLOOKUP(B104,URS確認!E:R,14,FALSE)=0,"",VLOOKUP(B104,URS確認!E:R,14,FALSE)),"")</f>
        <v/>
      </c>
      <c r="J104" s="78" t="str">
        <f>IFERROR(IF(VLOOKUP(B104,URS確認!E:R,5,FALSE)=0,"",VLOOKUP(B104,URS確認!E:R,5,FALSE)),"")</f>
        <v>余家興</v>
      </c>
    </row>
    <row r="105" spans="2:10" s="78" customFormat="1">
      <c r="B105" s="79" t="s">
        <v>156</v>
      </c>
      <c r="C105" s="79" t="s">
        <v>157</v>
      </c>
      <c r="D105" s="79" t="s">
        <v>146</v>
      </c>
      <c r="E105" s="5"/>
      <c r="F105" s="5" t="s">
        <v>629</v>
      </c>
      <c r="G105" s="78" t="str">
        <f>IFERROR(IF(VLOOKUP(B105,URS確認!E:R,12,FALSE)=0,"",VLOOKUP(B105,URS確認!E:R,12,FALSE)),"")</f>
        <v>李珮琪</v>
      </c>
      <c r="H105" s="78" t="str">
        <f>IFERROR(IF(VLOOKUP(B105,URS確認!E:R,13,FALSE)=0,"",VLOOKUP(B105,URS確認!E:R,13,FALSE)),"")</f>
        <v>蔡珮瑜</v>
      </c>
      <c r="I105" s="78" t="str">
        <f>IFERROR(IF(VLOOKUP(B105,URS確認!E:R,14,FALSE)=0,"",VLOOKUP(B105,URS確認!E:R,14,FALSE)),"")</f>
        <v/>
      </c>
      <c r="J105" s="78" t="str">
        <f>IFERROR(IF(VLOOKUP(B105,URS確認!E:R,5,FALSE)=0,"",VLOOKUP(B105,URS確認!E:R,5,FALSE)),"")</f>
        <v>余家興</v>
      </c>
    </row>
    <row r="106" spans="2:10" s="78" customFormat="1">
      <c r="B106" s="79" t="s">
        <v>149</v>
      </c>
      <c r="C106" s="79" t="s">
        <v>150</v>
      </c>
      <c r="D106" s="79" t="s">
        <v>146</v>
      </c>
      <c r="E106" s="5"/>
      <c r="F106" s="5" t="s">
        <v>629</v>
      </c>
      <c r="G106" s="78" t="str">
        <f>IFERROR(IF(VLOOKUP(B106,URS確認!E:R,12,FALSE)=0,"",VLOOKUP(B106,URS確認!E:R,12,FALSE)),"")</f>
        <v>李珮琪</v>
      </c>
      <c r="H106" s="78" t="str">
        <f>IFERROR(IF(VLOOKUP(B106,URS確認!E:R,13,FALSE)=0,"",VLOOKUP(B106,URS確認!E:R,13,FALSE)),"")</f>
        <v>蔡珮瑜</v>
      </c>
      <c r="I106" s="78" t="str">
        <f>IFERROR(IF(VLOOKUP(B106,URS確認!E:R,14,FALSE)=0,"",VLOOKUP(B106,URS確認!E:R,14,FALSE)),"")</f>
        <v/>
      </c>
      <c r="J106" s="78" t="str">
        <f>IFERROR(IF(VLOOKUP(B106,URS確認!E:R,5,FALSE)=0,"",VLOOKUP(B106,URS確認!E:R,5,FALSE)),"")</f>
        <v>余家興</v>
      </c>
    </row>
    <row r="107" spans="2:10" s="78" customFormat="1">
      <c r="B107" s="79" t="s">
        <v>189</v>
      </c>
      <c r="C107" s="79" t="s">
        <v>190</v>
      </c>
      <c r="D107" s="79" t="s">
        <v>146</v>
      </c>
      <c r="E107" s="5"/>
      <c r="F107" s="5" t="s">
        <v>629</v>
      </c>
      <c r="G107" s="78" t="str">
        <f>IFERROR(IF(VLOOKUP(B107,URS確認!E:R,12,FALSE)=0,"",VLOOKUP(B107,URS確認!E:R,12,FALSE)),"")</f>
        <v>李珮琪</v>
      </c>
      <c r="H107" s="78" t="str">
        <f>IFERROR(IF(VLOOKUP(B107,URS確認!E:R,13,FALSE)=0,"",VLOOKUP(B107,URS確認!E:R,13,FALSE)),"")</f>
        <v>蔡珮瑜</v>
      </c>
      <c r="I107" s="78" t="str">
        <f>IFERROR(IF(VLOOKUP(B107,URS確認!E:R,14,FALSE)=0,"",VLOOKUP(B107,URS確認!E:R,14,FALSE)),"")</f>
        <v/>
      </c>
      <c r="J107" s="78" t="str">
        <f>IFERROR(IF(VLOOKUP(B107,URS確認!E:R,5,FALSE)=0,"",VLOOKUP(B107,URS確認!E:R,5,FALSE)),"")</f>
        <v>余家興</v>
      </c>
    </row>
    <row r="108" spans="2:10" s="78" customFormat="1">
      <c r="B108" s="79" t="s">
        <v>151</v>
      </c>
      <c r="C108" s="79" t="s">
        <v>152</v>
      </c>
      <c r="D108" s="79" t="s">
        <v>146</v>
      </c>
      <c r="E108" s="5"/>
      <c r="F108" s="5" t="s">
        <v>629</v>
      </c>
      <c r="G108" s="78" t="str">
        <f>IFERROR(IF(VLOOKUP(B108,URS確認!E:R,12,FALSE)=0,"",VLOOKUP(B108,URS確認!E:R,12,FALSE)),"")</f>
        <v>林清河</v>
      </c>
      <c r="H108" s="78" t="str">
        <f>IFERROR(IF(VLOOKUP(B108,URS確認!E:R,13,FALSE)=0,"",VLOOKUP(B108,URS確認!E:R,13,FALSE)),"")</f>
        <v>邵淑微</v>
      </c>
      <c r="I108" s="78" t="str">
        <f>IFERROR(IF(VLOOKUP(B108,URS確認!E:R,14,FALSE)=0,"",VLOOKUP(B108,URS確認!E:R,14,FALSE)),"")</f>
        <v/>
      </c>
      <c r="J108" s="78" t="str">
        <f>IFERROR(IF(VLOOKUP(B108,URS確認!E:R,5,FALSE)=0,"",VLOOKUP(B108,URS確認!E:R,5,FALSE)),"")</f>
        <v>余家興</v>
      </c>
    </row>
    <row r="109" spans="2:10" s="78" customFormat="1">
      <c r="B109" s="79" t="s">
        <v>144</v>
      </c>
      <c r="C109" s="79" t="s">
        <v>145</v>
      </c>
      <c r="D109" s="79" t="s">
        <v>146</v>
      </c>
      <c r="E109" s="5"/>
      <c r="F109" s="5" t="s">
        <v>629</v>
      </c>
      <c r="G109" s="78" t="str">
        <f>IFERROR(IF(VLOOKUP(B109,URS確認!E:R,12,FALSE)=0,"",VLOOKUP(B109,URS確認!E:R,12,FALSE)),"")</f>
        <v>李珮琪</v>
      </c>
      <c r="H109" s="78" t="str">
        <f>IFERROR(IF(VLOOKUP(B109,URS確認!E:R,13,FALSE)=0,"",VLOOKUP(B109,URS確認!E:R,13,FALSE)),"")</f>
        <v>蔡珮瑜</v>
      </c>
      <c r="I109" s="78" t="str">
        <f>IFERROR(IF(VLOOKUP(B109,URS確認!E:R,14,FALSE)=0,"",VLOOKUP(B109,URS確認!E:R,14,FALSE)),"")</f>
        <v/>
      </c>
      <c r="J109" s="78" t="str">
        <f>IFERROR(IF(VLOOKUP(B109,URS確認!E:R,5,FALSE)=0,"",VLOOKUP(B109,URS確認!E:R,5,FALSE)),"")</f>
        <v>余家興</v>
      </c>
    </row>
    <row r="110" spans="2:10" s="78" customFormat="1">
      <c r="B110" s="79" t="s">
        <v>147</v>
      </c>
      <c r="C110" s="79" t="s">
        <v>148</v>
      </c>
      <c r="D110" s="79" t="s">
        <v>146</v>
      </c>
      <c r="E110" s="5"/>
      <c r="F110" s="5" t="s">
        <v>629</v>
      </c>
      <c r="G110" s="78" t="str">
        <f>IFERROR(IF(VLOOKUP(B110,URS確認!E:R,12,FALSE)=0,"",VLOOKUP(B110,URS確認!E:R,12,FALSE)),"")</f>
        <v>李珮琪</v>
      </c>
      <c r="H110" s="78" t="str">
        <f>IFERROR(IF(VLOOKUP(B110,URS確認!E:R,13,FALSE)=0,"",VLOOKUP(B110,URS確認!E:R,13,FALSE)),"")</f>
        <v>蔡珮瑜</v>
      </c>
      <c r="I110" s="78" t="str">
        <f>IFERROR(IF(VLOOKUP(B110,URS確認!E:R,14,FALSE)=0,"",VLOOKUP(B110,URS確認!E:R,14,FALSE)),"")</f>
        <v/>
      </c>
      <c r="J110" s="78" t="str">
        <f>IFERROR(IF(VLOOKUP(B110,URS確認!E:R,5,FALSE)=0,"",VLOOKUP(B110,URS確認!E:R,5,FALSE)),"")</f>
        <v>余家興</v>
      </c>
    </row>
    <row r="111" spans="2:10" s="78" customFormat="1">
      <c r="B111" s="79" t="s">
        <v>162</v>
      </c>
      <c r="C111" s="79" t="s">
        <v>163</v>
      </c>
      <c r="D111" s="79" t="s">
        <v>4</v>
      </c>
      <c r="E111" s="5"/>
      <c r="F111" s="5" t="s">
        <v>629</v>
      </c>
      <c r="G111" s="78" t="str">
        <f>IFERROR(IF(VLOOKUP(B111,URS確認!E:R,12,FALSE)=0,"",VLOOKUP(B111,URS確認!E:R,12,FALSE)),"")</f>
        <v>李珮琪</v>
      </c>
      <c r="H111" s="78" t="str">
        <f>IFERROR(IF(VLOOKUP(B111,URS確認!E:R,13,FALSE)=0,"",VLOOKUP(B111,URS確認!E:R,13,FALSE)),"")</f>
        <v>蔡珮瑜</v>
      </c>
      <c r="I111" s="78" t="str">
        <f>IFERROR(IF(VLOOKUP(B111,URS確認!E:R,14,FALSE)=0,"",VLOOKUP(B111,URS確認!E:R,14,FALSE)),"")</f>
        <v/>
      </c>
      <c r="J111" s="78" t="str">
        <f>IFERROR(IF(VLOOKUP(B111,URS確認!E:R,5,FALSE)=0,"",VLOOKUP(B111,URS確認!E:R,5,FALSE)),"")</f>
        <v>余家興</v>
      </c>
    </row>
    <row r="112" spans="2:10" s="78" customFormat="1">
      <c r="B112" s="79" t="s">
        <v>164</v>
      </c>
      <c r="C112" s="79" t="s">
        <v>165</v>
      </c>
      <c r="D112" s="79" t="s">
        <v>4</v>
      </c>
      <c r="E112" s="5"/>
      <c r="F112" s="5" t="s">
        <v>629</v>
      </c>
      <c r="G112" s="78" t="str">
        <f>IFERROR(IF(VLOOKUP(B112,URS確認!E:R,12,FALSE)=0,"",VLOOKUP(B112,URS確認!E:R,12,FALSE)),"")</f>
        <v>李珮琪</v>
      </c>
      <c r="H112" s="78" t="str">
        <f>IFERROR(IF(VLOOKUP(B112,URS確認!E:R,13,FALSE)=0,"",VLOOKUP(B112,URS確認!E:R,13,FALSE)),"")</f>
        <v>蔡珮瑜</v>
      </c>
      <c r="I112" s="78" t="str">
        <f>IFERROR(IF(VLOOKUP(B112,URS確認!E:R,14,FALSE)=0,"",VLOOKUP(B112,URS確認!E:R,14,FALSE)),"")</f>
        <v/>
      </c>
      <c r="J112" s="78" t="str">
        <f>IFERROR(IF(VLOOKUP(B112,URS確認!E:R,5,FALSE)=0,"",VLOOKUP(B112,URS確認!E:R,5,FALSE)),"")</f>
        <v>余家興</v>
      </c>
    </row>
    <row r="113" spans="1:11" s="78" customFormat="1">
      <c r="B113" s="79" t="s">
        <v>158</v>
      </c>
      <c r="C113" s="79" t="s">
        <v>159</v>
      </c>
      <c r="D113" s="79" t="s">
        <v>160</v>
      </c>
      <c r="E113" s="5"/>
      <c r="F113" s="5" t="s">
        <v>629</v>
      </c>
      <c r="G113" s="78" t="str">
        <f>IFERROR(IF(VLOOKUP(B113,URS確認!E:R,12,FALSE)=0,"",VLOOKUP(B113,URS確認!E:R,12,FALSE)),"")</f>
        <v>李珮琪</v>
      </c>
      <c r="H113" s="78" t="str">
        <f>IFERROR(IF(VLOOKUP(B113,URS確認!E:R,13,FALSE)=0,"",VLOOKUP(B113,URS確認!E:R,13,FALSE)),"")</f>
        <v>蔡珮瑜</v>
      </c>
      <c r="I113" s="78" t="str">
        <f>IFERROR(IF(VLOOKUP(B113,URS確認!E:R,14,FALSE)=0,"",VLOOKUP(B113,URS確認!E:R,14,FALSE)),"")</f>
        <v/>
      </c>
      <c r="J113" s="78" t="str">
        <f>IFERROR(IF(VLOOKUP(B113,URS確認!E:R,5,FALSE)=0,"",VLOOKUP(B113,URS確認!E:R,5,FALSE)),"")</f>
        <v>余家興</v>
      </c>
    </row>
    <row r="114" spans="1:11" s="78" customFormat="1">
      <c r="B114" s="79" t="s">
        <v>180</v>
      </c>
      <c r="C114" s="79" t="s">
        <v>181</v>
      </c>
      <c r="D114" s="79" t="s">
        <v>160</v>
      </c>
      <c r="E114" s="5"/>
      <c r="F114" s="5" t="s">
        <v>629</v>
      </c>
      <c r="G114" s="78" t="str">
        <f>IFERROR(IF(VLOOKUP(B114,URS確認!E:R,12,FALSE)=0,"",VLOOKUP(B114,URS確認!E:R,12,FALSE)),"")</f>
        <v>李珮琪</v>
      </c>
      <c r="H114" s="78" t="str">
        <f>IFERROR(IF(VLOOKUP(B114,URS確認!E:R,13,FALSE)=0,"",VLOOKUP(B114,URS確認!E:R,13,FALSE)),"")</f>
        <v>邵淑微</v>
      </c>
      <c r="I114" s="78" t="str">
        <f>IFERROR(IF(VLOOKUP(B114,URS確認!E:R,14,FALSE)=0,"",VLOOKUP(B114,URS確認!E:R,14,FALSE)),"")</f>
        <v/>
      </c>
      <c r="J114" s="78" t="str">
        <f>IFERROR(IF(VLOOKUP(B114,URS確認!E:R,5,FALSE)=0,"",VLOOKUP(B114,URS確認!E:R,5,FALSE)),"")</f>
        <v>余家興</v>
      </c>
    </row>
    <row r="115" spans="1:11" s="78" customFormat="1">
      <c r="B115" s="79" t="s">
        <v>182</v>
      </c>
      <c r="C115" s="79" t="s">
        <v>183</v>
      </c>
      <c r="D115" s="79" t="s">
        <v>155</v>
      </c>
      <c r="E115" s="5"/>
      <c r="F115" s="5" t="s">
        <v>629</v>
      </c>
      <c r="G115" s="78" t="str">
        <f>IFERROR(IF(VLOOKUP(B115,URS確認!E:R,12,FALSE)=0,"",VLOOKUP(B115,URS確認!E:R,12,FALSE)),"")</f>
        <v>涂宇欣</v>
      </c>
      <c r="H115" s="78" t="str">
        <f>IFERROR(IF(VLOOKUP(B115,URS確認!E:R,13,FALSE)=0,"",VLOOKUP(B115,URS確認!E:R,13,FALSE)),"")</f>
        <v>邵淑微</v>
      </c>
      <c r="I115" s="78" t="str">
        <f>IFERROR(IF(VLOOKUP(B115,URS確認!E:R,14,FALSE)=0,"",VLOOKUP(B115,URS確認!E:R,14,FALSE)),"")</f>
        <v/>
      </c>
      <c r="J115" s="78" t="str">
        <f>IFERROR(IF(VLOOKUP(B115,URS確認!E:R,5,FALSE)=0,"",VLOOKUP(B115,URS確認!E:R,5,FALSE)),"")</f>
        <v>余家興</v>
      </c>
    </row>
    <row r="116" spans="1:11" s="78" customFormat="1">
      <c r="B116" s="79" t="s">
        <v>184</v>
      </c>
      <c r="C116" s="79" t="s">
        <v>185</v>
      </c>
      <c r="D116" s="79" t="s">
        <v>155</v>
      </c>
      <c r="E116" s="5"/>
      <c r="F116" s="5" t="s">
        <v>629</v>
      </c>
      <c r="G116" s="78" t="str">
        <f>IFERROR(IF(VLOOKUP(B116,URS確認!E:R,12,FALSE)=0,"",VLOOKUP(B116,URS確認!E:R,12,FALSE)),"")</f>
        <v>涂宇欣</v>
      </c>
      <c r="H116" s="78" t="str">
        <f>IFERROR(IF(VLOOKUP(B116,URS確認!E:R,13,FALSE)=0,"",VLOOKUP(B116,URS確認!E:R,13,FALSE)),"")</f>
        <v>蔡珮瑜</v>
      </c>
      <c r="I116" s="78" t="str">
        <f>IFERROR(IF(VLOOKUP(B116,URS確認!E:R,14,FALSE)=0,"",VLOOKUP(B116,URS確認!E:R,14,FALSE)),"")</f>
        <v/>
      </c>
      <c r="J116" s="78" t="str">
        <f>IFERROR(IF(VLOOKUP(B116,URS確認!E:R,5,FALSE)=0,"",VLOOKUP(B116,URS確認!E:R,5,FALSE)),"")</f>
        <v>余家興</v>
      </c>
    </row>
    <row r="117" spans="1:11" s="78" customFormat="1">
      <c r="B117" s="79" t="s">
        <v>186</v>
      </c>
      <c r="C117" s="79" t="s">
        <v>187</v>
      </c>
      <c r="D117" s="79" t="s">
        <v>188</v>
      </c>
      <c r="E117" s="5"/>
      <c r="F117" s="5" t="s">
        <v>629</v>
      </c>
      <c r="G117" s="78" t="str">
        <f>IFERROR(IF(VLOOKUP(B117,URS確認!E:R,12,FALSE)=0,"",VLOOKUP(B117,URS確認!E:R,12,FALSE)),"")</f>
        <v>李珮琪</v>
      </c>
      <c r="H117" s="78" t="str">
        <f>IFERROR(IF(VLOOKUP(B117,URS確認!E:R,13,FALSE)=0,"",VLOOKUP(B117,URS確認!E:R,13,FALSE)),"")</f>
        <v>邵淑微</v>
      </c>
      <c r="I117" s="78" t="str">
        <f>IFERROR(IF(VLOOKUP(B117,URS確認!E:R,14,FALSE)=0,"",VLOOKUP(B117,URS確認!E:R,14,FALSE)),"")</f>
        <v/>
      </c>
      <c r="J117" s="78" t="str">
        <f>IFERROR(IF(VLOOKUP(B117,URS確認!E:R,5,FALSE)=0,"",VLOOKUP(B117,URS確認!E:R,5,FALSE)),"")</f>
        <v>余家興</v>
      </c>
    </row>
    <row r="118" spans="1:11" s="78" customFormat="1">
      <c r="B118" s="79" t="s">
        <v>191</v>
      </c>
      <c r="C118" s="79" t="s">
        <v>192</v>
      </c>
      <c r="D118" s="79" t="s">
        <v>188</v>
      </c>
      <c r="E118" s="5"/>
      <c r="F118" s="5" t="s">
        <v>629</v>
      </c>
      <c r="G118" s="78" t="str">
        <f>IFERROR(IF(VLOOKUP(B118,URS確認!E:R,12,FALSE)=0,"",VLOOKUP(B118,URS確認!E:R,12,FALSE)),"")</f>
        <v>涂宇欣</v>
      </c>
      <c r="H118" s="78" t="str">
        <f>IFERROR(IF(VLOOKUP(B118,URS確認!E:R,13,FALSE)=0,"",VLOOKUP(B118,URS確認!E:R,13,FALSE)),"")</f>
        <v>蔡珮瑜</v>
      </c>
      <c r="I118" s="78" t="str">
        <f>IFERROR(IF(VLOOKUP(B118,URS確認!E:R,14,FALSE)=0,"",VLOOKUP(B118,URS確認!E:R,14,FALSE)),"")</f>
        <v/>
      </c>
      <c r="J118" s="78" t="str">
        <f>IFERROR(IF(VLOOKUP(B118,URS確認!E:R,5,FALSE)=0,"",VLOOKUP(B118,URS確認!E:R,5,FALSE)),"")</f>
        <v>余家興</v>
      </c>
    </row>
    <row r="119" spans="1:11" s="78" customFormat="1">
      <c r="B119" s="79" t="s">
        <v>193</v>
      </c>
      <c r="C119" s="79" t="s">
        <v>194</v>
      </c>
      <c r="D119" s="79" t="s">
        <v>188</v>
      </c>
      <c r="E119" s="5"/>
      <c r="F119" s="5" t="s">
        <v>629</v>
      </c>
      <c r="G119" s="78" t="str">
        <f>IFERROR(IF(VLOOKUP(B119,URS確認!E:R,12,FALSE)=0,"",VLOOKUP(B119,URS確認!E:R,12,FALSE)),"")</f>
        <v>涂宇欣</v>
      </c>
      <c r="H119" s="78" t="str">
        <f>IFERROR(IF(VLOOKUP(B119,URS確認!E:R,13,FALSE)=0,"",VLOOKUP(B119,URS確認!E:R,13,FALSE)),"")</f>
        <v>蔡珮瑜</v>
      </c>
      <c r="I119" s="78" t="str">
        <f>IFERROR(IF(VLOOKUP(B119,URS確認!E:R,14,FALSE)=0,"",VLOOKUP(B119,URS確認!E:R,14,FALSE)),"")</f>
        <v/>
      </c>
      <c r="J119" s="78" t="str">
        <f>IFERROR(IF(VLOOKUP(B119,URS確認!E:R,5,FALSE)=0,"",VLOOKUP(B119,URS確認!E:R,5,FALSE)),"")</f>
        <v>余家興</v>
      </c>
    </row>
    <row r="120" spans="1:11" s="78" customFormat="1">
      <c r="B120" s="79" t="s">
        <v>838</v>
      </c>
      <c r="C120" s="79" t="s">
        <v>109</v>
      </c>
      <c r="D120" s="79" t="s">
        <v>99</v>
      </c>
      <c r="E120" s="5"/>
      <c r="F120" s="5" t="s">
        <v>629</v>
      </c>
      <c r="G120" s="78" t="str">
        <f>IFERROR(IF(VLOOKUP(B120,URS確認!E:R,12,FALSE)=0,"",VLOOKUP(B120,URS確認!E:R,12,FALSE)),"")</f>
        <v>林清河</v>
      </c>
      <c r="H120" s="78" t="str">
        <f>IFERROR(IF(VLOOKUP(B120,URS確認!E:R,13,FALSE)=0,"",VLOOKUP(B120,URS確認!E:R,13,FALSE)),"")</f>
        <v>張舜雯</v>
      </c>
      <c r="I120" s="78" t="str">
        <f>IFERROR(IF(VLOOKUP(B120,URS確認!E:R,14,FALSE)=0,"",VLOOKUP(B120,URS確認!E:R,14,FALSE)),"")</f>
        <v/>
      </c>
      <c r="J120" s="78" t="str">
        <f>IFERROR(IF(VLOOKUP(B120,URS確認!E:R,5,FALSE)=0,"",VLOOKUP(B120,URS確認!E:R,5,FALSE)),"")</f>
        <v>陳昱衡</v>
      </c>
    </row>
    <row r="121" spans="1:11" s="78" customFormat="1">
      <c r="G121" s="78" t="str">
        <f>IFERROR(IF(VLOOKUP(B121,URS確認!E:R,12,FALSE)=0,"",VLOOKUP(B121,URS確認!E:R,12,FALSE)),"")</f>
        <v/>
      </c>
      <c r="H121" s="78" t="str">
        <f>IFERROR(IF(VLOOKUP(B121,URS確認!E:R,13,FALSE)=0,"",VLOOKUP(B121,URS確認!E:R,13,FALSE)),"")</f>
        <v/>
      </c>
      <c r="I121" s="78" t="str">
        <f>IFERROR(IF(VLOOKUP(B121,URS確認!E:R,14,FALSE)=0,"",VLOOKUP(B121,URS確認!E:R,14,FALSE)),"")</f>
        <v/>
      </c>
      <c r="J121" s="78" t="str">
        <f>IFERROR(IF(VLOOKUP(B121,URS確認!E:R,5,FALSE)=0,"",VLOOKUP(B121,URS確認!E:R,5,FALSE)),"")</f>
        <v/>
      </c>
    </row>
    <row r="122" spans="1:11" s="78" customFormat="1" ht="27">
      <c r="A122" s="80" t="s">
        <v>839</v>
      </c>
      <c r="B122" s="143" t="s">
        <v>647</v>
      </c>
      <c r="C122" s="143" t="s">
        <v>0</v>
      </c>
      <c r="D122" s="144" t="s">
        <v>1</v>
      </c>
      <c r="E122" s="145" t="s">
        <v>631</v>
      </c>
      <c r="F122" s="146"/>
      <c r="G122" s="147" t="s">
        <v>857</v>
      </c>
      <c r="H122" s="147" t="s">
        <v>859</v>
      </c>
      <c r="I122" s="147" t="s">
        <v>1891</v>
      </c>
      <c r="J122" s="147" t="s">
        <v>1895</v>
      </c>
      <c r="K122" s="147" t="s">
        <v>1892</v>
      </c>
    </row>
    <row r="123" spans="1:11" s="78" customFormat="1">
      <c r="B123" s="79" t="s">
        <v>589</v>
      </c>
      <c r="C123" s="79" t="s">
        <v>590</v>
      </c>
      <c r="D123" s="79" t="s">
        <v>591</v>
      </c>
      <c r="E123" s="5"/>
      <c r="F123" s="5" t="s">
        <v>648</v>
      </c>
      <c r="G123" s="78" t="str">
        <f>IFERROR(IF(VLOOKUP(B123,URS確認!E:R,12,FALSE)=0,"",VLOOKUP(B123,URS確認!E:R,12,FALSE)),"")</f>
        <v>林清河</v>
      </c>
      <c r="H123" s="78" t="str">
        <f>IFERROR(IF(VLOOKUP(B123,URS確認!E:R,13,FALSE)=0,"",VLOOKUP(B123,URS確認!E:R,13,FALSE)),"")</f>
        <v>邵淑微</v>
      </c>
      <c r="I123" s="78" t="str">
        <f>IFERROR(IF(VLOOKUP(B123,URS確認!E:R,14,FALSE)=0,"",VLOOKUP(B123,URS確認!E:R,14,FALSE)),"")</f>
        <v/>
      </c>
      <c r="J123" s="78" t="str">
        <f>IFERROR(IF(VLOOKUP(B123,URS確認!E:R,5,FALSE)=0,"",VLOOKUP(B123,URS確認!E:R,5,FALSE)),"")</f>
        <v>余家興</v>
      </c>
    </row>
    <row r="124" spans="1:11" s="78" customFormat="1">
      <c r="B124" s="79" t="s">
        <v>592</v>
      </c>
      <c r="C124" s="79" t="s">
        <v>593</v>
      </c>
      <c r="D124" s="79" t="s">
        <v>591</v>
      </c>
      <c r="E124" s="5"/>
      <c r="F124" s="5" t="s">
        <v>629</v>
      </c>
      <c r="G124" s="78" t="str">
        <f>IFERROR(IF(VLOOKUP(B124,URS確認!E:R,12,FALSE)=0,"",VLOOKUP(B124,URS確認!E:R,12,FALSE)),"")</f>
        <v>林清河</v>
      </c>
      <c r="H124" s="78" t="str">
        <f>IFERROR(IF(VLOOKUP(B124,URS確認!E:R,13,FALSE)=0,"",VLOOKUP(B124,URS確認!E:R,13,FALSE)),"")</f>
        <v>邵淑微</v>
      </c>
      <c r="I124" s="78" t="str">
        <f>IFERROR(IF(VLOOKUP(B124,URS確認!E:R,14,FALSE)=0,"",VLOOKUP(B124,URS確認!E:R,14,FALSE)),"")</f>
        <v/>
      </c>
      <c r="J124" s="78" t="str">
        <f>IFERROR(IF(VLOOKUP(B124,URS確認!E:R,5,FALSE)=0,"",VLOOKUP(B124,URS確認!E:R,5,FALSE)),"")</f>
        <v>余家興</v>
      </c>
    </row>
    <row r="125" spans="1:11" s="78" customFormat="1">
      <c r="B125" s="79" t="s">
        <v>97</v>
      </c>
      <c r="C125" s="79" t="s">
        <v>98</v>
      </c>
      <c r="D125" s="79" t="s">
        <v>99</v>
      </c>
      <c r="E125" s="5"/>
      <c r="F125" s="5" t="s">
        <v>629</v>
      </c>
      <c r="G125" s="78" t="str">
        <f>IFERROR(IF(VLOOKUP(B125,URS確認!E:R,12,FALSE)=0,"",VLOOKUP(B125,URS確認!E:R,12,FALSE)),"")</f>
        <v>林清河</v>
      </c>
      <c r="H125" s="78" t="str">
        <f>IFERROR(IF(VLOOKUP(B125,URS確認!E:R,13,FALSE)=0,"",VLOOKUP(B125,URS確認!E:R,13,FALSE)),"")</f>
        <v>張舜雯</v>
      </c>
      <c r="I125" s="78" t="str">
        <f>IFERROR(IF(VLOOKUP(B125,URS確認!E:R,14,FALSE)=0,"",VLOOKUP(B125,URS確認!E:R,14,FALSE)),"")</f>
        <v/>
      </c>
      <c r="J125" s="78" t="str">
        <f>IFERROR(IF(VLOOKUP(B125,URS確認!E:R,5,FALSE)=0,"",VLOOKUP(B125,URS確認!E:R,5,FALSE)),"")</f>
        <v>陳昱衡</v>
      </c>
    </row>
    <row r="126" spans="1:11" s="78" customFormat="1">
      <c r="B126" s="79" t="s">
        <v>100</v>
      </c>
      <c r="C126" s="79" t="s">
        <v>101</v>
      </c>
      <c r="D126" s="79" t="s">
        <v>99</v>
      </c>
      <c r="E126" s="5"/>
      <c r="F126" s="5" t="s">
        <v>629</v>
      </c>
      <c r="G126" s="78" t="str">
        <f>IFERROR(IF(VLOOKUP(B126,URS確認!E:R,12,FALSE)=0,"",VLOOKUP(B126,URS確認!E:R,12,FALSE)),"")</f>
        <v>林清河</v>
      </c>
      <c r="H126" s="78" t="str">
        <f>IFERROR(IF(VLOOKUP(B126,URS確認!E:R,13,FALSE)=0,"",VLOOKUP(B126,URS確認!E:R,13,FALSE)),"")</f>
        <v>張舜雯</v>
      </c>
      <c r="I126" s="78" t="str">
        <f>IFERROR(IF(VLOOKUP(B126,URS確認!E:R,14,FALSE)=0,"",VLOOKUP(B126,URS確認!E:R,14,FALSE)),"")</f>
        <v/>
      </c>
      <c r="J126" s="78" t="str">
        <f>IFERROR(IF(VLOOKUP(B126,URS確認!E:R,5,FALSE)=0,"",VLOOKUP(B126,URS確認!E:R,5,FALSE)),"")</f>
        <v>陳昱衡</v>
      </c>
    </row>
    <row r="127" spans="1:11" s="78" customFormat="1">
      <c r="B127" s="79" t="s">
        <v>102</v>
      </c>
      <c r="C127" s="79" t="s">
        <v>103</v>
      </c>
      <c r="D127" s="79" t="s">
        <v>99</v>
      </c>
      <c r="E127" s="5"/>
      <c r="F127" s="5" t="s">
        <v>629</v>
      </c>
      <c r="G127" s="78" t="str">
        <f>IFERROR(IF(VLOOKUP(B127,URS確認!E:R,12,FALSE)=0,"",VLOOKUP(B127,URS確認!E:R,12,FALSE)),"")</f>
        <v>林清河</v>
      </c>
      <c r="H127" s="78" t="str">
        <f>IFERROR(IF(VLOOKUP(B127,URS確認!E:R,13,FALSE)=0,"",VLOOKUP(B127,URS確認!E:R,13,FALSE)),"")</f>
        <v>張舜雯</v>
      </c>
      <c r="I127" s="78" t="str">
        <f>IFERROR(IF(VLOOKUP(B127,URS確認!E:R,14,FALSE)=0,"",VLOOKUP(B127,URS確認!E:R,14,FALSE)),"")</f>
        <v/>
      </c>
      <c r="J127" s="78" t="str">
        <f>IFERROR(IF(VLOOKUP(B127,URS確認!E:R,5,FALSE)=0,"",VLOOKUP(B127,URS確認!E:R,5,FALSE)),"")</f>
        <v>陳昱衡</v>
      </c>
    </row>
    <row r="128" spans="1:11" s="78" customFormat="1">
      <c r="B128" s="79" t="s">
        <v>108</v>
      </c>
      <c r="C128" s="79" t="s">
        <v>109</v>
      </c>
      <c r="D128" s="79" t="s">
        <v>99</v>
      </c>
      <c r="E128" s="5"/>
      <c r="F128" s="5" t="s">
        <v>629</v>
      </c>
      <c r="G128" s="78" t="str">
        <f>IFERROR(IF(VLOOKUP(B128,URS確認!E:R,12,FALSE)=0,"",VLOOKUP(B128,URS確認!E:R,12,FALSE)),"")</f>
        <v>林清河</v>
      </c>
      <c r="H128" s="78" t="str">
        <f>IFERROR(IF(VLOOKUP(B128,URS確認!E:R,13,FALSE)=0,"",VLOOKUP(B128,URS確認!E:R,13,FALSE)),"")</f>
        <v>張舜雯</v>
      </c>
      <c r="I128" s="78" t="str">
        <f>IFERROR(IF(VLOOKUP(B128,URS確認!E:R,14,FALSE)=0,"",VLOOKUP(B128,URS確認!E:R,14,FALSE)),"")</f>
        <v/>
      </c>
      <c r="J128" s="78" t="str">
        <f>IFERROR(IF(VLOOKUP(B128,URS確認!E:R,5,FALSE)=0,"",VLOOKUP(B128,URS確認!E:R,5,FALSE)),"")</f>
        <v>陳昱衡</v>
      </c>
    </row>
    <row r="129" spans="1:11" s="78" customFormat="1">
      <c r="B129" s="79" t="s">
        <v>104</v>
      </c>
      <c r="C129" s="79" t="s">
        <v>105</v>
      </c>
      <c r="D129" s="79" t="s">
        <v>99</v>
      </c>
      <c r="E129" s="5"/>
      <c r="F129" s="5" t="s">
        <v>629</v>
      </c>
      <c r="G129" s="78" t="str">
        <f>IFERROR(IF(VLOOKUP(B129,URS確認!E:R,12,FALSE)=0,"",VLOOKUP(B129,URS確認!E:R,12,FALSE)),"")</f>
        <v>林清河</v>
      </c>
      <c r="H129" s="78" t="str">
        <f>IFERROR(IF(VLOOKUP(B129,URS確認!E:R,13,FALSE)=0,"",VLOOKUP(B129,URS確認!E:R,13,FALSE)),"")</f>
        <v>張舜雯</v>
      </c>
      <c r="I129" s="78" t="str">
        <f>IFERROR(IF(VLOOKUP(B129,URS確認!E:R,14,FALSE)=0,"",VLOOKUP(B129,URS確認!E:R,14,FALSE)),"")</f>
        <v/>
      </c>
      <c r="J129" s="78" t="str">
        <f>IFERROR(IF(VLOOKUP(B129,URS確認!E:R,5,FALSE)=0,"",VLOOKUP(B129,URS確認!E:R,5,FALSE)),"")</f>
        <v>陳昱衡</v>
      </c>
    </row>
    <row r="130" spans="1:11" s="78" customFormat="1">
      <c r="B130" s="79" t="s">
        <v>106</v>
      </c>
      <c r="C130" s="79" t="s">
        <v>107</v>
      </c>
      <c r="D130" s="79" t="s">
        <v>99</v>
      </c>
      <c r="E130" s="5"/>
      <c r="F130" s="5" t="s">
        <v>629</v>
      </c>
      <c r="G130" s="78" t="str">
        <f>IFERROR(IF(VLOOKUP(B130,URS確認!E:R,12,FALSE)=0,"",VLOOKUP(B130,URS確認!E:R,12,FALSE)),"")</f>
        <v>林清河</v>
      </c>
      <c r="H130" s="78" t="str">
        <f>IFERROR(IF(VLOOKUP(B130,URS確認!E:R,13,FALSE)=0,"",VLOOKUP(B130,URS確認!E:R,13,FALSE)),"")</f>
        <v>張舜雯</v>
      </c>
      <c r="I130" s="78" t="str">
        <f>IFERROR(IF(VLOOKUP(B130,URS確認!E:R,14,FALSE)=0,"",VLOOKUP(B130,URS確認!E:R,14,FALSE)),"")</f>
        <v/>
      </c>
      <c r="J130" s="78" t="str">
        <f>IFERROR(IF(VLOOKUP(B130,URS確認!E:R,5,FALSE)=0,"",VLOOKUP(B130,URS確認!E:R,5,FALSE)),"")</f>
        <v>陳昱衡</v>
      </c>
    </row>
    <row r="131" spans="1:11" s="78" customFormat="1">
      <c r="B131" s="79"/>
      <c r="C131" s="79"/>
      <c r="D131" s="79"/>
      <c r="E131" s="5"/>
      <c r="F131" s="5"/>
      <c r="G131" s="78" t="str">
        <f>IFERROR(IF(VLOOKUP(B131,URS確認!E:R,12,FALSE)=0,"",VLOOKUP(B131,URS確認!E:R,12,FALSE)),"")</f>
        <v/>
      </c>
      <c r="H131" s="78" t="str">
        <f>IFERROR(IF(VLOOKUP(B131,URS確認!E:R,13,FALSE)=0,"",VLOOKUP(B131,URS確認!E:R,13,FALSE)),"")</f>
        <v/>
      </c>
      <c r="I131" s="78" t="str">
        <f>IFERROR(IF(VLOOKUP(B131,URS確認!E:R,14,FALSE)=0,"",VLOOKUP(B131,URS確認!E:R,14,FALSE)),"")</f>
        <v/>
      </c>
      <c r="J131" s="78" t="str">
        <f>IFERROR(IF(VLOOKUP(B131,URS確認!E:R,5,FALSE)=0,"",VLOOKUP(B131,URS確認!E:R,5,FALSE)),"")</f>
        <v/>
      </c>
    </row>
    <row r="132" spans="1:11" s="78" customFormat="1" ht="27">
      <c r="A132" s="80" t="s">
        <v>840</v>
      </c>
      <c r="B132" s="143" t="s">
        <v>647</v>
      </c>
      <c r="C132" s="143" t="s">
        <v>0</v>
      </c>
      <c r="D132" s="144" t="s">
        <v>1</v>
      </c>
      <c r="E132" s="145" t="s">
        <v>631</v>
      </c>
      <c r="F132" s="146"/>
      <c r="G132" s="147" t="s">
        <v>857</v>
      </c>
      <c r="H132" s="147" t="s">
        <v>859</v>
      </c>
      <c r="I132" s="147" t="s">
        <v>1891</v>
      </c>
      <c r="J132" s="147" t="s">
        <v>1895</v>
      </c>
      <c r="K132" s="147" t="s">
        <v>1892</v>
      </c>
    </row>
    <row r="133" spans="1:11" s="78" customFormat="1">
      <c r="B133" s="78" t="s">
        <v>69</v>
      </c>
      <c r="C133" s="78" t="s">
        <v>70</v>
      </c>
      <c r="D133" s="78" t="s">
        <v>47</v>
      </c>
      <c r="F133" s="82" t="s">
        <v>629</v>
      </c>
      <c r="G133" s="78" t="str">
        <f>IFERROR(IF(VLOOKUP(B133,URS確認!E:R,12,FALSE)=0,"",VLOOKUP(B133,URS確認!E:R,12,FALSE)),"")</f>
        <v>吳承憲</v>
      </c>
      <c r="H133" s="78" t="str">
        <f>IFERROR(IF(VLOOKUP(B133,URS確認!E:R,13,FALSE)=0,"",VLOOKUP(B133,URS確認!E:R,13,FALSE)),"")</f>
        <v>邵淑微</v>
      </c>
      <c r="I133" s="78" t="str">
        <f>IFERROR(IF(VLOOKUP(B133,URS確認!E:R,14,FALSE)=0,"",VLOOKUP(B133,URS確認!E:R,14,FALSE)),"")</f>
        <v/>
      </c>
      <c r="J133" s="78" t="str">
        <f>IFERROR(IF(VLOOKUP(B133,URS確認!E:R,5,FALSE)=0,"",VLOOKUP(B133,URS確認!E:R,5,FALSE)),"")</f>
        <v>陳綺萍</v>
      </c>
    </row>
    <row r="134" spans="1:11" s="78" customFormat="1">
      <c r="B134" s="78" t="s">
        <v>71</v>
      </c>
      <c r="C134" s="78" t="s">
        <v>72</v>
      </c>
      <c r="D134" s="78" t="s">
        <v>47</v>
      </c>
      <c r="F134" s="82" t="s">
        <v>629</v>
      </c>
      <c r="G134" s="78" t="str">
        <f>IFERROR(IF(VLOOKUP(B134,URS確認!E:R,12,FALSE)=0,"",VLOOKUP(B134,URS確認!E:R,12,FALSE)),"")</f>
        <v>吳承憲</v>
      </c>
      <c r="H134" s="78" t="str">
        <f>IFERROR(IF(VLOOKUP(B134,URS確認!E:R,13,FALSE)=0,"",VLOOKUP(B134,URS確認!E:R,13,FALSE)),"")</f>
        <v>邵淑微</v>
      </c>
      <c r="I134" s="78" t="str">
        <f>IFERROR(IF(VLOOKUP(B134,URS確認!E:R,14,FALSE)=0,"",VLOOKUP(B134,URS確認!E:R,14,FALSE)),"")</f>
        <v/>
      </c>
      <c r="J134" s="78" t="str">
        <f>IFERROR(IF(VLOOKUP(B134,URS確認!E:R,5,FALSE)=0,"",VLOOKUP(B134,URS確認!E:R,5,FALSE)),"")</f>
        <v>陳綺萍</v>
      </c>
    </row>
    <row r="135" spans="1:11" s="78" customFormat="1">
      <c r="B135" s="78" t="s">
        <v>73</v>
      </c>
      <c r="C135" s="78" t="s">
        <v>74</v>
      </c>
      <c r="D135" s="78" t="s">
        <v>47</v>
      </c>
      <c r="F135" s="82" t="s">
        <v>629</v>
      </c>
      <c r="G135" s="78" t="str">
        <f>IFERROR(IF(VLOOKUP(B135,URS確認!E:R,12,FALSE)=0,"",VLOOKUP(B135,URS確認!E:R,12,FALSE)),"")</f>
        <v>吳承憲</v>
      </c>
      <c r="H135" s="78" t="str">
        <f>IFERROR(IF(VLOOKUP(B135,URS確認!E:R,13,FALSE)=0,"",VLOOKUP(B135,URS確認!E:R,13,FALSE)),"")</f>
        <v>邵淑微</v>
      </c>
      <c r="I135" s="78" t="str">
        <f>IFERROR(IF(VLOOKUP(B135,URS確認!E:R,14,FALSE)=0,"",VLOOKUP(B135,URS確認!E:R,14,FALSE)),"")</f>
        <v/>
      </c>
      <c r="J135" s="78" t="str">
        <f>IFERROR(IF(VLOOKUP(B135,URS確認!E:R,5,FALSE)=0,"",VLOOKUP(B135,URS確認!E:R,5,FALSE)),"")</f>
        <v>陳綺萍</v>
      </c>
    </row>
    <row r="136" spans="1:11" s="78" customFormat="1">
      <c r="G136" s="78" t="str">
        <f>IFERROR(IF(VLOOKUP(B136,URS確認!E:R,12,FALSE)=0,"",VLOOKUP(B136,URS確認!E:R,12,FALSE)),"")</f>
        <v/>
      </c>
      <c r="H136" s="78" t="str">
        <f>IFERROR(IF(VLOOKUP(B136,URS確認!E:R,13,FALSE)=0,"",VLOOKUP(B136,URS確認!E:R,13,FALSE)),"")</f>
        <v/>
      </c>
      <c r="I136" s="78" t="str">
        <f>IFERROR(IF(VLOOKUP(B136,URS確認!E:R,14,FALSE)=0,"",VLOOKUP(B136,URS確認!E:R,14,FALSE)),"")</f>
        <v/>
      </c>
      <c r="J136" s="78" t="str">
        <f>IFERROR(IF(VLOOKUP(B136,URS確認!E:R,5,FALSE)=0,"",VLOOKUP(B136,URS確認!E:R,5,FALSE)),"")</f>
        <v/>
      </c>
    </row>
    <row r="137" spans="1:11" s="78" customFormat="1" ht="27">
      <c r="A137" s="80" t="s">
        <v>841</v>
      </c>
      <c r="B137" s="143" t="s">
        <v>647</v>
      </c>
      <c r="C137" s="143" t="s">
        <v>0</v>
      </c>
      <c r="D137" s="144" t="s">
        <v>1</v>
      </c>
      <c r="E137" s="145" t="s">
        <v>631</v>
      </c>
      <c r="F137" s="146"/>
      <c r="G137" s="147" t="s">
        <v>857</v>
      </c>
      <c r="H137" s="147" t="s">
        <v>859</v>
      </c>
      <c r="I137" s="147" t="s">
        <v>1891</v>
      </c>
      <c r="J137" s="147" t="s">
        <v>1895</v>
      </c>
      <c r="K137" s="147" t="s">
        <v>1892</v>
      </c>
    </row>
    <row r="138" spans="1:11" s="78" customFormat="1">
      <c r="B138" s="79" t="s">
        <v>451</v>
      </c>
      <c r="C138" s="79" t="s">
        <v>452</v>
      </c>
      <c r="D138" s="79" t="s">
        <v>453</v>
      </c>
      <c r="E138" s="5" t="s">
        <v>629</v>
      </c>
      <c r="F138" s="5" t="s">
        <v>682</v>
      </c>
      <c r="G138" s="78" t="str">
        <f>IFERROR(IF(VLOOKUP(B138,URS確認!E:R,12,FALSE)=0,"",VLOOKUP(B138,URS確認!E:R,12,FALSE)),"")</f>
        <v>李珮琪</v>
      </c>
      <c r="H138" s="78" t="str">
        <f>IFERROR(IF(VLOOKUP(B138,URS確認!E:R,13,FALSE)=0,"",VLOOKUP(B138,URS確認!E:R,13,FALSE)),"")</f>
        <v>蔡珮瑜</v>
      </c>
      <c r="I138" s="78" t="str">
        <f>IFERROR(IF(VLOOKUP(B138,URS確認!E:R,14,FALSE)=0,"",VLOOKUP(B138,URS確認!E:R,14,FALSE)),"")</f>
        <v/>
      </c>
      <c r="J138" s="78" t="str">
        <f>IFERROR(IF(VLOOKUP(B138,URS確認!E:R,5,FALSE)=0,"",VLOOKUP(B138,URS確認!E:R,5,FALSE)),"")</f>
        <v>余家興</v>
      </c>
    </row>
    <row r="139" spans="1:11" s="78" customFormat="1">
      <c r="B139" s="79" t="s">
        <v>149</v>
      </c>
      <c r="C139" s="79" t="s">
        <v>150</v>
      </c>
      <c r="D139" s="79" t="s">
        <v>146</v>
      </c>
      <c r="E139" s="5"/>
      <c r="F139" s="5" t="s">
        <v>629</v>
      </c>
      <c r="G139" s="78" t="str">
        <f>IFERROR(IF(VLOOKUP(B139,URS確認!E:R,12,FALSE)=0,"",VLOOKUP(B139,URS確認!E:R,12,FALSE)),"")</f>
        <v>李珮琪</v>
      </c>
      <c r="H139" s="78" t="str">
        <f>IFERROR(IF(VLOOKUP(B139,URS確認!E:R,13,FALSE)=0,"",VLOOKUP(B139,URS確認!E:R,13,FALSE)),"")</f>
        <v>蔡珮瑜</v>
      </c>
      <c r="I139" s="78" t="str">
        <f>IFERROR(IF(VLOOKUP(B139,URS確認!E:R,14,FALSE)=0,"",VLOOKUP(B139,URS確認!E:R,14,FALSE)),"")</f>
        <v/>
      </c>
      <c r="J139" s="78" t="str">
        <f>IFERROR(IF(VLOOKUP(B139,URS確認!E:R,5,FALSE)=0,"",VLOOKUP(B139,URS確認!E:R,5,FALSE)),"")</f>
        <v>余家興</v>
      </c>
    </row>
    <row r="140" spans="1:11" s="78" customFormat="1">
      <c r="B140" s="79" t="s">
        <v>151</v>
      </c>
      <c r="C140" s="79" t="s">
        <v>152</v>
      </c>
      <c r="D140" s="79" t="s">
        <v>146</v>
      </c>
      <c r="E140" s="5"/>
      <c r="F140" s="5" t="s">
        <v>629</v>
      </c>
      <c r="G140" s="78" t="str">
        <f>IFERROR(IF(VLOOKUP(B140,URS確認!E:R,12,FALSE)=0,"",VLOOKUP(B140,URS確認!E:R,12,FALSE)),"")</f>
        <v>林清河</v>
      </c>
      <c r="H140" s="78" t="str">
        <f>IFERROR(IF(VLOOKUP(B140,URS確認!E:R,13,FALSE)=0,"",VLOOKUP(B140,URS確認!E:R,13,FALSE)),"")</f>
        <v>邵淑微</v>
      </c>
      <c r="I140" s="78" t="str">
        <f>IFERROR(IF(VLOOKUP(B140,URS確認!E:R,14,FALSE)=0,"",VLOOKUP(B140,URS確認!E:R,14,FALSE)),"")</f>
        <v/>
      </c>
      <c r="J140" s="78" t="str">
        <f>IFERROR(IF(VLOOKUP(B140,URS確認!E:R,5,FALSE)=0,"",VLOOKUP(B140,URS確認!E:R,5,FALSE)),"")</f>
        <v>余家興</v>
      </c>
    </row>
    <row r="141" spans="1:11" s="78" customFormat="1">
      <c r="B141" s="79" t="s">
        <v>184</v>
      </c>
      <c r="C141" s="79" t="s">
        <v>185</v>
      </c>
      <c r="D141" s="79" t="s">
        <v>155</v>
      </c>
      <c r="E141" s="5"/>
      <c r="F141" s="5" t="s">
        <v>629</v>
      </c>
      <c r="G141" s="78" t="str">
        <f>IFERROR(IF(VLOOKUP(B141,URS確認!E:R,12,FALSE)=0,"",VLOOKUP(B141,URS確認!E:R,12,FALSE)),"")</f>
        <v>涂宇欣</v>
      </c>
      <c r="H141" s="78" t="str">
        <f>IFERROR(IF(VLOOKUP(B141,URS確認!E:R,13,FALSE)=0,"",VLOOKUP(B141,URS確認!E:R,13,FALSE)),"")</f>
        <v>蔡珮瑜</v>
      </c>
      <c r="I141" s="78" t="str">
        <f>IFERROR(IF(VLOOKUP(B141,URS確認!E:R,14,FALSE)=0,"",VLOOKUP(B141,URS確認!E:R,14,FALSE)),"")</f>
        <v/>
      </c>
      <c r="J141" s="78" t="str">
        <f>IFERROR(IF(VLOOKUP(B141,URS確認!E:R,5,FALSE)=0,"",VLOOKUP(B141,URS確認!E:R,5,FALSE)),"")</f>
        <v>余家興</v>
      </c>
    </row>
    <row r="142" spans="1:11" s="78" customFormat="1">
      <c r="B142" s="79" t="s">
        <v>153</v>
      </c>
      <c r="C142" s="79" t="s">
        <v>154</v>
      </c>
      <c r="D142" s="79" t="s">
        <v>155</v>
      </c>
      <c r="E142" s="5"/>
      <c r="F142" s="5" t="s">
        <v>629</v>
      </c>
      <c r="G142" s="78" t="str">
        <f>IFERROR(IF(VLOOKUP(B142,URS確認!E:R,12,FALSE)=0,"",VLOOKUP(B142,URS確認!E:R,12,FALSE)),"")</f>
        <v>林清河</v>
      </c>
      <c r="H142" s="78" t="str">
        <f>IFERROR(IF(VLOOKUP(B142,URS確認!E:R,13,FALSE)=0,"",VLOOKUP(B142,URS確認!E:R,13,FALSE)),"")</f>
        <v>邵淑微</v>
      </c>
      <c r="I142" s="78" t="str">
        <f>IFERROR(IF(VLOOKUP(B142,URS確認!E:R,14,FALSE)=0,"",VLOOKUP(B142,URS確認!E:R,14,FALSE)),"")</f>
        <v/>
      </c>
      <c r="J142" s="78" t="str">
        <f>IFERROR(IF(VLOOKUP(B142,URS確認!E:R,5,FALSE)=0,"",VLOOKUP(B142,URS確認!E:R,5,FALSE)),"")</f>
        <v>余家興</v>
      </c>
    </row>
    <row r="143" spans="1:11" s="78" customFormat="1">
      <c r="B143" s="79" t="s">
        <v>85</v>
      </c>
      <c r="C143" s="79" t="s">
        <v>86</v>
      </c>
      <c r="D143" s="79" t="s">
        <v>87</v>
      </c>
      <c r="E143" s="5"/>
      <c r="F143" s="5" t="s">
        <v>629</v>
      </c>
      <c r="G143" s="78" t="str">
        <f>IFERROR(IF(VLOOKUP(B143,URS確認!E:R,12,FALSE)=0,"",VLOOKUP(B143,URS確認!E:R,12,FALSE)),"")</f>
        <v>涂宇欣</v>
      </c>
      <c r="H143" s="78" t="str">
        <f>IFERROR(IF(VLOOKUP(B143,URS確認!E:R,13,FALSE)=0,"",VLOOKUP(B143,URS確認!E:R,13,FALSE)),"")</f>
        <v>陳政皓</v>
      </c>
      <c r="I143" s="78" t="str">
        <f>IFERROR(IF(VLOOKUP(B143,URS確認!E:R,14,FALSE)=0,"",VLOOKUP(B143,URS確認!E:R,14,FALSE)),"")</f>
        <v/>
      </c>
      <c r="J143" s="78" t="str">
        <f>IFERROR(IF(VLOOKUP(B143,URS確認!E:R,5,FALSE)=0,"",VLOOKUP(B143,URS確認!E:R,5,FALSE)),"")</f>
        <v>陳昱衡</v>
      </c>
    </row>
    <row r="144" spans="1:11" s="78" customFormat="1">
      <c r="B144" s="79" t="s">
        <v>594</v>
      </c>
      <c r="C144" s="79" t="s">
        <v>595</v>
      </c>
      <c r="D144" s="79" t="s">
        <v>591</v>
      </c>
      <c r="E144" s="5"/>
      <c r="F144" s="5" t="s">
        <v>629</v>
      </c>
      <c r="G144" s="78" t="str">
        <f>IFERROR(IF(VLOOKUP(B144,URS確認!E:R,12,FALSE)=0,"",VLOOKUP(B144,URS確認!E:R,12,FALSE)),"")</f>
        <v>林清河</v>
      </c>
      <c r="H144" s="78" t="str">
        <f>IFERROR(IF(VLOOKUP(B144,URS確認!E:R,13,FALSE)=0,"",VLOOKUP(B144,URS確認!E:R,13,FALSE)),"")</f>
        <v>邵淑微</v>
      </c>
      <c r="I144" s="78" t="str">
        <f>IFERROR(IF(VLOOKUP(B144,URS確認!E:R,14,FALSE)=0,"",VLOOKUP(B144,URS確認!E:R,14,FALSE)),"")</f>
        <v/>
      </c>
      <c r="J144" s="78" t="str">
        <f>IFERROR(IF(VLOOKUP(B144,URS確認!E:R,5,FALSE)=0,"",VLOOKUP(B144,URS確認!E:R,5,FALSE)),"")</f>
        <v>余家興</v>
      </c>
    </row>
    <row r="145" spans="1:11" s="78" customFormat="1">
      <c r="B145" s="79" t="s">
        <v>589</v>
      </c>
      <c r="C145" s="79" t="s">
        <v>590</v>
      </c>
      <c r="D145" s="79" t="s">
        <v>591</v>
      </c>
      <c r="E145" s="5"/>
      <c r="F145" s="5" t="s">
        <v>629</v>
      </c>
      <c r="G145" s="78" t="str">
        <f>IFERROR(IF(VLOOKUP(B145,URS確認!E:R,12,FALSE)=0,"",VLOOKUP(B145,URS確認!E:R,12,FALSE)),"")</f>
        <v>林清河</v>
      </c>
      <c r="H145" s="78" t="str">
        <f>IFERROR(IF(VLOOKUP(B145,URS確認!E:R,13,FALSE)=0,"",VLOOKUP(B145,URS確認!E:R,13,FALSE)),"")</f>
        <v>邵淑微</v>
      </c>
      <c r="I145" s="78" t="str">
        <f>IFERROR(IF(VLOOKUP(B145,URS確認!E:R,14,FALSE)=0,"",VLOOKUP(B145,URS確認!E:R,14,FALSE)),"")</f>
        <v/>
      </c>
      <c r="J145" s="78" t="str">
        <f>IFERROR(IF(VLOOKUP(B145,URS確認!E:R,5,FALSE)=0,"",VLOOKUP(B145,URS確認!E:R,5,FALSE)),"")</f>
        <v>余家興</v>
      </c>
    </row>
    <row r="146" spans="1:11" s="78" customFormat="1">
      <c r="B146" s="79" t="s">
        <v>110</v>
      </c>
      <c r="C146" s="79" t="s">
        <v>111</v>
      </c>
      <c r="D146" s="79" t="s">
        <v>99</v>
      </c>
      <c r="E146" s="5"/>
      <c r="F146" s="5" t="s">
        <v>629</v>
      </c>
      <c r="G146" s="78" t="str">
        <f>IFERROR(IF(VLOOKUP(B146,URS確認!E:R,12,FALSE)=0,"",VLOOKUP(B146,URS確認!E:R,12,FALSE)),"")</f>
        <v>林清河</v>
      </c>
      <c r="H146" s="78" t="str">
        <f>IFERROR(IF(VLOOKUP(B146,URS確認!E:R,13,FALSE)=0,"",VLOOKUP(B146,URS確認!E:R,13,FALSE)),"")</f>
        <v>張舜雯</v>
      </c>
      <c r="I146" s="78" t="str">
        <f>IFERROR(IF(VLOOKUP(B146,URS確認!E:R,14,FALSE)=0,"",VLOOKUP(B146,URS確認!E:R,14,FALSE)),"")</f>
        <v/>
      </c>
      <c r="J146" s="78" t="str">
        <f>IFERROR(IF(VLOOKUP(B146,URS確認!E:R,5,FALSE)=0,"",VLOOKUP(B146,URS確認!E:R,5,FALSE)),"")</f>
        <v>陳昱衡</v>
      </c>
    </row>
    <row r="147" spans="1:11" s="78" customFormat="1">
      <c r="B147" s="79" t="s">
        <v>112</v>
      </c>
      <c r="C147" s="79" t="s">
        <v>113</v>
      </c>
      <c r="D147" s="79" t="s">
        <v>99</v>
      </c>
      <c r="E147" s="5"/>
      <c r="F147" s="5" t="s">
        <v>629</v>
      </c>
      <c r="G147" s="78" t="str">
        <f>IFERROR(IF(VLOOKUP(B147,URS確認!E:R,12,FALSE)=0,"",VLOOKUP(B147,URS確認!E:R,12,FALSE)),"")</f>
        <v>林清河</v>
      </c>
      <c r="H147" s="78" t="str">
        <f>IFERROR(IF(VLOOKUP(B147,URS確認!E:R,13,FALSE)=0,"",VLOOKUP(B147,URS確認!E:R,13,FALSE)),"")</f>
        <v>張舜雯</v>
      </c>
      <c r="I147" s="78" t="str">
        <f>IFERROR(IF(VLOOKUP(B147,URS確認!E:R,14,FALSE)=0,"",VLOOKUP(B147,URS確認!E:R,14,FALSE)),"")</f>
        <v/>
      </c>
      <c r="J147" s="78" t="str">
        <f>IFERROR(IF(VLOOKUP(B147,URS確認!E:R,5,FALSE)=0,"",VLOOKUP(B147,URS確認!E:R,5,FALSE)),"")</f>
        <v>陳昱衡</v>
      </c>
    </row>
    <row r="148" spans="1:11" s="78" customFormat="1">
      <c r="B148" s="79" t="s">
        <v>114</v>
      </c>
      <c r="C148" s="79" t="s">
        <v>115</v>
      </c>
      <c r="D148" s="79" t="s">
        <v>116</v>
      </c>
      <c r="E148" s="5"/>
      <c r="F148" s="5" t="s">
        <v>629</v>
      </c>
      <c r="G148" s="78" t="str">
        <f>IFERROR(IF(VLOOKUP(B148,URS確認!E:R,12,FALSE)=0,"",VLOOKUP(B148,URS確認!E:R,12,FALSE)),"")</f>
        <v>林清河</v>
      </c>
      <c r="H148" s="78" t="str">
        <f>IFERROR(IF(VLOOKUP(B148,URS確認!E:R,13,FALSE)=0,"",VLOOKUP(B148,URS確認!E:R,13,FALSE)),"")</f>
        <v>邵淑微</v>
      </c>
      <c r="I148" s="78" t="str">
        <f>IFERROR(IF(VLOOKUP(B148,URS確認!E:R,14,FALSE)=0,"",VLOOKUP(B148,URS確認!E:R,14,FALSE)),"")</f>
        <v/>
      </c>
      <c r="J148" s="78" t="str">
        <f>IFERROR(IF(VLOOKUP(B148,URS確認!E:R,5,FALSE)=0,"",VLOOKUP(B148,URS確認!E:R,5,FALSE)),"")</f>
        <v>陳昱衡</v>
      </c>
    </row>
    <row r="149" spans="1:11" s="78" customFormat="1">
      <c r="G149" s="78" t="str">
        <f>IFERROR(IF(VLOOKUP(B149,URS確認!E:R,12,FALSE)=0,"",VLOOKUP(B149,URS確認!E:R,12,FALSE)),"")</f>
        <v/>
      </c>
      <c r="H149" s="78" t="str">
        <f>IFERROR(IF(VLOOKUP(B149,URS確認!E:R,13,FALSE)=0,"",VLOOKUP(B149,URS確認!E:R,13,FALSE)),"")</f>
        <v/>
      </c>
      <c r="I149" s="78" t="str">
        <f>IFERROR(IF(VLOOKUP(B149,URS確認!E:R,14,FALSE)=0,"",VLOOKUP(B149,URS確認!E:R,14,FALSE)),"")</f>
        <v/>
      </c>
      <c r="J149" s="78" t="str">
        <f>IFERROR(IF(VLOOKUP(B149,URS確認!E:R,5,FALSE)=0,"",VLOOKUP(B149,URS確認!E:R,5,FALSE)),"")</f>
        <v/>
      </c>
    </row>
    <row r="150" spans="1:11" s="78" customFormat="1" ht="27">
      <c r="A150" s="80" t="s">
        <v>817</v>
      </c>
      <c r="B150" s="143" t="s">
        <v>647</v>
      </c>
      <c r="C150" s="143" t="s">
        <v>0</v>
      </c>
      <c r="D150" s="144" t="s">
        <v>1</v>
      </c>
      <c r="E150" s="145" t="s">
        <v>631</v>
      </c>
      <c r="F150" s="146"/>
      <c r="G150" s="147" t="s">
        <v>857</v>
      </c>
      <c r="H150" s="147" t="s">
        <v>859</v>
      </c>
      <c r="I150" s="147" t="s">
        <v>1891</v>
      </c>
      <c r="J150" s="147" t="s">
        <v>1895</v>
      </c>
      <c r="K150" s="147" t="s">
        <v>1892</v>
      </c>
    </row>
    <row r="151" spans="1:11" s="78" customFormat="1">
      <c r="B151" s="79" t="s">
        <v>451</v>
      </c>
      <c r="C151" s="79" t="s">
        <v>452</v>
      </c>
      <c r="D151" s="79" t="s">
        <v>453</v>
      </c>
      <c r="E151" s="5" t="s">
        <v>629</v>
      </c>
      <c r="F151" s="5" t="s">
        <v>689</v>
      </c>
      <c r="G151" s="78" t="str">
        <f>IFERROR(IF(VLOOKUP(B151,URS確認!E:R,12,FALSE)=0,"",VLOOKUP(B151,URS確認!E:R,12,FALSE)),"")</f>
        <v>李珮琪</v>
      </c>
      <c r="H151" s="78" t="str">
        <f>IFERROR(IF(VLOOKUP(B151,URS確認!E:R,13,FALSE)=0,"",VLOOKUP(B151,URS確認!E:R,13,FALSE)),"")</f>
        <v>蔡珮瑜</v>
      </c>
      <c r="I151" s="78" t="str">
        <f>IFERROR(IF(VLOOKUP(B151,URS確認!E:R,14,FALSE)=0,"",VLOOKUP(B151,URS確認!E:R,14,FALSE)),"")</f>
        <v/>
      </c>
      <c r="J151" s="78" t="str">
        <f>IFERROR(IF(VLOOKUP(B151,URS確認!E:R,5,FALSE)=0,"",VLOOKUP(B151,URS確認!E:R,5,FALSE)),"")</f>
        <v>余家興</v>
      </c>
    </row>
    <row r="152" spans="1:11" s="78" customFormat="1">
      <c r="B152" s="79" t="s">
        <v>454</v>
      </c>
      <c r="C152" s="79" t="s">
        <v>659</v>
      </c>
      <c r="D152" s="79" t="s">
        <v>453</v>
      </c>
      <c r="E152" s="5"/>
      <c r="F152" s="5" t="s">
        <v>629</v>
      </c>
      <c r="G152" s="78" t="str">
        <f>IFERROR(IF(VLOOKUP(B152,URS確認!E:R,12,FALSE)=0,"",VLOOKUP(B152,URS確認!E:R,12,FALSE)),"")</f>
        <v>涂宇欣</v>
      </c>
      <c r="H152" s="78" t="str">
        <f>IFERROR(IF(VLOOKUP(B152,URS確認!E:R,13,FALSE)=0,"",VLOOKUP(B152,URS確認!E:R,13,FALSE)),"")</f>
        <v>陳政皓</v>
      </c>
      <c r="I152" s="78" t="str">
        <f>IFERROR(IF(VLOOKUP(B152,URS確認!E:R,14,FALSE)=0,"",VLOOKUP(B152,URS確認!E:R,14,FALSE)),"")</f>
        <v/>
      </c>
      <c r="J152" s="78" t="str">
        <f>IFERROR(IF(VLOOKUP(B152,URS確認!E:R,5,FALSE)=0,"",VLOOKUP(B152,URS確認!E:R,5,FALSE)),"")</f>
        <v>楊智誠</v>
      </c>
    </row>
    <row r="153" spans="1:11" s="78" customFormat="1">
      <c r="B153" s="79" t="s">
        <v>460</v>
      </c>
      <c r="C153" s="79" t="s">
        <v>461</v>
      </c>
      <c r="D153" s="79" t="s">
        <v>462</v>
      </c>
      <c r="E153" s="5"/>
      <c r="F153" s="5" t="s">
        <v>629</v>
      </c>
      <c r="G153" s="78" t="str">
        <f>IFERROR(IF(VLOOKUP(B153,URS確認!E:R,12,FALSE)=0,"",VLOOKUP(B153,URS確認!E:R,12,FALSE)),"")</f>
        <v>涂宇欣</v>
      </c>
      <c r="H153" s="78" t="str">
        <f>IFERROR(IF(VLOOKUP(B153,URS確認!E:R,13,FALSE)=0,"",VLOOKUP(B153,URS確認!E:R,13,FALSE)),"")</f>
        <v>陳政皓</v>
      </c>
      <c r="I153" s="78" t="str">
        <f>IFERROR(IF(VLOOKUP(B153,URS確認!E:R,14,FALSE)=0,"",VLOOKUP(B153,URS確認!E:R,14,FALSE)),"")</f>
        <v/>
      </c>
      <c r="J153" s="78" t="str">
        <f>IFERROR(IF(VLOOKUP(B153,URS確認!E:R,5,FALSE)=0,"",VLOOKUP(B153,URS確認!E:R,5,FALSE)),"")</f>
        <v>楊智誠</v>
      </c>
    </row>
    <row r="154" spans="1:11" s="78" customFormat="1">
      <c r="B154" s="79" t="s">
        <v>463</v>
      </c>
      <c r="C154" s="79" t="s">
        <v>464</v>
      </c>
      <c r="D154" s="79" t="s">
        <v>462</v>
      </c>
      <c r="E154" s="5"/>
      <c r="F154" s="5" t="s">
        <v>629</v>
      </c>
      <c r="G154" s="78" t="str">
        <f>IFERROR(IF(VLOOKUP(B154,URS確認!E:R,12,FALSE)=0,"",VLOOKUP(B154,URS確認!E:R,12,FALSE)),"")</f>
        <v>涂宇欣</v>
      </c>
      <c r="H154" s="78" t="str">
        <f>IFERROR(IF(VLOOKUP(B154,URS確認!E:R,13,FALSE)=0,"",VLOOKUP(B154,URS確認!E:R,13,FALSE)),"")</f>
        <v>蔡珮瑜</v>
      </c>
      <c r="I154" s="78" t="str">
        <f>IFERROR(IF(VLOOKUP(B154,URS確認!E:R,14,FALSE)=0,"",VLOOKUP(B154,URS確認!E:R,14,FALSE)),"")</f>
        <v/>
      </c>
      <c r="J154" s="78" t="str">
        <f>IFERROR(IF(VLOOKUP(B154,URS確認!E:R,5,FALSE)=0,"",VLOOKUP(B154,URS確認!E:R,5,FALSE)),"")</f>
        <v>楊智誠</v>
      </c>
    </row>
    <row r="155" spans="1:11" s="78" customFormat="1">
      <c r="B155" s="79" t="s">
        <v>465</v>
      </c>
      <c r="C155" s="79" t="s">
        <v>466</v>
      </c>
      <c r="D155" s="79" t="s">
        <v>462</v>
      </c>
      <c r="E155" s="5"/>
      <c r="F155" s="5" t="s">
        <v>629</v>
      </c>
      <c r="G155" s="78" t="str">
        <f>IFERROR(IF(VLOOKUP(B155,URS確認!E:R,12,FALSE)=0,"",VLOOKUP(B155,URS確認!E:R,12,FALSE)),"")</f>
        <v>涂宇欣</v>
      </c>
      <c r="H155" s="78" t="str">
        <f>IFERROR(IF(VLOOKUP(B155,URS確認!E:R,13,FALSE)=0,"",VLOOKUP(B155,URS確認!E:R,13,FALSE)),"")</f>
        <v>蔡珮瑜</v>
      </c>
      <c r="I155" s="78" t="str">
        <f>IFERROR(IF(VLOOKUP(B155,URS確認!E:R,14,FALSE)=0,"",VLOOKUP(B155,URS確認!E:R,14,FALSE)),"")</f>
        <v/>
      </c>
      <c r="J155" s="78" t="str">
        <f>IFERROR(IF(VLOOKUP(B155,URS確認!E:R,5,FALSE)=0,"",VLOOKUP(B155,URS確認!E:R,5,FALSE)),"")</f>
        <v>楊智誠</v>
      </c>
    </row>
    <row r="156" spans="1:11" s="78" customFormat="1">
      <c r="B156" s="79" t="s">
        <v>467</v>
      </c>
      <c r="C156" s="79" t="s">
        <v>468</v>
      </c>
      <c r="D156" s="79" t="s">
        <v>462</v>
      </c>
      <c r="E156" s="5"/>
      <c r="F156" s="5" t="s">
        <v>629</v>
      </c>
      <c r="G156" s="78" t="str">
        <f>IFERROR(IF(VLOOKUP(B156,URS確認!E:R,12,FALSE)=0,"",VLOOKUP(B156,URS確認!E:R,12,FALSE)),"")</f>
        <v>涂宇欣</v>
      </c>
      <c r="H156" s="78" t="str">
        <f>IFERROR(IF(VLOOKUP(B156,URS確認!E:R,13,FALSE)=0,"",VLOOKUP(B156,URS確認!E:R,13,FALSE)),"")</f>
        <v>陳政皓</v>
      </c>
      <c r="I156" s="78" t="str">
        <f>IFERROR(IF(VLOOKUP(B156,URS確認!E:R,14,FALSE)=0,"",VLOOKUP(B156,URS確認!E:R,14,FALSE)),"")</f>
        <v/>
      </c>
      <c r="J156" s="78" t="str">
        <f>IFERROR(IF(VLOOKUP(B156,URS確認!E:R,5,FALSE)=0,"",VLOOKUP(B156,URS確認!E:R,5,FALSE)),"")</f>
        <v>楊智誠</v>
      </c>
    </row>
    <row r="157" spans="1:11" s="78" customFormat="1">
      <c r="B157" s="79" t="s">
        <v>469</v>
      </c>
      <c r="C157" s="79" t="s">
        <v>470</v>
      </c>
      <c r="D157" s="79" t="s">
        <v>462</v>
      </c>
      <c r="E157" s="5"/>
      <c r="F157" s="5" t="s">
        <v>629</v>
      </c>
      <c r="G157" s="78" t="str">
        <f>IFERROR(IF(VLOOKUP(B157,URS確認!E:R,12,FALSE)=0,"",VLOOKUP(B157,URS確認!E:R,12,FALSE)),"")</f>
        <v>涂宇欣</v>
      </c>
      <c r="H157" s="78" t="str">
        <f>IFERROR(IF(VLOOKUP(B157,URS確認!E:R,13,FALSE)=0,"",VLOOKUP(B157,URS確認!E:R,13,FALSE)),"")</f>
        <v>蔡珮瑜</v>
      </c>
      <c r="I157" s="78" t="str">
        <f>IFERROR(IF(VLOOKUP(B157,URS確認!E:R,14,FALSE)=0,"",VLOOKUP(B157,URS確認!E:R,14,FALSE)),"")</f>
        <v/>
      </c>
      <c r="J157" s="78" t="str">
        <f>IFERROR(IF(VLOOKUP(B157,URS確認!E:R,5,FALSE)=0,"",VLOOKUP(B157,URS確認!E:R,5,FALSE)),"")</f>
        <v>楊智誠</v>
      </c>
    </row>
    <row r="158" spans="1:11" s="78" customFormat="1">
      <c r="B158" s="79" t="s">
        <v>471</v>
      </c>
      <c r="C158" s="79" t="s">
        <v>472</v>
      </c>
      <c r="D158" s="79" t="s">
        <v>462</v>
      </c>
      <c r="E158" s="5"/>
      <c r="F158" s="5" t="s">
        <v>629</v>
      </c>
      <c r="G158" s="78" t="str">
        <f>IFERROR(IF(VLOOKUP(B158,URS確認!E:R,12,FALSE)=0,"",VLOOKUP(B158,URS確認!E:R,12,FALSE)),"")</f>
        <v>涂宇欣</v>
      </c>
      <c r="H158" s="78" t="str">
        <f>IFERROR(IF(VLOOKUP(B158,URS確認!E:R,13,FALSE)=0,"",VLOOKUP(B158,URS確認!E:R,13,FALSE)),"")</f>
        <v>蔡珮瑜</v>
      </c>
      <c r="I158" s="78" t="str">
        <f>IFERROR(IF(VLOOKUP(B158,URS確認!E:R,14,FALSE)=0,"",VLOOKUP(B158,URS確認!E:R,14,FALSE)),"")</f>
        <v/>
      </c>
      <c r="J158" s="78" t="str">
        <f>IFERROR(IF(VLOOKUP(B158,URS確認!E:R,5,FALSE)=0,"",VLOOKUP(B158,URS確認!E:R,5,FALSE)),"")</f>
        <v>楊智誠</v>
      </c>
    </row>
    <row r="159" spans="1:11" s="78" customFormat="1">
      <c r="B159" s="79" t="s">
        <v>473</v>
      </c>
      <c r="C159" s="79" t="s">
        <v>474</v>
      </c>
      <c r="D159" s="79" t="s">
        <v>462</v>
      </c>
      <c r="E159" s="5"/>
      <c r="F159" s="5" t="s">
        <v>629</v>
      </c>
      <c r="G159" s="78" t="str">
        <f>IFERROR(IF(VLOOKUP(B159,URS確認!E:R,12,FALSE)=0,"",VLOOKUP(B159,URS確認!E:R,12,FALSE)),"")</f>
        <v>涂宇欣</v>
      </c>
      <c r="H159" s="78" t="str">
        <f>IFERROR(IF(VLOOKUP(B159,URS確認!E:R,13,FALSE)=0,"",VLOOKUP(B159,URS確認!E:R,13,FALSE)),"")</f>
        <v>陳政皓</v>
      </c>
      <c r="I159" s="78" t="str">
        <f>IFERROR(IF(VLOOKUP(B159,URS確認!E:R,14,FALSE)=0,"",VLOOKUP(B159,URS確認!E:R,14,FALSE)),"")</f>
        <v/>
      </c>
      <c r="J159" s="78" t="str">
        <f>IFERROR(IF(VLOOKUP(B159,URS確認!E:R,5,FALSE)=0,"",VLOOKUP(B159,URS確認!E:R,5,FALSE)),"")</f>
        <v>楊智誠</v>
      </c>
    </row>
    <row r="160" spans="1:11" s="78" customFormat="1">
      <c r="B160" s="79" t="s">
        <v>475</v>
      </c>
      <c r="C160" s="79" t="s">
        <v>476</v>
      </c>
      <c r="D160" s="79" t="s">
        <v>462</v>
      </c>
      <c r="E160" s="5"/>
      <c r="F160" s="5" t="s">
        <v>629</v>
      </c>
      <c r="G160" s="78" t="str">
        <f>IFERROR(IF(VLOOKUP(B160,URS確認!E:R,12,FALSE)=0,"",VLOOKUP(B160,URS確認!E:R,12,FALSE)),"")</f>
        <v>林清河</v>
      </c>
      <c r="H160" s="78" t="str">
        <f>IFERROR(IF(VLOOKUP(B160,URS確認!E:R,13,FALSE)=0,"",VLOOKUP(B160,URS確認!E:R,13,FALSE)),"")</f>
        <v>蔡珮瑜</v>
      </c>
      <c r="I160" s="78" t="str">
        <f>IFERROR(IF(VLOOKUP(B160,URS確認!E:R,14,FALSE)=0,"",VLOOKUP(B160,URS確認!E:R,14,FALSE)),"")</f>
        <v/>
      </c>
      <c r="J160" s="78" t="str">
        <f>IFERROR(IF(VLOOKUP(B160,URS確認!E:R,5,FALSE)=0,"",VLOOKUP(B160,URS確認!E:R,5,FALSE)),"")</f>
        <v>楊智誠</v>
      </c>
    </row>
    <row r="161" spans="1:11" s="78" customFormat="1">
      <c r="B161" s="79" t="s">
        <v>477</v>
      </c>
      <c r="C161" s="79" t="s">
        <v>478</v>
      </c>
      <c r="D161" s="79"/>
      <c r="E161" s="5"/>
      <c r="F161" s="5" t="s">
        <v>629</v>
      </c>
      <c r="G161" s="78" t="str">
        <f>IFERROR(IF(VLOOKUP(B161,URS確認!E:R,12,FALSE)=0,"",VLOOKUP(B161,URS確認!E:R,12,FALSE)),"")</f>
        <v>涂宇欣</v>
      </c>
      <c r="H161" s="78" t="str">
        <f>IFERROR(IF(VLOOKUP(B161,URS確認!E:R,13,FALSE)=0,"",VLOOKUP(B161,URS確認!E:R,13,FALSE)),"")</f>
        <v>蔡珮瑜</v>
      </c>
      <c r="I161" s="78" t="str">
        <f>IFERROR(IF(VLOOKUP(B161,URS確認!E:R,14,FALSE)=0,"",VLOOKUP(B161,URS確認!E:R,14,FALSE)),"")</f>
        <v/>
      </c>
      <c r="J161" s="78" t="str">
        <f>IFERROR(IF(VLOOKUP(B161,URS確認!E:R,5,FALSE)=0,"",VLOOKUP(B161,URS確認!E:R,5,FALSE)),"")</f>
        <v>楊智誠</v>
      </c>
    </row>
    <row r="162" spans="1:11" s="78" customFormat="1">
      <c r="G162" s="78" t="str">
        <f>IFERROR(IF(VLOOKUP(B162,URS確認!E:R,12,FALSE)=0,"",VLOOKUP(B162,URS確認!E:R,12,FALSE)),"")</f>
        <v/>
      </c>
      <c r="H162" s="78" t="str">
        <f>IFERROR(IF(VLOOKUP(B162,URS確認!E:R,13,FALSE)=0,"",VLOOKUP(B162,URS確認!E:R,13,FALSE)),"")</f>
        <v/>
      </c>
      <c r="I162" s="78" t="str">
        <f>IFERROR(IF(VLOOKUP(B162,URS確認!E:R,14,FALSE)=0,"",VLOOKUP(B162,URS確認!E:R,14,FALSE)),"")</f>
        <v/>
      </c>
      <c r="J162" s="78" t="str">
        <f>IFERROR(IF(VLOOKUP(B162,URS確認!E:R,5,FALSE)=0,"",VLOOKUP(B162,URS確認!E:R,5,FALSE)),"")</f>
        <v/>
      </c>
    </row>
    <row r="163" spans="1:11" s="78" customFormat="1" ht="27">
      <c r="A163" s="80" t="s">
        <v>818</v>
      </c>
      <c r="B163" s="143" t="s">
        <v>647</v>
      </c>
      <c r="C163" s="143" t="s">
        <v>0</v>
      </c>
      <c r="D163" s="144" t="s">
        <v>1</v>
      </c>
      <c r="E163" s="145" t="s">
        <v>631</v>
      </c>
      <c r="F163" s="146"/>
      <c r="G163" s="147" t="s">
        <v>857</v>
      </c>
      <c r="H163" s="147" t="s">
        <v>859</v>
      </c>
      <c r="I163" s="147" t="s">
        <v>1891</v>
      </c>
      <c r="J163" s="147" t="s">
        <v>1895</v>
      </c>
      <c r="K163" s="147" t="s">
        <v>1892</v>
      </c>
    </row>
    <row r="164" spans="1:11" s="78" customFormat="1">
      <c r="B164" s="79" t="s">
        <v>128</v>
      </c>
      <c r="C164" s="79" t="s">
        <v>129</v>
      </c>
      <c r="D164" s="79" t="s">
        <v>119</v>
      </c>
      <c r="E164" s="5"/>
      <c r="F164" s="5" t="s">
        <v>629</v>
      </c>
      <c r="G164" s="78" t="str">
        <f>IFERROR(IF(VLOOKUP(B164,URS確認!E:R,12,FALSE)=0,"",VLOOKUP(B164,URS確認!E:R,12,FALSE)),"")</f>
        <v>李珮琪</v>
      </c>
      <c r="H164" s="78" t="str">
        <f>IFERROR(IF(VLOOKUP(B164,URS確認!E:R,13,FALSE)=0,"",VLOOKUP(B164,URS確認!E:R,13,FALSE)),"")</f>
        <v>邵淑微</v>
      </c>
      <c r="I164" s="78" t="str">
        <f>IFERROR(IF(VLOOKUP(B164,URS確認!E:R,14,FALSE)=0,"",VLOOKUP(B164,URS確認!E:R,14,FALSE)),"")</f>
        <v/>
      </c>
      <c r="J164" s="78" t="str">
        <f>IFERROR(IF(VLOOKUP(B164,URS確認!E:R,5,FALSE)=0,"",VLOOKUP(B164,URS確認!E:R,5,FALSE)),"")</f>
        <v>余家興</v>
      </c>
    </row>
    <row r="165" spans="1:11" s="78" customFormat="1">
      <c r="B165" s="79" t="s">
        <v>117</v>
      </c>
      <c r="C165" s="79" t="s">
        <v>118</v>
      </c>
      <c r="D165" s="79" t="s">
        <v>119</v>
      </c>
      <c r="E165" s="5"/>
      <c r="F165" s="5" t="s">
        <v>629</v>
      </c>
      <c r="G165" s="78" t="str">
        <f>IFERROR(IF(VLOOKUP(B165,URS確認!E:R,12,FALSE)=0,"",VLOOKUP(B165,URS確認!E:R,12,FALSE)),"")</f>
        <v>李珮琪</v>
      </c>
      <c r="H165" s="78" t="str">
        <f>IFERROR(IF(VLOOKUP(B165,URS確認!E:R,13,FALSE)=0,"",VLOOKUP(B165,URS確認!E:R,13,FALSE)),"")</f>
        <v>蔡珮瑜</v>
      </c>
      <c r="I165" s="78" t="str">
        <f>IFERROR(IF(VLOOKUP(B165,URS確認!E:R,14,FALSE)=0,"",VLOOKUP(B165,URS確認!E:R,14,FALSE)),"")</f>
        <v/>
      </c>
      <c r="J165" s="78" t="str">
        <f>IFERROR(IF(VLOOKUP(B165,URS確認!E:R,5,FALSE)=0,"",VLOOKUP(B165,URS確認!E:R,5,FALSE)),"")</f>
        <v>余家興</v>
      </c>
    </row>
    <row r="166" spans="1:11" s="78" customFormat="1">
      <c r="B166" s="79" t="s">
        <v>120</v>
      </c>
      <c r="C166" s="79" t="s">
        <v>121</v>
      </c>
      <c r="D166" s="79" t="s">
        <v>119</v>
      </c>
      <c r="E166" s="5"/>
      <c r="F166" s="5" t="s">
        <v>629</v>
      </c>
      <c r="G166" s="78" t="str">
        <f>IFERROR(IF(VLOOKUP(B166,URS確認!E:R,12,FALSE)=0,"",VLOOKUP(B166,URS確認!E:R,12,FALSE)),"")</f>
        <v>李珮琪</v>
      </c>
      <c r="H166" s="78" t="str">
        <f>IFERROR(IF(VLOOKUP(B166,URS確認!E:R,13,FALSE)=0,"",VLOOKUP(B166,URS確認!E:R,13,FALSE)),"")</f>
        <v>蔡珮瑜</v>
      </c>
      <c r="I166" s="78" t="str">
        <f>IFERROR(IF(VLOOKUP(B166,URS確認!E:R,14,FALSE)=0,"",VLOOKUP(B166,URS確認!E:R,14,FALSE)),"")</f>
        <v/>
      </c>
      <c r="J166" s="78" t="str">
        <f>IFERROR(IF(VLOOKUP(B166,URS確認!E:R,5,FALSE)=0,"",VLOOKUP(B166,URS確認!E:R,5,FALSE)),"")</f>
        <v>余家興</v>
      </c>
    </row>
    <row r="167" spans="1:11" s="78" customFormat="1">
      <c r="B167" s="79" t="s">
        <v>122</v>
      </c>
      <c r="C167" s="79" t="s">
        <v>123</v>
      </c>
      <c r="D167" s="79" t="s">
        <v>119</v>
      </c>
      <c r="E167" s="5"/>
      <c r="F167" s="5" t="s">
        <v>629</v>
      </c>
      <c r="G167" s="78" t="str">
        <f>IFERROR(IF(VLOOKUP(B167,URS確認!E:R,12,FALSE)=0,"",VLOOKUP(B167,URS確認!E:R,12,FALSE)),"")</f>
        <v>李珮琪</v>
      </c>
      <c r="H167" s="78" t="str">
        <f>IFERROR(IF(VLOOKUP(B167,URS確認!E:R,13,FALSE)=0,"",VLOOKUP(B167,URS確認!E:R,13,FALSE)),"")</f>
        <v>蔡珮瑜</v>
      </c>
      <c r="I167" s="78" t="str">
        <f>IFERROR(IF(VLOOKUP(B167,URS確認!E:R,14,FALSE)=0,"",VLOOKUP(B167,URS確認!E:R,14,FALSE)),"")</f>
        <v/>
      </c>
      <c r="J167" s="78" t="str">
        <f>IFERROR(IF(VLOOKUP(B167,URS確認!E:R,5,FALSE)=0,"",VLOOKUP(B167,URS確認!E:R,5,FALSE)),"")</f>
        <v>余家興</v>
      </c>
    </row>
    <row r="168" spans="1:11" s="78" customFormat="1">
      <c r="B168" s="79" t="s">
        <v>124</v>
      </c>
      <c r="C168" s="79" t="s">
        <v>125</v>
      </c>
      <c r="D168" s="79" t="s">
        <v>119</v>
      </c>
      <c r="E168" s="5"/>
      <c r="F168" s="5" t="s">
        <v>629</v>
      </c>
      <c r="G168" s="78" t="str">
        <f>IFERROR(IF(VLOOKUP(B168,URS確認!E:R,12,FALSE)=0,"",VLOOKUP(B168,URS確認!E:R,12,FALSE)),"")</f>
        <v>李珮琪</v>
      </c>
      <c r="H168" s="78" t="str">
        <f>IFERROR(IF(VLOOKUP(B168,URS確認!E:R,13,FALSE)=0,"",VLOOKUP(B168,URS確認!E:R,13,FALSE)),"")</f>
        <v>蔡珮瑜</v>
      </c>
      <c r="I168" s="78" t="str">
        <f>IFERROR(IF(VLOOKUP(B168,URS確認!E:R,14,FALSE)=0,"",VLOOKUP(B168,URS確認!E:R,14,FALSE)),"")</f>
        <v/>
      </c>
      <c r="J168" s="78" t="str">
        <f>IFERROR(IF(VLOOKUP(B168,URS確認!E:R,5,FALSE)=0,"",VLOOKUP(B168,URS確認!E:R,5,FALSE)),"")</f>
        <v>余家興</v>
      </c>
    </row>
    <row r="169" spans="1:11" s="78" customFormat="1">
      <c r="B169" s="79" t="s">
        <v>126</v>
      </c>
      <c r="C169" s="79" t="s">
        <v>127</v>
      </c>
      <c r="D169" s="79" t="s">
        <v>119</v>
      </c>
      <c r="E169" s="5"/>
      <c r="F169" s="5" t="s">
        <v>629</v>
      </c>
      <c r="G169" s="78" t="str">
        <f>IFERROR(IF(VLOOKUP(B169,URS確認!E:R,12,FALSE)=0,"",VLOOKUP(B169,URS確認!E:R,12,FALSE)),"")</f>
        <v>李珮琪</v>
      </c>
      <c r="H169" s="78" t="str">
        <f>IFERROR(IF(VLOOKUP(B169,URS確認!E:R,13,FALSE)=0,"",VLOOKUP(B169,URS確認!E:R,13,FALSE)),"")</f>
        <v>蔡珮瑜</v>
      </c>
      <c r="I169" s="78" t="str">
        <f>IFERROR(IF(VLOOKUP(B169,URS確認!E:R,14,FALSE)=0,"",VLOOKUP(B169,URS確認!E:R,14,FALSE)),"")</f>
        <v/>
      </c>
      <c r="J169" s="78" t="str">
        <f>IFERROR(IF(VLOOKUP(B169,URS確認!E:R,5,FALSE)=0,"",VLOOKUP(B169,URS確認!E:R,5,FALSE)),"")</f>
        <v>余家興</v>
      </c>
    </row>
    <row r="170" spans="1:11" s="78" customFormat="1">
      <c r="G170" s="78" t="str">
        <f>IFERROR(IF(VLOOKUP(B170,URS確認!E:R,12,FALSE)=0,"",VLOOKUP(B170,URS確認!E:R,12,FALSE)),"")</f>
        <v/>
      </c>
      <c r="H170" s="78" t="str">
        <f>IFERROR(IF(VLOOKUP(B170,URS確認!E:R,13,FALSE)=0,"",VLOOKUP(B170,URS確認!E:R,13,FALSE)),"")</f>
        <v/>
      </c>
      <c r="I170" s="78" t="str">
        <f>IFERROR(IF(VLOOKUP(B170,URS確認!E:R,14,FALSE)=0,"",VLOOKUP(B170,URS確認!E:R,14,FALSE)),"")</f>
        <v/>
      </c>
      <c r="J170" s="78" t="str">
        <f>IFERROR(IF(VLOOKUP(B170,URS確認!E:R,5,FALSE)=0,"",VLOOKUP(B170,URS確認!E:R,5,FALSE)),"")</f>
        <v/>
      </c>
    </row>
    <row r="171" spans="1:11" s="78" customFormat="1" ht="40.5">
      <c r="A171" s="80" t="s">
        <v>819</v>
      </c>
      <c r="B171" s="143" t="s">
        <v>647</v>
      </c>
      <c r="C171" s="143" t="s">
        <v>0</v>
      </c>
      <c r="D171" s="144" t="s">
        <v>1</v>
      </c>
      <c r="E171" s="145" t="s">
        <v>631</v>
      </c>
      <c r="F171" s="146"/>
      <c r="G171" s="147" t="s">
        <v>857</v>
      </c>
      <c r="H171" s="147" t="s">
        <v>859</v>
      </c>
      <c r="I171" s="147" t="s">
        <v>1891</v>
      </c>
      <c r="J171" s="147" t="s">
        <v>1895</v>
      </c>
      <c r="K171" s="147" t="s">
        <v>1892</v>
      </c>
    </row>
    <row r="172" spans="1:11" s="78" customFormat="1">
      <c r="B172" s="79" t="s">
        <v>230</v>
      </c>
      <c r="C172" s="79" t="s">
        <v>231</v>
      </c>
      <c r="D172" s="79" t="s">
        <v>232</v>
      </c>
      <c r="E172" s="5"/>
      <c r="F172" s="5" t="s">
        <v>629</v>
      </c>
      <c r="G172" s="78" t="str">
        <f>IFERROR(IF(VLOOKUP(B172,URS確認!E:R,12,FALSE)=0,"",VLOOKUP(B172,URS確認!E:R,12,FALSE)),"")</f>
        <v>林清河</v>
      </c>
      <c r="H172" s="78" t="str">
        <f>IFERROR(IF(VLOOKUP(B172,URS確認!E:R,13,FALSE)=0,"",VLOOKUP(B172,URS確認!E:R,13,FALSE)),"")</f>
        <v>陳政皓</v>
      </c>
      <c r="I172" s="78" t="str">
        <f>IFERROR(IF(VLOOKUP(B172,URS確認!E:R,14,FALSE)=0,"",VLOOKUP(B172,URS確認!E:R,14,FALSE)),"")</f>
        <v/>
      </c>
      <c r="J172" s="78" t="str">
        <f>IFERROR(IF(VLOOKUP(B172,URS確認!E:R,5,FALSE)=0,"",VLOOKUP(B172,URS確認!E:R,5,FALSE)),"")</f>
        <v>陳綺萍</v>
      </c>
    </row>
    <row r="173" spans="1:11" s="78" customFormat="1">
      <c r="B173" s="79" t="s">
        <v>233</v>
      </c>
      <c r="C173" s="79" t="s">
        <v>234</v>
      </c>
      <c r="D173" s="79" t="s">
        <v>232</v>
      </c>
      <c r="E173" s="5"/>
      <c r="F173" s="5" t="s">
        <v>629</v>
      </c>
      <c r="G173" s="78" t="str">
        <f>IFERROR(IF(VLOOKUP(B173,URS確認!E:R,12,FALSE)=0,"",VLOOKUP(B173,URS確認!E:R,12,FALSE)),"")</f>
        <v>林清河</v>
      </c>
      <c r="H173" s="78" t="str">
        <f>IFERROR(IF(VLOOKUP(B173,URS確認!E:R,13,FALSE)=0,"",VLOOKUP(B173,URS確認!E:R,13,FALSE)),"")</f>
        <v>陳政皓</v>
      </c>
      <c r="I173" s="78" t="str">
        <f>IFERROR(IF(VLOOKUP(B173,URS確認!E:R,14,FALSE)=0,"",VLOOKUP(B173,URS確認!E:R,14,FALSE)),"")</f>
        <v/>
      </c>
      <c r="J173" s="78" t="str">
        <f>IFERROR(IF(VLOOKUP(B173,URS確認!E:R,5,FALSE)=0,"",VLOOKUP(B173,URS確認!E:R,5,FALSE)),"")</f>
        <v>陳綺萍</v>
      </c>
    </row>
    <row r="174" spans="1:11" s="78" customFormat="1">
      <c r="B174" s="79" t="s">
        <v>235</v>
      </c>
      <c r="C174" s="79" t="s">
        <v>236</v>
      </c>
      <c r="D174" s="79" t="s">
        <v>232</v>
      </c>
      <c r="E174" s="5"/>
      <c r="F174" s="5" t="s">
        <v>629</v>
      </c>
      <c r="G174" s="78" t="str">
        <f>IFERROR(IF(VLOOKUP(B174,URS確認!E:R,12,FALSE)=0,"",VLOOKUP(B174,URS確認!E:R,12,FALSE)),"")</f>
        <v>林清河</v>
      </c>
      <c r="H174" s="78" t="str">
        <f>IFERROR(IF(VLOOKUP(B174,URS確認!E:R,13,FALSE)=0,"",VLOOKUP(B174,URS確認!E:R,13,FALSE)),"")</f>
        <v>陳政皓</v>
      </c>
      <c r="I174" s="78" t="str">
        <f>IFERROR(IF(VLOOKUP(B174,URS確認!E:R,14,FALSE)=0,"",VLOOKUP(B174,URS確認!E:R,14,FALSE)),"")</f>
        <v/>
      </c>
      <c r="J174" s="78" t="str">
        <f>IFERROR(IF(VLOOKUP(B174,URS確認!E:R,5,FALSE)=0,"",VLOOKUP(B174,URS確認!E:R,5,FALSE)),"")</f>
        <v>陳綺萍</v>
      </c>
    </row>
    <row r="175" spans="1:11" s="78" customFormat="1">
      <c r="B175" s="79" t="s">
        <v>237</v>
      </c>
      <c r="C175" s="79" t="s">
        <v>238</v>
      </c>
      <c r="D175" s="79" t="s">
        <v>232</v>
      </c>
      <c r="E175" s="5"/>
      <c r="F175" s="5" t="s">
        <v>629</v>
      </c>
      <c r="G175" s="78" t="str">
        <f>IFERROR(IF(VLOOKUP(B175,URS確認!E:R,12,FALSE)=0,"",VLOOKUP(B175,URS確認!E:R,12,FALSE)),"")</f>
        <v>林清河</v>
      </c>
      <c r="H175" s="78" t="str">
        <f>IFERROR(IF(VLOOKUP(B175,URS確認!E:R,13,FALSE)=0,"",VLOOKUP(B175,URS確認!E:R,13,FALSE)),"")</f>
        <v>陳政皓</v>
      </c>
      <c r="I175" s="78" t="str">
        <f>IFERROR(IF(VLOOKUP(B175,URS確認!E:R,14,FALSE)=0,"",VLOOKUP(B175,URS確認!E:R,14,FALSE)),"")</f>
        <v/>
      </c>
      <c r="J175" s="78" t="str">
        <f>IFERROR(IF(VLOOKUP(B175,URS確認!E:R,5,FALSE)=0,"",VLOOKUP(B175,URS確認!E:R,5,FALSE)),"")</f>
        <v>陳綺萍</v>
      </c>
    </row>
    <row r="176" spans="1:11" s="78" customFormat="1">
      <c r="B176" s="79" t="s">
        <v>239</v>
      </c>
      <c r="C176" s="79" t="s">
        <v>240</v>
      </c>
      <c r="D176" s="79" t="s">
        <v>232</v>
      </c>
      <c r="E176" s="5"/>
      <c r="F176" s="5" t="s">
        <v>629</v>
      </c>
      <c r="G176" s="78" t="str">
        <f>IFERROR(IF(VLOOKUP(B176,URS確認!E:R,12,FALSE)=0,"",VLOOKUP(B176,URS確認!E:R,12,FALSE)),"")</f>
        <v>林清河</v>
      </c>
      <c r="H176" s="78" t="str">
        <f>IFERROR(IF(VLOOKUP(B176,URS確認!E:R,13,FALSE)=0,"",VLOOKUP(B176,URS確認!E:R,13,FALSE)),"")</f>
        <v>陳政皓</v>
      </c>
      <c r="I176" s="78" t="str">
        <f>IFERROR(IF(VLOOKUP(B176,URS確認!E:R,14,FALSE)=0,"",VLOOKUP(B176,URS確認!E:R,14,FALSE)),"")</f>
        <v/>
      </c>
      <c r="J176" s="78" t="str">
        <f>IFERROR(IF(VLOOKUP(B176,URS確認!E:R,5,FALSE)=0,"",VLOOKUP(B176,URS確認!E:R,5,FALSE)),"")</f>
        <v>陳綺萍</v>
      </c>
    </row>
    <row r="177" spans="1:11" s="78" customFormat="1">
      <c r="B177" s="79" t="s">
        <v>241</v>
      </c>
      <c r="C177" s="79" t="s">
        <v>242</v>
      </c>
      <c r="D177" s="79" t="s">
        <v>232</v>
      </c>
      <c r="E177" s="5"/>
      <c r="F177" s="5" t="s">
        <v>629</v>
      </c>
      <c r="G177" s="78" t="str">
        <f>IFERROR(IF(VLOOKUP(B177,URS確認!E:R,12,FALSE)=0,"",VLOOKUP(B177,URS確認!E:R,12,FALSE)),"")</f>
        <v>林清河</v>
      </c>
      <c r="H177" s="78" t="str">
        <f>IFERROR(IF(VLOOKUP(B177,URS確認!E:R,13,FALSE)=0,"",VLOOKUP(B177,URS確認!E:R,13,FALSE)),"")</f>
        <v>陳政皓</v>
      </c>
      <c r="I177" s="78" t="str">
        <f>IFERROR(IF(VLOOKUP(B177,URS確認!E:R,14,FALSE)=0,"",VLOOKUP(B177,URS確認!E:R,14,FALSE)),"")</f>
        <v/>
      </c>
      <c r="J177" s="78" t="str">
        <f>IFERROR(IF(VLOOKUP(B177,URS確認!E:R,5,FALSE)=0,"",VLOOKUP(B177,URS確認!E:R,5,FALSE)),"")</f>
        <v>陳綺萍</v>
      </c>
    </row>
    <row r="178" spans="1:11" s="78" customFormat="1">
      <c r="B178" s="79" t="s">
        <v>243</v>
      </c>
      <c r="C178" s="79" t="s">
        <v>244</v>
      </c>
      <c r="D178" s="79" t="s">
        <v>232</v>
      </c>
      <c r="E178" s="5"/>
      <c r="F178" s="5" t="s">
        <v>629</v>
      </c>
      <c r="G178" s="78" t="str">
        <f>IFERROR(IF(VLOOKUP(B178,URS確認!E:R,12,FALSE)=0,"",VLOOKUP(B178,URS確認!E:R,12,FALSE)),"")</f>
        <v>林清河</v>
      </c>
      <c r="H178" s="78" t="str">
        <f>IFERROR(IF(VLOOKUP(B178,URS確認!E:R,13,FALSE)=0,"",VLOOKUP(B178,URS確認!E:R,13,FALSE)),"")</f>
        <v>陳政皓</v>
      </c>
      <c r="I178" s="78" t="str">
        <f>IFERROR(IF(VLOOKUP(B178,URS確認!E:R,14,FALSE)=0,"",VLOOKUP(B178,URS確認!E:R,14,FALSE)),"")</f>
        <v/>
      </c>
      <c r="J178" s="78" t="str">
        <f>IFERROR(IF(VLOOKUP(B178,URS確認!E:R,5,FALSE)=0,"",VLOOKUP(B178,URS確認!E:R,5,FALSE)),"")</f>
        <v>陳綺萍</v>
      </c>
    </row>
    <row r="179" spans="1:11" s="78" customFormat="1">
      <c r="B179" s="79" t="s">
        <v>245</v>
      </c>
      <c r="C179" s="79" t="s">
        <v>246</v>
      </c>
      <c r="D179" s="79" t="s">
        <v>232</v>
      </c>
      <c r="E179" s="5"/>
      <c r="F179" s="5" t="s">
        <v>629</v>
      </c>
      <c r="G179" s="78" t="str">
        <f>IFERROR(IF(VLOOKUP(B179,URS確認!E:R,12,FALSE)=0,"",VLOOKUP(B179,URS確認!E:R,12,FALSE)),"")</f>
        <v>林清河</v>
      </c>
      <c r="H179" s="78" t="str">
        <f>IFERROR(IF(VLOOKUP(B179,URS確認!E:R,13,FALSE)=0,"",VLOOKUP(B179,URS確認!E:R,13,FALSE)),"")</f>
        <v>蔡珮瑜</v>
      </c>
      <c r="I179" s="78" t="str">
        <f>IFERROR(IF(VLOOKUP(B179,URS確認!E:R,14,FALSE)=0,"",VLOOKUP(B179,URS確認!E:R,14,FALSE)),"")</f>
        <v/>
      </c>
      <c r="J179" s="78" t="str">
        <f>IFERROR(IF(VLOOKUP(B179,URS確認!E:R,5,FALSE)=0,"",VLOOKUP(B179,URS確認!E:R,5,FALSE)),"")</f>
        <v>陳綺萍</v>
      </c>
    </row>
    <row r="180" spans="1:11" s="78" customFormat="1">
      <c r="G180" s="78" t="str">
        <f>IFERROR(IF(VLOOKUP(B180,URS確認!E:R,12,FALSE)=0,"",VLOOKUP(B180,URS確認!E:R,12,FALSE)),"")</f>
        <v/>
      </c>
      <c r="H180" s="78" t="str">
        <f>IFERROR(IF(VLOOKUP(B180,URS確認!E:R,13,FALSE)=0,"",VLOOKUP(B180,URS確認!E:R,13,FALSE)),"")</f>
        <v/>
      </c>
      <c r="I180" s="78" t="str">
        <f>IFERROR(IF(VLOOKUP(B180,URS確認!E:R,14,FALSE)=0,"",VLOOKUP(B180,URS確認!E:R,14,FALSE)),"")</f>
        <v/>
      </c>
      <c r="J180" s="78" t="str">
        <f>IFERROR(IF(VLOOKUP(B180,URS確認!E:R,5,FALSE)=0,"",VLOOKUP(B180,URS確認!E:R,5,FALSE)),"")</f>
        <v/>
      </c>
    </row>
    <row r="181" spans="1:11" s="78" customFormat="1" ht="40.5">
      <c r="A181" s="80" t="s">
        <v>820</v>
      </c>
      <c r="B181" s="143" t="s">
        <v>647</v>
      </c>
      <c r="C181" s="143" t="s">
        <v>0</v>
      </c>
      <c r="D181" s="144" t="s">
        <v>1</v>
      </c>
      <c r="E181" s="145" t="s">
        <v>631</v>
      </c>
      <c r="F181" s="146"/>
      <c r="G181" s="147" t="s">
        <v>857</v>
      </c>
      <c r="H181" s="147" t="s">
        <v>859</v>
      </c>
      <c r="I181" s="147" t="s">
        <v>1891</v>
      </c>
      <c r="J181" s="147" t="s">
        <v>1895</v>
      </c>
      <c r="K181" s="147" t="s">
        <v>1892</v>
      </c>
    </row>
    <row r="182" spans="1:11" s="78" customFormat="1">
      <c r="B182" s="79" t="s">
        <v>378</v>
      </c>
      <c r="C182" s="79" t="s">
        <v>379</v>
      </c>
      <c r="D182" s="79" t="s">
        <v>380</v>
      </c>
      <c r="E182" s="5"/>
      <c r="F182" s="5" t="s">
        <v>629</v>
      </c>
      <c r="G182" s="78" t="str">
        <f>IFERROR(IF(VLOOKUP(B182,URS確認!E:R,12,FALSE)=0,"",VLOOKUP(B182,URS確認!E:R,12,FALSE)),"")</f>
        <v>林清河</v>
      </c>
      <c r="H182" s="78" t="str">
        <f>IFERROR(IF(VLOOKUP(B182,URS確認!E:R,13,FALSE)=0,"",VLOOKUP(B182,URS確認!E:R,13,FALSE)),"")</f>
        <v>張舜雯</v>
      </c>
      <c r="I182" s="78" t="str">
        <f>IFERROR(IF(VLOOKUP(B182,URS確認!E:R,14,FALSE)=0,"",VLOOKUP(B182,URS確認!E:R,14,FALSE)),"")</f>
        <v/>
      </c>
      <c r="J182" s="78" t="str">
        <f>IFERROR(IF(VLOOKUP(B182,URS確認!E:R,5,FALSE)=0,"",VLOOKUP(B182,URS確認!E:R,5,FALSE)),"")</f>
        <v>張嘉榮</v>
      </c>
    </row>
    <row r="183" spans="1:11" s="78" customFormat="1">
      <c r="B183" s="79" t="s">
        <v>381</v>
      </c>
      <c r="C183" s="79" t="s">
        <v>382</v>
      </c>
      <c r="D183" s="79" t="s">
        <v>380</v>
      </c>
      <c r="E183" s="5"/>
      <c r="F183" s="5" t="s">
        <v>629</v>
      </c>
      <c r="G183" s="78" t="str">
        <f>IFERROR(IF(VLOOKUP(B183,URS確認!E:R,12,FALSE)=0,"",VLOOKUP(B183,URS確認!E:R,12,FALSE)),"")</f>
        <v>林清河</v>
      </c>
      <c r="H183" s="78" t="str">
        <f>IFERROR(IF(VLOOKUP(B183,URS確認!E:R,13,FALSE)=0,"",VLOOKUP(B183,URS確認!E:R,13,FALSE)),"")</f>
        <v>張舜雯</v>
      </c>
      <c r="I183" s="78" t="str">
        <f>IFERROR(IF(VLOOKUP(B183,URS確認!E:R,14,FALSE)=0,"",VLOOKUP(B183,URS確認!E:R,14,FALSE)),"")</f>
        <v/>
      </c>
      <c r="J183" s="78" t="str">
        <f>IFERROR(IF(VLOOKUP(B183,URS確認!E:R,5,FALSE)=0,"",VLOOKUP(B183,URS確認!E:R,5,FALSE)),"")</f>
        <v>張嘉榮</v>
      </c>
    </row>
    <row r="184" spans="1:11" s="78" customFormat="1">
      <c r="B184" s="79" t="s">
        <v>383</v>
      </c>
      <c r="C184" s="79" t="s">
        <v>384</v>
      </c>
      <c r="D184" s="79" t="s">
        <v>380</v>
      </c>
      <c r="E184" s="5"/>
      <c r="F184" s="5" t="s">
        <v>629</v>
      </c>
      <c r="G184" s="78" t="str">
        <f>IFERROR(IF(VLOOKUP(B184,URS確認!E:R,12,FALSE)=0,"",VLOOKUP(B184,URS確認!E:R,12,FALSE)),"")</f>
        <v>林清河</v>
      </c>
      <c r="H184" s="78" t="str">
        <f>IFERROR(IF(VLOOKUP(B184,URS確認!E:R,13,FALSE)=0,"",VLOOKUP(B184,URS確認!E:R,13,FALSE)),"")</f>
        <v>張舜雯</v>
      </c>
      <c r="I184" s="78" t="str">
        <f>IFERROR(IF(VLOOKUP(B184,URS確認!E:R,14,FALSE)=0,"",VLOOKUP(B184,URS確認!E:R,14,FALSE)),"")</f>
        <v/>
      </c>
      <c r="J184" s="78" t="str">
        <f>IFERROR(IF(VLOOKUP(B184,URS確認!E:R,5,FALSE)=0,"",VLOOKUP(B184,URS確認!E:R,5,FALSE)),"")</f>
        <v>張嘉榮</v>
      </c>
    </row>
    <row r="185" spans="1:11" s="78" customFormat="1">
      <c r="B185" s="79" t="s">
        <v>385</v>
      </c>
      <c r="C185" s="79" t="s">
        <v>386</v>
      </c>
      <c r="D185" s="79" t="s">
        <v>380</v>
      </c>
      <c r="E185" s="5"/>
      <c r="F185" s="5" t="s">
        <v>629</v>
      </c>
      <c r="G185" s="78" t="str">
        <f>IFERROR(IF(VLOOKUP(B185,URS確認!E:R,12,FALSE)=0,"",VLOOKUP(B185,URS確認!E:R,12,FALSE)),"")</f>
        <v>林清河</v>
      </c>
      <c r="H185" s="78" t="str">
        <f>IFERROR(IF(VLOOKUP(B185,URS確認!E:R,13,FALSE)=0,"",VLOOKUP(B185,URS確認!E:R,13,FALSE)),"")</f>
        <v>張舜雯</v>
      </c>
      <c r="I185" s="78" t="str">
        <f>IFERROR(IF(VLOOKUP(B185,URS確認!E:R,14,FALSE)=0,"",VLOOKUP(B185,URS確認!E:R,14,FALSE)),"")</f>
        <v/>
      </c>
      <c r="J185" s="78" t="str">
        <f>IFERROR(IF(VLOOKUP(B185,URS確認!E:R,5,FALSE)=0,"",VLOOKUP(B185,URS確認!E:R,5,FALSE)),"")</f>
        <v>張嘉榮</v>
      </c>
    </row>
    <row r="186" spans="1:11" s="78" customFormat="1">
      <c r="B186" s="79" t="s">
        <v>387</v>
      </c>
      <c r="C186" s="79" t="s">
        <v>388</v>
      </c>
      <c r="D186" s="79" t="s">
        <v>380</v>
      </c>
      <c r="E186" s="5"/>
      <c r="F186" s="5" t="s">
        <v>629</v>
      </c>
      <c r="G186" s="78" t="str">
        <f>IFERROR(IF(VLOOKUP(B186,URS確認!E:R,12,FALSE)=0,"",VLOOKUP(B186,URS確認!E:R,12,FALSE)),"")</f>
        <v>林清河</v>
      </c>
      <c r="H186" s="78" t="str">
        <f>IFERROR(IF(VLOOKUP(B186,URS確認!E:R,13,FALSE)=0,"",VLOOKUP(B186,URS確認!E:R,13,FALSE)),"")</f>
        <v>張舜雯</v>
      </c>
      <c r="I186" s="78" t="str">
        <f>IFERROR(IF(VLOOKUP(B186,URS確認!E:R,14,FALSE)=0,"",VLOOKUP(B186,URS確認!E:R,14,FALSE)),"")</f>
        <v/>
      </c>
      <c r="J186" s="78" t="str">
        <f>IFERROR(IF(VLOOKUP(B186,URS確認!E:R,5,FALSE)=0,"",VLOOKUP(B186,URS確認!E:R,5,FALSE)),"")</f>
        <v>張嘉榮</v>
      </c>
    </row>
    <row r="187" spans="1:11" s="78" customFormat="1">
      <c r="B187" s="79" t="s">
        <v>389</v>
      </c>
      <c r="C187" s="79" t="s">
        <v>390</v>
      </c>
      <c r="D187" s="79" t="s">
        <v>380</v>
      </c>
      <c r="E187" s="5"/>
      <c r="F187" s="5" t="s">
        <v>629</v>
      </c>
      <c r="G187" s="78" t="str">
        <f>IFERROR(IF(VLOOKUP(B187,URS確認!E:R,12,FALSE)=0,"",VLOOKUP(B187,URS確認!E:R,12,FALSE)),"")</f>
        <v>林清河</v>
      </c>
      <c r="H187" s="78" t="str">
        <f>IFERROR(IF(VLOOKUP(B187,URS確認!E:R,13,FALSE)=0,"",VLOOKUP(B187,URS確認!E:R,13,FALSE)),"")</f>
        <v>張舜雯</v>
      </c>
      <c r="I187" s="78" t="str">
        <f>IFERROR(IF(VLOOKUP(B187,URS確認!E:R,14,FALSE)=0,"",VLOOKUP(B187,URS確認!E:R,14,FALSE)),"")</f>
        <v/>
      </c>
      <c r="J187" s="78" t="str">
        <f>IFERROR(IF(VLOOKUP(B187,URS確認!E:R,5,FALSE)=0,"",VLOOKUP(B187,URS確認!E:R,5,FALSE)),"")</f>
        <v>張嘉榮</v>
      </c>
    </row>
    <row r="188" spans="1:11" s="78" customFormat="1">
      <c r="B188" s="79" t="s">
        <v>391</v>
      </c>
      <c r="C188" s="79" t="s">
        <v>392</v>
      </c>
      <c r="D188" s="79" t="s">
        <v>380</v>
      </c>
      <c r="E188" s="5"/>
      <c r="F188" s="5" t="s">
        <v>629</v>
      </c>
      <c r="G188" s="78" t="str">
        <f>IFERROR(IF(VLOOKUP(B188,URS確認!E:R,12,FALSE)=0,"",VLOOKUP(B188,URS確認!E:R,12,FALSE)),"")</f>
        <v>林清河</v>
      </c>
      <c r="H188" s="78" t="str">
        <f>IFERROR(IF(VLOOKUP(B188,URS確認!E:R,13,FALSE)=0,"",VLOOKUP(B188,URS確認!E:R,13,FALSE)),"")</f>
        <v>張舜雯</v>
      </c>
      <c r="I188" s="78" t="str">
        <f>IFERROR(IF(VLOOKUP(B188,URS確認!E:R,14,FALSE)=0,"",VLOOKUP(B188,URS確認!E:R,14,FALSE)),"")</f>
        <v/>
      </c>
      <c r="J188" s="78" t="str">
        <f>IFERROR(IF(VLOOKUP(B188,URS確認!E:R,5,FALSE)=0,"",VLOOKUP(B188,URS確認!E:R,5,FALSE)),"")</f>
        <v>張嘉榮</v>
      </c>
    </row>
    <row r="189" spans="1:11" s="78" customFormat="1">
      <c r="B189" s="79" t="s">
        <v>393</v>
      </c>
      <c r="C189" s="79" t="s">
        <v>394</v>
      </c>
      <c r="D189" s="79" t="s">
        <v>380</v>
      </c>
      <c r="E189" s="5"/>
      <c r="F189" s="5" t="s">
        <v>629</v>
      </c>
      <c r="G189" s="78" t="str">
        <f>IFERROR(IF(VLOOKUP(B189,URS確認!E:R,12,FALSE)=0,"",VLOOKUP(B189,URS確認!E:R,12,FALSE)),"")</f>
        <v>林清河</v>
      </c>
      <c r="H189" s="78" t="str">
        <f>IFERROR(IF(VLOOKUP(B189,URS確認!E:R,13,FALSE)=0,"",VLOOKUP(B189,URS確認!E:R,13,FALSE)),"")</f>
        <v>張舜雯</v>
      </c>
      <c r="I189" s="78" t="str">
        <f>IFERROR(IF(VLOOKUP(B189,URS確認!E:R,14,FALSE)=0,"",VLOOKUP(B189,URS確認!E:R,14,FALSE)),"")</f>
        <v/>
      </c>
      <c r="J189" s="78" t="str">
        <f>IFERROR(IF(VLOOKUP(B189,URS確認!E:R,5,FALSE)=0,"",VLOOKUP(B189,URS確認!E:R,5,FALSE)),"")</f>
        <v>張嘉榮</v>
      </c>
    </row>
    <row r="190" spans="1:11" s="78" customFormat="1">
      <c r="B190" s="79" t="s">
        <v>395</v>
      </c>
      <c r="C190" s="79" t="s">
        <v>396</v>
      </c>
      <c r="D190" s="79" t="s">
        <v>380</v>
      </c>
      <c r="E190" s="5"/>
      <c r="F190" s="5" t="s">
        <v>629</v>
      </c>
      <c r="G190" s="78" t="str">
        <f>IFERROR(IF(VLOOKUP(B190,URS確認!E:R,12,FALSE)=0,"",VLOOKUP(B190,URS確認!E:R,12,FALSE)),"")</f>
        <v>林清河</v>
      </c>
      <c r="H190" s="78" t="str">
        <f>IFERROR(IF(VLOOKUP(B190,URS確認!E:R,13,FALSE)=0,"",VLOOKUP(B190,URS確認!E:R,13,FALSE)),"")</f>
        <v>張舜雯</v>
      </c>
      <c r="I190" s="78" t="str">
        <f>IFERROR(IF(VLOOKUP(B190,URS確認!E:R,14,FALSE)=0,"",VLOOKUP(B190,URS確認!E:R,14,FALSE)),"")</f>
        <v/>
      </c>
      <c r="J190" s="78" t="str">
        <f>IFERROR(IF(VLOOKUP(B190,URS確認!E:R,5,FALSE)=0,"",VLOOKUP(B190,URS確認!E:R,5,FALSE)),"")</f>
        <v>張嘉榮</v>
      </c>
    </row>
    <row r="191" spans="1:11" s="78" customFormat="1">
      <c r="B191" s="79" t="s">
        <v>397</v>
      </c>
      <c r="C191" s="79" t="s">
        <v>398</v>
      </c>
      <c r="D191" s="79" t="s">
        <v>380</v>
      </c>
      <c r="E191" s="5"/>
      <c r="F191" s="5" t="s">
        <v>629</v>
      </c>
      <c r="G191" s="78" t="str">
        <f>IFERROR(IF(VLOOKUP(B191,URS確認!E:R,12,FALSE)=0,"",VLOOKUP(B191,URS確認!E:R,12,FALSE)),"")</f>
        <v>林清河</v>
      </c>
      <c r="H191" s="78" t="str">
        <f>IFERROR(IF(VLOOKUP(B191,URS確認!E:R,13,FALSE)=0,"",VLOOKUP(B191,URS確認!E:R,13,FALSE)),"")</f>
        <v>張舜雯</v>
      </c>
      <c r="I191" s="78" t="str">
        <f>IFERROR(IF(VLOOKUP(B191,URS確認!E:R,14,FALSE)=0,"",VLOOKUP(B191,URS確認!E:R,14,FALSE)),"")</f>
        <v/>
      </c>
      <c r="J191" s="78" t="str">
        <f>IFERROR(IF(VLOOKUP(B191,URS確認!E:R,5,FALSE)=0,"",VLOOKUP(B191,URS確認!E:R,5,FALSE)),"")</f>
        <v>張嘉榮</v>
      </c>
    </row>
    <row r="192" spans="1:11" s="78" customFormat="1">
      <c r="B192" s="79" t="s">
        <v>399</v>
      </c>
      <c r="C192" s="79" t="s">
        <v>400</v>
      </c>
      <c r="D192" s="79" t="s">
        <v>380</v>
      </c>
      <c r="E192" s="5"/>
      <c r="F192" s="5" t="s">
        <v>629</v>
      </c>
      <c r="G192" s="78" t="str">
        <f>IFERROR(IF(VLOOKUP(B192,URS確認!E:R,12,FALSE)=0,"",VLOOKUP(B192,URS確認!E:R,12,FALSE)),"")</f>
        <v>林清河</v>
      </c>
      <c r="H192" s="78" t="str">
        <f>IFERROR(IF(VLOOKUP(B192,URS確認!E:R,13,FALSE)=0,"",VLOOKUP(B192,URS確認!E:R,13,FALSE)),"")</f>
        <v>張舜雯</v>
      </c>
      <c r="I192" s="78" t="str">
        <f>IFERROR(IF(VLOOKUP(B192,URS確認!E:R,14,FALSE)=0,"",VLOOKUP(B192,URS確認!E:R,14,FALSE)),"")</f>
        <v/>
      </c>
      <c r="J192" s="78" t="str">
        <f>IFERROR(IF(VLOOKUP(B192,URS確認!E:R,5,FALSE)=0,"",VLOOKUP(B192,URS確認!E:R,5,FALSE)),"")</f>
        <v>張嘉榮</v>
      </c>
    </row>
    <row r="193" spans="1:11" s="78" customFormat="1">
      <c r="B193" s="79" t="s">
        <v>401</v>
      </c>
      <c r="C193" s="79" t="s">
        <v>402</v>
      </c>
      <c r="D193" s="79" t="s">
        <v>380</v>
      </c>
      <c r="E193" s="5"/>
      <c r="F193" s="5" t="s">
        <v>629</v>
      </c>
      <c r="G193" s="78" t="str">
        <f>IFERROR(IF(VLOOKUP(B193,URS確認!E:R,12,FALSE)=0,"",VLOOKUP(B193,URS確認!E:R,12,FALSE)),"")</f>
        <v>林清河</v>
      </c>
      <c r="H193" s="78" t="str">
        <f>IFERROR(IF(VLOOKUP(B193,URS確認!E:R,13,FALSE)=0,"",VLOOKUP(B193,URS確認!E:R,13,FALSE)),"")</f>
        <v>張舜雯</v>
      </c>
      <c r="I193" s="78" t="str">
        <f>IFERROR(IF(VLOOKUP(B193,URS確認!E:R,14,FALSE)=0,"",VLOOKUP(B193,URS確認!E:R,14,FALSE)),"")</f>
        <v/>
      </c>
      <c r="J193" s="78" t="str">
        <f>IFERROR(IF(VLOOKUP(B193,URS確認!E:R,5,FALSE)=0,"",VLOOKUP(B193,URS確認!E:R,5,FALSE)),"")</f>
        <v>張嘉榮</v>
      </c>
    </row>
    <row r="194" spans="1:11" s="78" customFormat="1">
      <c r="B194" s="79" t="s">
        <v>403</v>
      </c>
      <c r="C194" s="79" t="s">
        <v>404</v>
      </c>
      <c r="D194" s="79" t="s">
        <v>380</v>
      </c>
      <c r="E194" s="5"/>
      <c r="F194" s="5" t="s">
        <v>629</v>
      </c>
      <c r="G194" s="78" t="str">
        <f>IFERROR(IF(VLOOKUP(B194,URS確認!E:R,12,FALSE)=0,"",VLOOKUP(B194,URS確認!E:R,12,FALSE)),"")</f>
        <v>林清河</v>
      </c>
      <c r="H194" s="78" t="str">
        <f>IFERROR(IF(VLOOKUP(B194,URS確認!E:R,13,FALSE)=0,"",VLOOKUP(B194,URS確認!E:R,13,FALSE)),"")</f>
        <v>張舜雯</v>
      </c>
      <c r="I194" s="78" t="str">
        <f>IFERROR(IF(VLOOKUP(B194,URS確認!E:R,14,FALSE)=0,"",VLOOKUP(B194,URS確認!E:R,14,FALSE)),"")</f>
        <v/>
      </c>
      <c r="J194" s="78" t="str">
        <f>IFERROR(IF(VLOOKUP(B194,URS確認!E:R,5,FALSE)=0,"",VLOOKUP(B194,URS確認!E:R,5,FALSE)),"")</f>
        <v>張嘉榮</v>
      </c>
    </row>
    <row r="195" spans="1:11" s="78" customFormat="1">
      <c r="G195" s="78" t="str">
        <f>IFERROR(IF(VLOOKUP(B195,URS確認!E:R,12,FALSE)=0,"",VLOOKUP(B195,URS確認!E:R,12,FALSE)),"")</f>
        <v/>
      </c>
      <c r="H195" s="78" t="str">
        <f>IFERROR(IF(VLOOKUP(B195,URS確認!E:R,13,FALSE)=0,"",VLOOKUP(B195,URS確認!E:R,13,FALSE)),"")</f>
        <v/>
      </c>
      <c r="I195" s="78" t="str">
        <f>IFERROR(IF(VLOOKUP(B195,URS確認!E:R,14,FALSE)=0,"",VLOOKUP(B195,URS確認!E:R,14,FALSE)),"")</f>
        <v/>
      </c>
      <c r="J195" s="78" t="str">
        <f>IFERROR(IF(VLOOKUP(B195,URS確認!E:R,5,FALSE)=0,"",VLOOKUP(B195,URS確認!E:R,5,FALSE)),"")</f>
        <v/>
      </c>
    </row>
    <row r="196" spans="1:11" s="78" customFormat="1" ht="40.5">
      <c r="A196" s="80" t="s">
        <v>821</v>
      </c>
      <c r="B196" s="143" t="s">
        <v>647</v>
      </c>
      <c r="C196" s="143" t="s">
        <v>0</v>
      </c>
      <c r="D196" s="144" t="s">
        <v>1</v>
      </c>
      <c r="E196" s="145" t="s">
        <v>631</v>
      </c>
      <c r="F196" s="146"/>
      <c r="G196" s="147" t="s">
        <v>857</v>
      </c>
      <c r="H196" s="147" t="s">
        <v>859</v>
      </c>
      <c r="I196" s="147" t="s">
        <v>1891</v>
      </c>
      <c r="J196" s="147" t="s">
        <v>1895</v>
      </c>
      <c r="K196" s="147" t="s">
        <v>1892</v>
      </c>
    </row>
    <row r="197" spans="1:11" s="78" customFormat="1">
      <c r="B197" s="79" t="s">
        <v>406</v>
      </c>
      <c r="C197" s="79" t="s">
        <v>407</v>
      </c>
      <c r="D197" s="79" t="s">
        <v>408</v>
      </c>
      <c r="E197" s="5"/>
      <c r="F197" s="5" t="s">
        <v>629</v>
      </c>
      <c r="G197" s="78" t="str">
        <f>IFERROR(IF(VLOOKUP(B197,URS確認!E:R,12,FALSE)=0,"",VLOOKUP(B197,URS確認!E:R,12,FALSE)),"")</f>
        <v>林清河</v>
      </c>
      <c r="H197" s="78" t="str">
        <f>IFERROR(IF(VLOOKUP(B197,URS確認!E:R,13,FALSE)=0,"",VLOOKUP(B197,URS確認!E:R,13,FALSE)),"")</f>
        <v>蔡珮瑜</v>
      </c>
      <c r="I197" s="78" t="str">
        <f>IFERROR(IF(VLOOKUP(B197,URS確認!E:R,14,FALSE)=0,"",VLOOKUP(B197,URS確認!E:R,14,FALSE)),"")</f>
        <v/>
      </c>
      <c r="J197" s="78" t="str">
        <f>IFERROR(IF(VLOOKUP(B197,URS確認!E:R,5,FALSE)=0,"",VLOOKUP(B197,URS確認!E:R,5,FALSE)),"")</f>
        <v>蘇曉玲</v>
      </c>
    </row>
    <row r="198" spans="1:11" s="78" customFormat="1">
      <c r="B198" s="79" t="s">
        <v>409</v>
      </c>
      <c r="C198" s="79" t="s">
        <v>410</v>
      </c>
      <c r="D198" s="79" t="s">
        <v>408</v>
      </c>
      <c r="E198" s="5"/>
      <c r="F198" s="5" t="s">
        <v>629</v>
      </c>
      <c r="G198" s="78" t="str">
        <f>IFERROR(IF(VLOOKUP(B198,URS確認!E:R,12,FALSE)=0,"",VLOOKUP(B198,URS確認!E:R,12,FALSE)),"")</f>
        <v>林清河</v>
      </c>
      <c r="H198" s="78" t="str">
        <f>IFERROR(IF(VLOOKUP(B198,URS確認!E:R,13,FALSE)=0,"",VLOOKUP(B198,URS確認!E:R,13,FALSE)),"")</f>
        <v>蔡珮瑜</v>
      </c>
      <c r="I198" s="78" t="str">
        <f>IFERROR(IF(VLOOKUP(B198,URS確認!E:R,14,FALSE)=0,"",VLOOKUP(B198,URS確認!E:R,14,FALSE)),"")</f>
        <v/>
      </c>
      <c r="J198" s="78" t="str">
        <f>IFERROR(IF(VLOOKUP(B198,URS確認!E:R,5,FALSE)=0,"",VLOOKUP(B198,URS確認!E:R,5,FALSE)),"")</f>
        <v>蘇曉玲</v>
      </c>
    </row>
    <row r="199" spans="1:11" s="78" customFormat="1">
      <c r="B199" s="79" t="s">
        <v>411</v>
      </c>
      <c r="C199" s="79" t="s">
        <v>412</v>
      </c>
      <c r="D199" s="79" t="s">
        <v>408</v>
      </c>
      <c r="E199" s="5"/>
      <c r="F199" s="5" t="s">
        <v>629</v>
      </c>
      <c r="G199" s="78" t="str">
        <f>IFERROR(IF(VLOOKUP(B199,URS確認!E:R,12,FALSE)=0,"",VLOOKUP(B199,URS確認!E:R,12,FALSE)),"")</f>
        <v>林清河</v>
      </c>
      <c r="H199" s="78" t="str">
        <f>IFERROR(IF(VLOOKUP(B199,URS確認!E:R,13,FALSE)=0,"",VLOOKUP(B199,URS確認!E:R,13,FALSE)),"")</f>
        <v>蔡珮瑜</v>
      </c>
      <c r="I199" s="78" t="str">
        <f>IFERROR(IF(VLOOKUP(B199,URS確認!E:R,14,FALSE)=0,"",VLOOKUP(B199,URS確認!E:R,14,FALSE)),"")</f>
        <v/>
      </c>
      <c r="J199" s="78" t="str">
        <f>IFERROR(IF(VLOOKUP(B199,URS確認!E:R,5,FALSE)=0,"",VLOOKUP(B199,URS確認!E:R,5,FALSE)),"")</f>
        <v>蘇曉玲</v>
      </c>
    </row>
    <row r="200" spans="1:11" s="78" customFormat="1">
      <c r="B200" s="79" t="s">
        <v>413</v>
      </c>
      <c r="C200" s="79" t="s">
        <v>414</v>
      </c>
      <c r="D200" s="79" t="s">
        <v>408</v>
      </c>
      <c r="E200" s="5"/>
      <c r="F200" s="5" t="s">
        <v>629</v>
      </c>
      <c r="G200" s="78" t="str">
        <f>IFERROR(IF(VLOOKUP(B200,URS確認!E:R,12,FALSE)=0,"",VLOOKUP(B200,URS確認!E:R,12,FALSE)),"")</f>
        <v>林清河</v>
      </c>
      <c r="H200" s="78" t="str">
        <f>IFERROR(IF(VLOOKUP(B200,URS確認!E:R,13,FALSE)=0,"",VLOOKUP(B200,URS確認!E:R,13,FALSE)),"")</f>
        <v>蔡珮瑜</v>
      </c>
      <c r="I200" s="78" t="str">
        <f>IFERROR(IF(VLOOKUP(B200,URS確認!E:R,14,FALSE)=0,"",VLOOKUP(B200,URS確認!E:R,14,FALSE)),"")</f>
        <v/>
      </c>
      <c r="J200" s="78" t="str">
        <f>IFERROR(IF(VLOOKUP(B200,URS確認!E:R,5,FALSE)=0,"",VLOOKUP(B200,URS確認!E:R,5,FALSE)),"")</f>
        <v>蘇曉玲</v>
      </c>
    </row>
    <row r="201" spans="1:11" s="78" customFormat="1">
      <c r="B201" s="79" t="s">
        <v>415</v>
      </c>
      <c r="C201" s="79" t="s">
        <v>416</v>
      </c>
      <c r="D201" s="79" t="s">
        <v>408</v>
      </c>
      <c r="E201" s="5"/>
      <c r="F201" s="5" t="s">
        <v>629</v>
      </c>
      <c r="G201" s="78" t="str">
        <f>IFERROR(IF(VLOOKUP(B201,URS確認!E:R,12,FALSE)=0,"",VLOOKUP(B201,URS確認!E:R,12,FALSE)),"")</f>
        <v>林清河</v>
      </c>
      <c r="H201" s="78" t="str">
        <f>IFERROR(IF(VLOOKUP(B201,URS確認!E:R,13,FALSE)=0,"",VLOOKUP(B201,URS確認!E:R,13,FALSE)),"")</f>
        <v>蔡珮瑜</v>
      </c>
      <c r="I201" s="78" t="str">
        <f>IFERROR(IF(VLOOKUP(B201,URS確認!E:R,14,FALSE)=0,"",VLOOKUP(B201,URS確認!E:R,14,FALSE)),"")</f>
        <v/>
      </c>
      <c r="J201" s="78" t="str">
        <f>IFERROR(IF(VLOOKUP(B201,URS確認!E:R,5,FALSE)=0,"",VLOOKUP(B201,URS確認!E:R,5,FALSE)),"")</f>
        <v>蘇曉玲</v>
      </c>
    </row>
    <row r="202" spans="1:11" s="78" customFormat="1">
      <c r="B202" s="79" t="s">
        <v>417</v>
      </c>
      <c r="C202" s="79" t="s">
        <v>418</v>
      </c>
      <c r="D202" s="79" t="s">
        <v>408</v>
      </c>
      <c r="E202" s="5"/>
      <c r="F202" s="5" t="s">
        <v>629</v>
      </c>
      <c r="G202" s="78" t="str">
        <f>IFERROR(IF(VLOOKUP(B202,URS確認!E:R,12,FALSE)=0,"",VLOOKUP(B202,URS確認!E:R,12,FALSE)),"")</f>
        <v>林清河</v>
      </c>
      <c r="H202" s="78" t="str">
        <f>IFERROR(IF(VLOOKUP(B202,URS確認!E:R,13,FALSE)=0,"",VLOOKUP(B202,URS確認!E:R,13,FALSE)),"")</f>
        <v>蔡珮瑜</v>
      </c>
      <c r="I202" s="78" t="str">
        <f>IFERROR(IF(VLOOKUP(B202,URS確認!E:R,14,FALSE)=0,"",VLOOKUP(B202,URS確認!E:R,14,FALSE)),"")</f>
        <v/>
      </c>
      <c r="J202" s="78" t="str">
        <f>IFERROR(IF(VLOOKUP(B202,URS確認!E:R,5,FALSE)=0,"",VLOOKUP(B202,URS確認!E:R,5,FALSE)),"")</f>
        <v>蘇曉玲</v>
      </c>
    </row>
    <row r="203" spans="1:11" s="78" customFormat="1">
      <c r="B203" s="79" t="s">
        <v>419</v>
      </c>
      <c r="C203" s="79" t="s">
        <v>420</v>
      </c>
      <c r="D203" s="79" t="s">
        <v>408</v>
      </c>
      <c r="E203" s="5"/>
      <c r="F203" s="5" t="s">
        <v>629</v>
      </c>
      <c r="G203" s="78" t="str">
        <f>IFERROR(IF(VLOOKUP(B203,URS確認!E:R,12,FALSE)=0,"",VLOOKUP(B203,URS確認!E:R,12,FALSE)),"")</f>
        <v>林清河</v>
      </c>
      <c r="H203" s="78" t="str">
        <f>IFERROR(IF(VLOOKUP(B203,URS確認!E:R,13,FALSE)=0,"",VLOOKUP(B203,URS確認!E:R,13,FALSE)),"")</f>
        <v>蔡珮瑜</v>
      </c>
      <c r="I203" s="78" t="str">
        <f>IFERROR(IF(VLOOKUP(B203,URS確認!E:R,14,FALSE)=0,"",VLOOKUP(B203,URS確認!E:R,14,FALSE)),"")</f>
        <v/>
      </c>
      <c r="J203" s="78" t="str">
        <f>IFERROR(IF(VLOOKUP(B203,URS確認!E:R,5,FALSE)=0,"",VLOOKUP(B203,URS確認!E:R,5,FALSE)),"")</f>
        <v>蘇曉玲</v>
      </c>
    </row>
    <row r="204" spans="1:11" s="78" customFormat="1">
      <c r="B204" s="79" t="s">
        <v>421</v>
      </c>
      <c r="C204" s="79" t="s">
        <v>422</v>
      </c>
      <c r="D204" s="79" t="s">
        <v>408</v>
      </c>
      <c r="E204" s="5"/>
      <c r="F204" s="5" t="s">
        <v>629</v>
      </c>
      <c r="G204" s="78" t="str">
        <f>IFERROR(IF(VLOOKUP(B204,URS確認!E:R,12,FALSE)=0,"",VLOOKUP(B204,URS確認!E:R,12,FALSE)),"")</f>
        <v>林清河</v>
      </c>
      <c r="H204" s="78" t="str">
        <f>IFERROR(IF(VLOOKUP(B204,URS確認!E:R,13,FALSE)=0,"",VLOOKUP(B204,URS確認!E:R,13,FALSE)),"")</f>
        <v>蔡珮瑜</v>
      </c>
      <c r="I204" s="78" t="str">
        <f>IFERROR(IF(VLOOKUP(B204,URS確認!E:R,14,FALSE)=0,"",VLOOKUP(B204,URS確認!E:R,14,FALSE)),"")</f>
        <v/>
      </c>
      <c r="J204" s="78" t="str">
        <f>IFERROR(IF(VLOOKUP(B204,URS確認!E:R,5,FALSE)=0,"",VLOOKUP(B204,URS確認!E:R,5,FALSE)),"")</f>
        <v>蘇曉玲</v>
      </c>
    </row>
    <row r="205" spans="1:11" s="78" customFormat="1">
      <c r="B205" s="79" t="s">
        <v>423</v>
      </c>
      <c r="C205" s="79" t="s">
        <v>424</v>
      </c>
      <c r="D205" s="79" t="s">
        <v>408</v>
      </c>
      <c r="E205" s="5"/>
      <c r="F205" s="5" t="s">
        <v>629</v>
      </c>
      <c r="G205" s="78" t="str">
        <f>IFERROR(IF(VLOOKUP(B205,URS確認!E:R,12,FALSE)=0,"",VLOOKUP(B205,URS確認!E:R,12,FALSE)),"")</f>
        <v>林清河</v>
      </c>
      <c r="H205" s="78" t="str">
        <f>IFERROR(IF(VLOOKUP(B205,URS確認!E:R,13,FALSE)=0,"",VLOOKUP(B205,URS確認!E:R,13,FALSE)),"")</f>
        <v>蔡珮瑜</v>
      </c>
      <c r="I205" s="78" t="str">
        <f>IFERROR(IF(VLOOKUP(B205,URS確認!E:R,14,FALSE)=0,"",VLOOKUP(B205,URS確認!E:R,14,FALSE)),"")</f>
        <v/>
      </c>
      <c r="J205" s="78" t="str">
        <f>IFERROR(IF(VLOOKUP(B205,URS確認!E:R,5,FALSE)=0,"",VLOOKUP(B205,URS確認!E:R,5,FALSE)),"")</f>
        <v>蘇曉玲</v>
      </c>
    </row>
    <row r="206" spans="1:11" s="78" customFormat="1">
      <c r="B206" s="79" t="s">
        <v>425</v>
      </c>
      <c r="C206" s="79" t="s">
        <v>426</v>
      </c>
      <c r="D206" s="79" t="s">
        <v>408</v>
      </c>
      <c r="E206" s="5"/>
      <c r="F206" s="5" t="s">
        <v>629</v>
      </c>
      <c r="G206" s="78" t="str">
        <f>IFERROR(IF(VLOOKUP(B206,URS確認!E:R,12,FALSE)=0,"",VLOOKUP(B206,URS確認!E:R,12,FALSE)),"")</f>
        <v>林清河</v>
      </c>
      <c r="H206" s="78" t="str">
        <f>IFERROR(IF(VLOOKUP(B206,URS確認!E:R,13,FALSE)=0,"",VLOOKUP(B206,URS確認!E:R,13,FALSE)),"")</f>
        <v>蔡珮瑜</v>
      </c>
      <c r="I206" s="78" t="str">
        <f>IFERROR(IF(VLOOKUP(B206,URS確認!E:R,14,FALSE)=0,"",VLOOKUP(B206,URS確認!E:R,14,FALSE)),"")</f>
        <v/>
      </c>
      <c r="J206" s="78" t="str">
        <f>IFERROR(IF(VLOOKUP(B206,URS確認!E:R,5,FALSE)=0,"",VLOOKUP(B206,URS確認!E:R,5,FALSE)),"")</f>
        <v>蘇曉玲</v>
      </c>
    </row>
    <row r="207" spans="1:11" s="78" customFormat="1">
      <c r="B207" s="79" t="s">
        <v>427</v>
      </c>
      <c r="C207" s="79" t="s">
        <v>428</v>
      </c>
      <c r="D207" s="79" t="s">
        <v>408</v>
      </c>
      <c r="E207" s="5"/>
      <c r="F207" s="5" t="s">
        <v>629</v>
      </c>
      <c r="G207" s="78" t="str">
        <f>IFERROR(IF(VLOOKUP(B207,URS確認!E:R,12,FALSE)=0,"",VLOOKUP(B207,URS確認!E:R,12,FALSE)),"")</f>
        <v>林清河</v>
      </c>
      <c r="H207" s="78" t="str">
        <f>IFERROR(IF(VLOOKUP(B207,URS確認!E:R,13,FALSE)=0,"",VLOOKUP(B207,URS確認!E:R,13,FALSE)),"")</f>
        <v>蔡珮瑜</v>
      </c>
      <c r="I207" s="78" t="str">
        <f>IFERROR(IF(VLOOKUP(B207,URS確認!E:R,14,FALSE)=0,"",VLOOKUP(B207,URS確認!E:R,14,FALSE)),"")</f>
        <v/>
      </c>
      <c r="J207" s="78" t="str">
        <f>IFERROR(IF(VLOOKUP(B207,URS確認!E:R,5,FALSE)=0,"",VLOOKUP(B207,URS確認!E:R,5,FALSE)),"")</f>
        <v>蘇曉玲</v>
      </c>
    </row>
    <row r="208" spans="1:11" s="78" customFormat="1">
      <c r="B208" s="79" t="s">
        <v>429</v>
      </c>
      <c r="C208" s="79" t="s">
        <v>430</v>
      </c>
      <c r="D208" s="79" t="s">
        <v>408</v>
      </c>
      <c r="E208" s="5"/>
      <c r="F208" s="5" t="s">
        <v>629</v>
      </c>
      <c r="G208" s="78" t="str">
        <f>IFERROR(IF(VLOOKUP(B208,URS確認!E:R,12,FALSE)=0,"",VLOOKUP(B208,URS確認!E:R,12,FALSE)),"")</f>
        <v>林清河</v>
      </c>
      <c r="H208" s="78" t="str">
        <f>IFERROR(IF(VLOOKUP(B208,URS確認!E:R,13,FALSE)=0,"",VLOOKUP(B208,URS確認!E:R,13,FALSE)),"")</f>
        <v>蔡珮瑜</v>
      </c>
      <c r="I208" s="78" t="str">
        <f>IFERROR(IF(VLOOKUP(B208,URS確認!E:R,14,FALSE)=0,"",VLOOKUP(B208,URS確認!E:R,14,FALSE)),"")</f>
        <v/>
      </c>
      <c r="J208" s="78" t="str">
        <f>IFERROR(IF(VLOOKUP(B208,URS確認!E:R,5,FALSE)=0,"",VLOOKUP(B208,URS確認!E:R,5,FALSE)),"")</f>
        <v>蘇曉玲</v>
      </c>
    </row>
    <row r="209" spans="1:11" s="78" customFormat="1">
      <c r="B209" s="79" t="s">
        <v>431</v>
      </c>
      <c r="C209" s="79" t="s">
        <v>432</v>
      </c>
      <c r="D209" s="79" t="s">
        <v>408</v>
      </c>
      <c r="E209" s="5"/>
      <c r="F209" s="5" t="s">
        <v>629</v>
      </c>
      <c r="G209" s="78" t="str">
        <f>IFERROR(IF(VLOOKUP(B209,URS確認!E:R,12,FALSE)=0,"",VLOOKUP(B209,URS確認!E:R,12,FALSE)),"")</f>
        <v>林清河</v>
      </c>
      <c r="H209" s="78" t="str">
        <f>IFERROR(IF(VLOOKUP(B209,URS確認!E:R,13,FALSE)=0,"",VLOOKUP(B209,URS確認!E:R,13,FALSE)),"")</f>
        <v>蔡珮瑜</v>
      </c>
      <c r="I209" s="78" t="str">
        <f>IFERROR(IF(VLOOKUP(B209,URS確認!E:R,14,FALSE)=0,"",VLOOKUP(B209,URS確認!E:R,14,FALSE)),"")</f>
        <v/>
      </c>
      <c r="J209" s="78" t="str">
        <f>IFERROR(IF(VLOOKUP(B209,URS確認!E:R,5,FALSE)=0,"",VLOOKUP(B209,URS確認!E:R,5,FALSE)),"")</f>
        <v>蘇曉玲</v>
      </c>
    </row>
    <row r="210" spans="1:11" s="78" customFormat="1">
      <c r="B210" s="79" t="s">
        <v>433</v>
      </c>
      <c r="C210" s="79" t="s">
        <v>434</v>
      </c>
      <c r="D210" s="79" t="s">
        <v>408</v>
      </c>
      <c r="E210" s="5"/>
      <c r="F210" s="5" t="s">
        <v>629</v>
      </c>
      <c r="G210" s="78" t="str">
        <f>IFERROR(IF(VLOOKUP(B210,URS確認!E:R,12,FALSE)=0,"",VLOOKUP(B210,URS確認!E:R,12,FALSE)),"")</f>
        <v>林清河</v>
      </c>
      <c r="H210" s="78" t="str">
        <f>IFERROR(IF(VLOOKUP(B210,URS確認!E:R,13,FALSE)=0,"",VLOOKUP(B210,URS確認!E:R,13,FALSE)),"")</f>
        <v>蔡珮瑜</v>
      </c>
      <c r="I210" s="78" t="str">
        <f>IFERROR(IF(VLOOKUP(B210,URS確認!E:R,14,FALSE)=0,"",VLOOKUP(B210,URS確認!E:R,14,FALSE)),"")</f>
        <v/>
      </c>
      <c r="J210" s="78" t="str">
        <f>IFERROR(IF(VLOOKUP(B210,URS確認!E:R,5,FALSE)=0,"",VLOOKUP(B210,URS確認!E:R,5,FALSE)),"")</f>
        <v>蘇曉玲</v>
      </c>
    </row>
    <row r="211" spans="1:11" s="78" customFormat="1">
      <c r="B211" s="79" t="s">
        <v>435</v>
      </c>
      <c r="C211" s="79" t="s">
        <v>436</v>
      </c>
      <c r="D211" s="79" t="s">
        <v>408</v>
      </c>
      <c r="E211" s="5"/>
      <c r="F211" s="5" t="s">
        <v>629</v>
      </c>
      <c r="G211" s="78" t="str">
        <f>IFERROR(IF(VLOOKUP(B211,URS確認!E:R,12,FALSE)=0,"",VLOOKUP(B211,URS確認!E:R,12,FALSE)),"")</f>
        <v>林清河</v>
      </c>
      <c r="H211" s="78" t="str">
        <f>IFERROR(IF(VLOOKUP(B211,URS確認!E:R,13,FALSE)=0,"",VLOOKUP(B211,URS確認!E:R,13,FALSE)),"")</f>
        <v>蔡珮瑜</v>
      </c>
      <c r="I211" s="78" t="str">
        <f>IFERROR(IF(VLOOKUP(B211,URS確認!E:R,14,FALSE)=0,"",VLOOKUP(B211,URS確認!E:R,14,FALSE)),"")</f>
        <v/>
      </c>
      <c r="J211" s="78" t="str">
        <f>IFERROR(IF(VLOOKUP(B211,URS確認!E:R,5,FALSE)=0,"",VLOOKUP(B211,URS確認!E:R,5,FALSE)),"")</f>
        <v>蘇曉玲</v>
      </c>
    </row>
    <row r="212" spans="1:11" s="78" customFormat="1">
      <c r="B212" s="79" t="s">
        <v>437</v>
      </c>
      <c r="C212" s="79" t="s">
        <v>438</v>
      </c>
      <c r="D212" s="79" t="s">
        <v>408</v>
      </c>
      <c r="E212" s="5"/>
      <c r="F212" s="5" t="s">
        <v>629</v>
      </c>
      <c r="G212" s="78" t="str">
        <f>IFERROR(IF(VLOOKUP(B212,URS確認!E:R,12,FALSE)=0,"",VLOOKUP(B212,URS確認!E:R,12,FALSE)),"")</f>
        <v>林清河</v>
      </c>
      <c r="H212" s="78" t="str">
        <f>IFERROR(IF(VLOOKUP(B212,URS確認!E:R,13,FALSE)=0,"",VLOOKUP(B212,URS確認!E:R,13,FALSE)),"")</f>
        <v>蔡珮瑜</v>
      </c>
      <c r="I212" s="78" t="str">
        <f>IFERROR(IF(VLOOKUP(B212,URS確認!E:R,14,FALSE)=0,"",VLOOKUP(B212,URS確認!E:R,14,FALSE)),"")</f>
        <v/>
      </c>
      <c r="J212" s="78" t="str">
        <f>IFERROR(IF(VLOOKUP(B212,URS確認!E:R,5,FALSE)=0,"",VLOOKUP(B212,URS確認!E:R,5,FALSE)),"")</f>
        <v>蘇曉玲</v>
      </c>
    </row>
    <row r="213" spans="1:11" s="78" customFormat="1">
      <c r="B213" s="79" t="s">
        <v>439</v>
      </c>
      <c r="C213" s="79" t="s">
        <v>440</v>
      </c>
      <c r="D213" s="79" t="s">
        <v>408</v>
      </c>
      <c r="E213" s="5"/>
      <c r="F213" s="5" t="s">
        <v>629</v>
      </c>
      <c r="G213" s="78" t="str">
        <f>IFERROR(IF(VLOOKUP(B213,URS確認!E:R,12,FALSE)=0,"",VLOOKUP(B213,URS確認!E:R,12,FALSE)),"")</f>
        <v>林清河</v>
      </c>
      <c r="H213" s="78" t="str">
        <f>IFERROR(IF(VLOOKUP(B213,URS確認!E:R,13,FALSE)=0,"",VLOOKUP(B213,URS確認!E:R,13,FALSE)),"")</f>
        <v>蔡珮瑜</v>
      </c>
      <c r="I213" s="78" t="str">
        <f>IFERROR(IF(VLOOKUP(B213,URS確認!E:R,14,FALSE)=0,"",VLOOKUP(B213,URS確認!E:R,14,FALSE)),"")</f>
        <v/>
      </c>
      <c r="J213" s="78" t="str">
        <f>IFERROR(IF(VLOOKUP(B213,URS確認!E:R,5,FALSE)=0,"",VLOOKUP(B213,URS確認!E:R,5,FALSE)),"")</f>
        <v>蘇曉玲</v>
      </c>
    </row>
    <row r="214" spans="1:11" s="78" customFormat="1">
      <c r="B214" s="79" t="s">
        <v>441</v>
      </c>
      <c r="C214" s="79" t="s">
        <v>442</v>
      </c>
      <c r="D214" s="79" t="s">
        <v>408</v>
      </c>
      <c r="E214" s="5"/>
      <c r="F214" s="5" t="s">
        <v>629</v>
      </c>
      <c r="G214" s="78" t="str">
        <f>IFERROR(IF(VLOOKUP(B214,URS確認!E:R,12,FALSE)=0,"",VLOOKUP(B214,URS確認!E:R,12,FALSE)),"")</f>
        <v>林清河</v>
      </c>
      <c r="H214" s="78" t="str">
        <f>IFERROR(IF(VLOOKUP(B214,URS確認!E:R,13,FALSE)=0,"",VLOOKUP(B214,URS確認!E:R,13,FALSE)),"")</f>
        <v>蔡珮瑜</v>
      </c>
      <c r="I214" s="78" t="str">
        <f>IFERROR(IF(VLOOKUP(B214,URS確認!E:R,14,FALSE)=0,"",VLOOKUP(B214,URS確認!E:R,14,FALSE)),"")</f>
        <v/>
      </c>
      <c r="J214" s="78" t="str">
        <f>IFERROR(IF(VLOOKUP(B214,URS確認!E:R,5,FALSE)=0,"",VLOOKUP(B214,URS確認!E:R,5,FALSE)),"")</f>
        <v>蘇曉玲</v>
      </c>
    </row>
    <row r="215" spans="1:11" s="78" customFormat="1">
      <c r="B215" s="79" t="s">
        <v>443</v>
      </c>
      <c r="C215" s="79" t="s">
        <v>444</v>
      </c>
      <c r="D215" s="79" t="s">
        <v>408</v>
      </c>
      <c r="E215" s="5"/>
      <c r="F215" s="5" t="s">
        <v>629</v>
      </c>
      <c r="G215" s="78" t="str">
        <f>IFERROR(IF(VLOOKUP(B215,URS確認!E:R,12,FALSE)=0,"",VLOOKUP(B215,URS確認!E:R,12,FALSE)),"")</f>
        <v>林清河</v>
      </c>
      <c r="H215" s="78" t="str">
        <f>IFERROR(IF(VLOOKUP(B215,URS確認!E:R,13,FALSE)=0,"",VLOOKUP(B215,URS確認!E:R,13,FALSE)),"")</f>
        <v>蔡珮瑜</v>
      </c>
      <c r="I215" s="78" t="str">
        <f>IFERROR(IF(VLOOKUP(B215,URS確認!E:R,14,FALSE)=0,"",VLOOKUP(B215,URS確認!E:R,14,FALSE)),"")</f>
        <v/>
      </c>
      <c r="J215" s="78" t="str">
        <f>IFERROR(IF(VLOOKUP(B215,URS確認!E:R,5,FALSE)=0,"",VLOOKUP(B215,URS確認!E:R,5,FALSE)),"")</f>
        <v>蘇曉玲</v>
      </c>
    </row>
    <row r="216" spans="1:11" s="78" customFormat="1">
      <c r="B216" s="79" t="s">
        <v>445</v>
      </c>
      <c r="C216" s="79" t="s">
        <v>446</v>
      </c>
      <c r="D216" s="79" t="s">
        <v>408</v>
      </c>
      <c r="E216" s="5"/>
      <c r="F216" s="5" t="s">
        <v>629</v>
      </c>
      <c r="G216" s="78" t="str">
        <f>IFERROR(IF(VLOOKUP(B216,URS確認!E:R,12,FALSE)=0,"",VLOOKUP(B216,URS確認!E:R,12,FALSE)),"")</f>
        <v>林清河</v>
      </c>
      <c r="H216" s="78" t="str">
        <f>IFERROR(IF(VLOOKUP(B216,URS確認!E:R,13,FALSE)=0,"",VLOOKUP(B216,URS確認!E:R,13,FALSE)),"")</f>
        <v>蔡珮瑜</v>
      </c>
      <c r="I216" s="78" t="str">
        <f>IFERROR(IF(VLOOKUP(B216,URS確認!E:R,14,FALSE)=0,"",VLOOKUP(B216,URS確認!E:R,14,FALSE)),"")</f>
        <v/>
      </c>
      <c r="J216" s="78" t="str">
        <f>IFERROR(IF(VLOOKUP(B216,URS確認!E:R,5,FALSE)=0,"",VLOOKUP(B216,URS確認!E:R,5,FALSE)),"")</f>
        <v>蘇曉玲</v>
      </c>
    </row>
    <row r="217" spans="1:11" s="78" customFormat="1">
      <c r="B217" s="79" t="s">
        <v>447</v>
      </c>
      <c r="C217" s="79" t="s">
        <v>448</v>
      </c>
      <c r="D217" s="79" t="s">
        <v>408</v>
      </c>
      <c r="E217" s="5"/>
      <c r="F217" s="5" t="s">
        <v>629</v>
      </c>
      <c r="G217" s="78" t="str">
        <f>IFERROR(IF(VLOOKUP(B217,URS確認!E:R,12,FALSE)=0,"",VLOOKUP(B217,URS確認!E:R,12,FALSE)),"")</f>
        <v>林清河</v>
      </c>
      <c r="H217" s="78" t="str">
        <f>IFERROR(IF(VLOOKUP(B217,URS確認!E:R,13,FALSE)=0,"",VLOOKUP(B217,URS確認!E:R,13,FALSE)),"")</f>
        <v>蔡珮瑜</v>
      </c>
      <c r="I217" s="78" t="str">
        <f>IFERROR(IF(VLOOKUP(B217,URS確認!E:R,14,FALSE)=0,"",VLOOKUP(B217,URS確認!E:R,14,FALSE)),"")</f>
        <v/>
      </c>
      <c r="J217" s="78" t="str">
        <f>IFERROR(IF(VLOOKUP(B217,URS確認!E:R,5,FALSE)=0,"",VLOOKUP(B217,URS確認!E:R,5,FALSE)),"")</f>
        <v>蘇曉玲</v>
      </c>
    </row>
    <row r="218" spans="1:11" s="78" customFormat="1">
      <c r="B218" s="79" t="s">
        <v>449</v>
      </c>
      <c r="C218" s="79" t="s">
        <v>450</v>
      </c>
      <c r="D218" s="79" t="s">
        <v>408</v>
      </c>
      <c r="E218" s="5"/>
      <c r="F218" s="5" t="s">
        <v>629</v>
      </c>
      <c r="G218" s="78" t="str">
        <f>IFERROR(IF(VLOOKUP(B218,URS確認!E:R,12,FALSE)=0,"",VLOOKUP(B218,URS確認!E:R,12,FALSE)),"")</f>
        <v>林清河</v>
      </c>
      <c r="H218" s="78" t="str">
        <f>IFERROR(IF(VLOOKUP(B218,URS確認!E:R,13,FALSE)=0,"",VLOOKUP(B218,URS確認!E:R,13,FALSE)),"")</f>
        <v>蔡珮瑜</v>
      </c>
      <c r="I218" s="78" t="str">
        <f>IFERROR(IF(VLOOKUP(B218,URS確認!E:R,14,FALSE)=0,"",VLOOKUP(B218,URS確認!E:R,14,FALSE)),"")</f>
        <v/>
      </c>
      <c r="J218" s="78" t="str">
        <f>IFERROR(IF(VLOOKUP(B218,URS確認!E:R,5,FALSE)=0,"",VLOOKUP(B218,URS確認!E:R,5,FALSE)),"")</f>
        <v>蘇曉玲</v>
      </c>
    </row>
    <row r="219" spans="1:11" s="78" customFormat="1">
      <c r="G219" s="78" t="str">
        <f>IFERROR(IF(VLOOKUP(B219,URS確認!E:R,12,FALSE)=0,"",VLOOKUP(B219,URS確認!E:R,12,FALSE)),"")</f>
        <v/>
      </c>
      <c r="H219" s="78" t="str">
        <f>IFERROR(IF(VLOOKUP(B219,URS確認!E:R,13,FALSE)=0,"",VLOOKUP(B219,URS確認!E:R,13,FALSE)),"")</f>
        <v/>
      </c>
      <c r="I219" s="78" t="str">
        <f>IFERROR(IF(VLOOKUP(B219,URS確認!E:R,14,FALSE)=0,"",VLOOKUP(B219,URS確認!E:R,14,FALSE)),"")</f>
        <v/>
      </c>
      <c r="J219" s="78" t="str">
        <f>IFERROR(IF(VLOOKUP(B219,URS確認!E:R,5,FALSE)=0,"",VLOOKUP(B219,URS確認!E:R,5,FALSE)),"")</f>
        <v/>
      </c>
    </row>
    <row r="220" spans="1:11" s="78" customFormat="1" ht="40.5">
      <c r="A220" s="80" t="s">
        <v>822</v>
      </c>
      <c r="B220" s="143" t="s">
        <v>647</v>
      </c>
      <c r="C220" s="143" t="s">
        <v>0</v>
      </c>
      <c r="D220" s="144" t="s">
        <v>1</v>
      </c>
      <c r="E220" s="145" t="s">
        <v>631</v>
      </c>
      <c r="F220" s="146"/>
      <c r="G220" s="147" t="s">
        <v>857</v>
      </c>
      <c r="H220" s="147" t="s">
        <v>859</v>
      </c>
      <c r="I220" s="147" t="s">
        <v>1891</v>
      </c>
      <c r="J220" s="147" t="s">
        <v>1895</v>
      </c>
      <c r="K220" s="147" t="s">
        <v>1892</v>
      </c>
    </row>
    <row r="221" spans="1:11" s="78" customFormat="1">
      <c r="B221" s="79" t="s">
        <v>696</v>
      </c>
      <c r="C221" s="79" t="s">
        <v>697</v>
      </c>
      <c r="D221" s="79" t="s">
        <v>597</v>
      </c>
      <c r="E221" s="5"/>
      <c r="F221" s="5" t="s">
        <v>629</v>
      </c>
      <c r="G221" s="78" t="str">
        <f>IFERROR(IF(VLOOKUP(B221,URS確認!E:R,12,FALSE)=0,"",VLOOKUP(B221,URS確認!E:R,12,FALSE)),"")</f>
        <v>林清河</v>
      </c>
      <c r="H221" s="78" t="str">
        <f>IFERROR(IF(VLOOKUP(B221,URS確認!E:R,13,FALSE)=0,"",VLOOKUP(B221,URS確認!E:R,13,FALSE)),"")</f>
        <v>施美娟</v>
      </c>
      <c r="I221" s="78" t="str">
        <f>IFERROR(IF(VLOOKUP(B221,URS確認!E:R,14,FALSE)=0,"",VLOOKUP(B221,URS確認!E:R,14,FALSE)),"")</f>
        <v/>
      </c>
      <c r="J221" s="78" t="str">
        <f>IFERROR(IF(VLOOKUP(B221,URS確認!E:R,5,FALSE)=0,"",VLOOKUP(B221,URS確認!E:R,5,FALSE)),"")</f>
        <v>張金龍</v>
      </c>
    </row>
    <row r="222" spans="1:11" s="78" customFormat="1">
      <c r="B222" s="79" t="s">
        <v>598</v>
      </c>
      <c r="C222" s="79" t="s">
        <v>599</v>
      </c>
      <c r="D222" s="79" t="s">
        <v>597</v>
      </c>
      <c r="E222" s="5"/>
      <c r="F222" s="5" t="s">
        <v>629</v>
      </c>
      <c r="G222" s="78" t="str">
        <f>IFERROR(IF(VLOOKUP(B222,URS確認!E:R,12,FALSE)=0,"",VLOOKUP(B222,URS確認!E:R,12,FALSE)),"")</f>
        <v>林清河</v>
      </c>
      <c r="H222" s="78" t="str">
        <f>IFERROR(IF(VLOOKUP(B222,URS確認!E:R,13,FALSE)=0,"",VLOOKUP(B222,URS確認!E:R,13,FALSE)),"")</f>
        <v>施美娟</v>
      </c>
      <c r="I222" s="78" t="str">
        <f>IFERROR(IF(VLOOKUP(B222,URS確認!E:R,14,FALSE)=0,"",VLOOKUP(B222,URS確認!E:R,14,FALSE)),"")</f>
        <v/>
      </c>
      <c r="J222" s="78" t="str">
        <f>IFERROR(IF(VLOOKUP(B222,URS確認!E:R,5,FALSE)=0,"",VLOOKUP(B222,URS確認!E:R,5,FALSE)),"")</f>
        <v>張金龍</v>
      </c>
    </row>
    <row r="223" spans="1:11" s="78" customFormat="1">
      <c r="B223" s="79" t="s">
        <v>600</v>
      </c>
      <c r="C223" s="79" t="s">
        <v>601</v>
      </c>
      <c r="D223" s="79" t="s">
        <v>597</v>
      </c>
      <c r="E223" s="5"/>
      <c r="F223" s="5" t="s">
        <v>629</v>
      </c>
      <c r="G223" s="78" t="str">
        <f>IFERROR(IF(VLOOKUP(B223,URS確認!E:R,12,FALSE)=0,"",VLOOKUP(B223,URS確認!E:R,12,FALSE)),"")</f>
        <v>林清河</v>
      </c>
      <c r="H223" s="78" t="str">
        <f>IFERROR(IF(VLOOKUP(B223,URS確認!E:R,13,FALSE)=0,"",VLOOKUP(B223,URS確認!E:R,13,FALSE)),"")</f>
        <v>施美娟</v>
      </c>
      <c r="I223" s="78" t="str">
        <f>IFERROR(IF(VLOOKUP(B223,URS確認!E:R,14,FALSE)=0,"",VLOOKUP(B223,URS確認!E:R,14,FALSE)),"")</f>
        <v/>
      </c>
      <c r="J223" s="78" t="str">
        <f>IFERROR(IF(VLOOKUP(B223,URS確認!E:R,5,FALSE)=0,"",VLOOKUP(B223,URS確認!E:R,5,FALSE)),"")</f>
        <v>張金龍</v>
      </c>
    </row>
    <row r="224" spans="1:11" s="78" customFormat="1">
      <c r="B224" s="79" t="s">
        <v>602</v>
      </c>
      <c r="C224" s="79" t="s">
        <v>603</v>
      </c>
      <c r="D224" s="79" t="s">
        <v>597</v>
      </c>
      <c r="E224" s="5"/>
      <c r="F224" s="5" t="s">
        <v>629</v>
      </c>
      <c r="G224" s="78" t="str">
        <f>IFERROR(IF(VLOOKUP(B224,URS確認!E:R,12,FALSE)=0,"",VLOOKUP(B224,URS確認!E:R,12,FALSE)),"")</f>
        <v>林清河</v>
      </c>
      <c r="H224" s="78" t="str">
        <f>IFERROR(IF(VLOOKUP(B224,URS確認!E:R,13,FALSE)=0,"",VLOOKUP(B224,URS確認!E:R,13,FALSE)),"")</f>
        <v>施美娟</v>
      </c>
      <c r="I224" s="78" t="str">
        <f>IFERROR(IF(VLOOKUP(B224,URS確認!E:R,14,FALSE)=0,"",VLOOKUP(B224,URS確認!E:R,14,FALSE)),"")</f>
        <v/>
      </c>
      <c r="J224" s="78" t="str">
        <f>IFERROR(IF(VLOOKUP(B224,URS確認!E:R,5,FALSE)=0,"",VLOOKUP(B224,URS確認!E:R,5,FALSE)),"")</f>
        <v>張金龍</v>
      </c>
    </row>
    <row r="225" spans="1:11" s="78" customFormat="1">
      <c r="B225" s="79" t="s">
        <v>604</v>
      </c>
      <c r="C225" s="79" t="s">
        <v>605</v>
      </c>
      <c r="D225" s="79" t="s">
        <v>597</v>
      </c>
      <c r="E225" s="5"/>
      <c r="F225" s="5" t="s">
        <v>629</v>
      </c>
      <c r="G225" s="78" t="str">
        <f>IFERROR(IF(VLOOKUP(B225,URS確認!E:R,12,FALSE)=0,"",VLOOKUP(B225,URS確認!E:R,12,FALSE)),"")</f>
        <v>林清河</v>
      </c>
      <c r="H225" s="78" t="str">
        <f>IFERROR(IF(VLOOKUP(B225,URS確認!E:R,13,FALSE)=0,"",VLOOKUP(B225,URS確認!E:R,13,FALSE)),"")</f>
        <v>邵淑微</v>
      </c>
      <c r="I225" s="78" t="str">
        <f>IFERROR(IF(VLOOKUP(B225,URS確認!E:R,14,FALSE)=0,"",VLOOKUP(B225,URS確認!E:R,14,FALSE)),"")</f>
        <v/>
      </c>
      <c r="J225" s="78" t="str">
        <f>IFERROR(IF(VLOOKUP(B225,URS確認!E:R,5,FALSE)=0,"",VLOOKUP(B225,URS確認!E:R,5,FALSE)),"")</f>
        <v>楊智誠</v>
      </c>
    </row>
    <row r="226" spans="1:11" s="78" customFormat="1">
      <c r="B226" s="79" t="s">
        <v>606</v>
      </c>
      <c r="C226" s="79" t="s">
        <v>607</v>
      </c>
      <c r="D226" s="79" t="s">
        <v>597</v>
      </c>
      <c r="E226" s="5"/>
      <c r="F226" s="5" t="s">
        <v>629</v>
      </c>
      <c r="G226" s="78" t="str">
        <f>IFERROR(IF(VLOOKUP(B226,URS確認!E:R,12,FALSE)=0,"",VLOOKUP(B226,URS確認!E:R,12,FALSE)),"")</f>
        <v>林清河</v>
      </c>
      <c r="H226" s="78" t="str">
        <f>IFERROR(IF(VLOOKUP(B226,URS確認!E:R,13,FALSE)=0,"",VLOOKUP(B226,URS確認!E:R,13,FALSE)),"")</f>
        <v>蔡珮瑜</v>
      </c>
      <c r="I226" s="78" t="str">
        <f>IFERROR(IF(VLOOKUP(B226,URS確認!E:R,14,FALSE)=0,"",VLOOKUP(B226,URS確認!E:R,14,FALSE)),"")</f>
        <v/>
      </c>
      <c r="J226" s="78" t="str">
        <f>IFERROR(IF(VLOOKUP(B226,URS確認!E:R,5,FALSE)=0,"",VLOOKUP(B226,URS確認!E:R,5,FALSE)),"")</f>
        <v>楊智誠</v>
      </c>
    </row>
    <row r="227" spans="1:11" s="78" customFormat="1">
      <c r="G227" s="78" t="str">
        <f>IFERROR(IF(VLOOKUP(B227,URS確認!E:R,12,FALSE)=0,"",VLOOKUP(B227,URS確認!E:R,12,FALSE)),"")</f>
        <v/>
      </c>
      <c r="H227" s="78" t="str">
        <f>IFERROR(IF(VLOOKUP(B227,URS確認!E:R,13,FALSE)=0,"",VLOOKUP(B227,URS確認!E:R,13,FALSE)),"")</f>
        <v/>
      </c>
      <c r="I227" s="78" t="str">
        <f>IFERROR(IF(VLOOKUP(B227,URS確認!E:R,14,FALSE)=0,"",VLOOKUP(B227,URS確認!E:R,14,FALSE)),"")</f>
        <v/>
      </c>
      <c r="J227" s="78" t="str">
        <f>IFERROR(IF(VLOOKUP(B227,URS確認!E:R,5,FALSE)=0,"",VLOOKUP(B227,URS確認!E:R,5,FALSE)),"")</f>
        <v/>
      </c>
    </row>
    <row r="228" spans="1:11" s="78" customFormat="1" ht="40.5">
      <c r="A228" s="80" t="s">
        <v>823</v>
      </c>
      <c r="B228" s="143" t="s">
        <v>647</v>
      </c>
      <c r="C228" s="143" t="s">
        <v>0</v>
      </c>
      <c r="D228" s="144" t="s">
        <v>1</v>
      </c>
      <c r="E228" s="145" t="s">
        <v>631</v>
      </c>
      <c r="F228" s="146"/>
      <c r="G228" s="147" t="s">
        <v>857</v>
      </c>
      <c r="H228" s="147" t="s">
        <v>859</v>
      </c>
      <c r="I228" s="147" t="s">
        <v>1891</v>
      </c>
      <c r="J228" s="147" t="s">
        <v>1895</v>
      </c>
      <c r="K228" s="147" t="s">
        <v>1892</v>
      </c>
    </row>
    <row r="229" spans="1:11" s="78" customFormat="1">
      <c r="B229" s="79" t="s">
        <v>609</v>
      </c>
      <c r="C229" s="79" t="s">
        <v>695</v>
      </c>
      <c r="D229" s="79" t="s">
        <v>610</v>
      </c>
      <c r="E229" s="5"/>
      <c r="F229" s="5" t="s">
        <v>629</v>
      </c>
      <c r="G229" s="78" t="str">
        <f>IFERROR(IF(VLOOKUP(B229,URS確認!E:R,12,FALSE)=0,"",VLOOKUP(B229,URS確認!E:R,12,FALSE)),"")</f>
        <v>林清河</v>
      </c>
      <c r="H229" s="78" t="str">
        <f>IFERROR(IF(VLOOKUP(B229,URS確認!E:R,13,FALSE)=0,"",VLOOKUP(B229,URS確認!E:R,13,FALSE)),"")</f>
        <v>邵淑微</v>
      </c>
      <c r="I229" s="78" t="str">
        <f>IFERROR(IF(VLOOKUP(B229,URS確認!E:R,14,FALSE)=0,"",VLOOKUP(B229,URS確認!E:R,14,FALSE)),"")</f>
        <v/>
      </c>
      <c r="J229" s="78" t="str">
        <f>IFERROR(IF(VLOOKUP(B229,URS確認!E:R,5,FALSE)=0,"",VLOOKUP(B229,URS確認!E:R,5,FALSE)),"")</f>
        <v>楊智誠</v>
      </c>
    </row>
    <row r="230" spans="1:11" s="78" customFormat="1">
      <c r="B230" s="79" t="s">
        <v>611</v>
      </c>
      <c r="C230" s="79" t="s">
        <v>612</v>
      </c>
      <c r="D230" s="79" t="s">
        <v>610</v>
      </c>
      <c r="E230" s="5"/>
      <c r="F230" s="5" t="s">
        <v>629</v>
      </c>
      <c r="G230" s="78" t="str">
        <f>IFERROR(IF(VLOOKUP(B230,URS確認!E:R,12,FALSE)=0,"",VLOOKUP(B230,URS確認!E:R,12,FALSE)),"")</f>
        <v>涂宇欣</v>
      </c>
      <c r="H230" s="78" t="str">
        <f>IFERROR(IF(VLOOKUP(B230,URS確認!E:R,13,FALSE)=0,"",VLOOKUP(B230,URS確認!E:R,13,FALSE)),"")</f>
        <v>邵淑微</v>
      </c>
      <c r="I230" s="78" t="str">
        <f>IFERROR(IF(VLOOKUP(B230,URS確認!E:R,14,FALSE)=0,"",VLOOKUP(B230,URS確認!E:R,14,FALSE)),"")</f>
        <v/>
      </c>
      <c r="J230" s="78" t="str">
        <f>IFERROR(IF(VLOOKUP(B230,URS確認!E:R,5,FALSE)=0,"",VLOOKUP(B230,URS確認!E:R,5,FALSE)),"")</f>
        <v>楊智誠</v>
      </c>
    </row>
    <row r="231" spans="1:11" s="78" customFormat="1">
      <c r="B231" s="79" t="s">
        <v>613</v>
      </c>
      <c r="C231" s="79" t="s">
        <v>614</v>
      </c>
      <c r="D231" s="79" t="s">
        <v>610</v>
      </c>
      <c r="E231" s="5"/>
      <c r="F231" s="5" t="s">
        <v>629</v>
      </c>
      <c r="G231" s="78" t="str">
        <f>IFERROR(IF(VLOOKUP(B231,URS確認!E:R,12,FALSE)=0,"",VLOOKUP(B231,URS確認!E:R,12,FALSE)),"")</f>
        <v>林清河</v>
      </c>
      <c r="H231" s="78" t="str">
        <f>IFERROR(IF(VLOOKUP(B231,URS確認!E:R,13,FALSE)=0,"",VLOOKUP(B231,URS確認!E:R,13,FALSE)),"")</f>
        <v>邵淑微</v>
      </c>
      <c r="I231" s="78" t="str">
        <f>IFERROR(IF(VLOOKUP(B231,URS確認!E:R,14,FALSE)=0,"",VLOOKUP(B231,URS確認!E:R,14,FALSE)),"")</f>
        <v/>
      </c>
      <c r="J231" s="78" t="str">
        <f>IFERROR(IF(VLOOKUP(B231,URS確認!E:R,5,FALSE)=0,"",VLOOKUP(B231,URS確認!E:R,5,FALSE)),"")</f>
        <v>楊智誠</v>
      </c>
    </row>
    <row r="232" spans="1:11" s="78" customFormat="1">
      <c r="B232" s="79" t="s">
        <v>615</v>
      </c>
      <c r="C232" s="79" t="s">
        <v>616</v>
      </c>
      <c r="D232" s="79" t="s">
        <v>610</v>
      </c>
      <c r="E232" s="5"/>
      <c r="F232" s="5" t="s">
        <v>629</v>
      </c>
      <c r="G232" s="78" t="str">
        <f>IFERROR(IF(VLOOKUP(B232,URS確認!E:R,12,FALSE)=0,"",VLOOKUP(B232,URS確認!E:R,12,FALSE)),"")</f>
        <v>林清河</v>
      </c>
      <c r="H232" s="78" t="str">
        <f>IFERROR(IF(VLOOKUP(B232,URS確認!E:R,13,FALSE)=0,"",VLOOKUP(B232,URS確認!E:R,13,FALSE)),"")</f>
        <v>邵淑微</v>
      </c>
      <c r="I232" s="78" t="str">
        <f>IFERROR(IF(VLOOKUP(B232,URS確認!E:R,14,FALSE)=0,"",VLOOKUP(B232,URS確認!E:R,14,FALSE)),"")</f>
        <v/>
      </c>
      <c r="J232" s="78" t="str">
        <f>IFERROR(IF(VLOOKUP(B232,URS確認!E:R,5,FALSE)=0,"",VLOOKUP(B232,URS確認!E:R,5,FALSE)),"")</f>
        <v>楊智誠</v>
      </c>
    </row>
    <row r="233" spans="1:11" s="78" customFormat="1">
      <c r="B233" s="79" t="s">
        <v>617</v>
      </c>
      <c r="C233" s="79" t="s">
        <v>618</v>
      </c>
      <c r="D233" s="79" t="s">
        <v>610</v>
      </c>
      <c r="E233" s="5"/>
      <c r="F233" s="5" t="s">
        <v>629</v>
      </c>
      <c r="G233" s="78" t="str">
        <f>IFERROR(IF(VLOOKUP(B233,URS確認!E:R,12,FALSE)=0,"",VLOOKUP(B233,URS確認!E:R,12,FALSE)),"")</f>
        <v>涂宇欣</v>
      </c>
      <c r="H233" s="78" t="str">
        <f>IFERROR(IF(VLOOKUP(B233,URS確認!E:R,13,FALSE)=0,"",VLOOKUP(B233,URS確認!E:R,13,FALSE)),"")</f>
        <v>蔡珮瑜</v>
      </c>
      <c r="I233" s="78" t="str">
        <f>IFERROR(IF(VLOOKUP(B233,URS確認!E:R,14,FALSE)=0,"",VLOOKUP(B233,URS確認!E:R,14,FALSE)),"")</f>
        <v/>
      </c>
      <c r="J233" s="78" t="str">
        <f>IFERROR(IF(VLOOKUP(B233,URS確認!E:R,5,FALSE)=0,"",VLOOKUP(B233,URS確認!E:R,5,FALSE)),"")</f>
        <v>楊智誠</v>
      </c>
    </row>
    <row r="234" spans="1:11" s="78" customFormat="1">
      <c r="B234" s="79" t="s">
        <v>619</v>
      </c>
      <c r="C234" s="79" t="s">
        <v>620</v>
      </c>
      <c r="D234" s="79" t="s">
        <v>610</v>
      </c>
      <c r="E234" s="5"/>
      <c r="F234" s="5" t="s">
        <v>629</v>
      </c>
      <c r="G234" s="78" t="str">
        <f>IFERROR(IF(VLOOKUP(B234,URS確認!E:R,12,FALSE)=0,"",VLOOKUP(B234,URS確認!E:R,12,FALSE)),"")</f>
        <v>涂宇欣</v>
      </c>
      <c r="H234" s="78" t="str">
        <f>IFERROR(IF(VLOOKUP(B234,URS確認!E:R,13,FALSE)=0,"",VLOOKUP(B234,URS確認!E:R,13,FALSE)),"")</f>
        <v>邵淑微</v>
      </c>
      <c r="I234" s="78" t="str">
        <f>IFERROR(IF(VLOOKUP(B234,URS確認!E:R,14,FALSE)=0,"",VLOOKUP(B234,URS確認!E:R,14,FALSE)),"")</f>
        <v/>
      </c>
      <c r="J234" s="78" t="str">
        <f>IFERROR(IF(VLOOKUP(B234,URS確認!E:R,5,FALSE)=0,"",VLOOKUP(B234,URS確認!E:R,5,FALSE)),"")</f>
        <v>楊智誠</v>
      </c>
    </row>
    <row r="235" spans="1:11" s="78" customFormat="1">
      <c r="B235" s="79" t="s">
        <v>621</v>
      </c>
      <c r="C235" s="79" t="s">
        <v>622</v>
      </c>
      <c r="D235" s="79" t="s">
        <v>610</v>
      </c>
      <c r="E235" s="5"/>
      <c r="F235" s="5" t="s">
        <v>629</v>
      </c>
      <c r="G235" s="78" t="str">
        <f>IFERROR(IF(VLOOKUP(B235,URS確認!E:R,12,FALSE)=0,"",VLOOKUP(B235,URS確認!E:R,12,FALSE)),"")</f>
        <v>涂宇欣</v>
      </c>
      <c r="H235" s="78" t="str">
        <f>IFERROR(IF(VLOOKUP(B235,URS確認!E:R,13,FALSE)=0,"",VLOOKUP(B235,URS確認!E:R,13,FALSE)),"")</f>
        <v>蔡珮瑜</v>
      </c>
      <c r="I235" s="78" t="str">
        <f>IFERROR(IF(VLOOKUP(B235,URS確認!E:R,14,FALSE)=0,"",VLOOKUP(B235,URS確認!E:R,14,FALSE)),"")</f>
        <v/>
      </c>
      <c r="J235" s="78" t="str">
        <f>IFERROR(IF(VLOOKUP(B235,URS確認!E:R,5,FALSE)=0,"",VLOOKUP(B235,URS確認!E:R,5,FALSE)),"")</f>
        <v>楊智誠</v>
      </c>
    </row>
    <row r="236" spans="1:11" s="78" customFormat="1">
      <c r="G236" s="78" t="str">
        <f>IFERROR(IF(VLOOKUP(B236,URS確認!E:R,12,FALSE)=0,"",VLOOKUP(B236,URS確認!E:R,12,FALSE)),"")</f>
        <v/>
      </c>
      <c r="H236" s="78" t="str">
        <f>IFERROR(IF(VLOOKUP(B236,URS確認!E:R,13,FALSE)=0,"",VLOOKUP(B236,URS確認!E:R,13,FALSE)),"")</f>
        <v/>
      </c>
      <c r="I236" s="78" t="str">
        <f>IFERROR(IF(VLOOKUP(B236,URS確認!E:R,14,FALSE)=0,"",VLOOKUP(B236,URS確認!E:R,14,FALSE)),"")</f>
        <v/>
      </c>
      <c r="J236" s="78" t="str">
        <f>IFERROR(IF(VLOOKUP(B236,URS確認!E:R,5,FALSE)=0,"",VLOOKUP(B236,URS確認!E:R,5,FALSE)),"")</f>
        <v/>
      </c>
    </row>
    <row r="237" spans="1:11" s="78" customFormat="1" ht="40.5">
      <c r="A237" s="80" t="s">
        <v>824</v>
      </c>
      <c r="B237" s="143" t="s">
        <v>647</v>
      </c>
      <c r="C237" s="143" t="s">
        <v>0</v>
      </c>
      <c r="D237" s="144" t="s">
        <v>1</v>
      </c>
      <c r="E237" s="145" t="s">
        <v>631</v>
      </c>
      <c r="F237" s="146"/>
      <c r="G237" s="147" t="s">
        <v>857</v>
      </c>
      <c r="H237" s="147" t="s">
        <v>859</v>
      </c>
      <c r="I237" s="147" t="s">
        <v>1891</v>
      </c>
      <c r="J237" s="147" t="s">
        <v>1895</v>
      </c>
      <c r="K237" s="147" t="s">
        <v>1892</v>
      </c>
    </row>
    <row r="238" spans="1:11" s="78" customFormat="1">
      <c r="B238" s="79" t="s">
        <v>342</v>
      </c>
      <c r="C238" s="79" t="s">
        <v>343</v>
      </c>
      <c r="D238" s="79" t="s">
        <v>344</v>
      </c>
      <c r="E238" s="5"/>
      <c r="F238" s="5" t="s">
        <v>629</v>
      </c>
      <c r="G238" s="78" t="str">
        <f>IFERROR(IF(VLOOKUP(B238,URS確認!E:R,12,FALSE)=0,"",VLOOKUP(B238,URS確認!E:R,12,FALSE)),"")</f>
        <v>涂宇欣</v>
      </c>
      <c r="H238" s="78" t="str">
        <f>IFERROR(IF(VLOOKUP(B238,URS確認!E:R,13,FALSE)=0,"",VLOOKUP(B238,URS確認!E:R,13,FALSE)),"")</f>
        <v>邵淑微</v>
      </c>
      <c r="I238" s="78" t="str">
        <f>IFERROR(IF(VLOOKUP(B238,URS確認!E:R,14,FALSE)=0,"",VLOOKUP(B238,URS確認!E:R,14,FALSE)),"")</f>
        <v/>
      </c>
      <c r="J238" s="78" t="str">
        <f>IFERROR(IF(VLOOKUP(B238,URS確認!E:R,5,FALSE)=0,"",VLOOKUP(B238,URS確認!E:R,5,FALSE)),"")</f>
        <v>陳昱衡</v>
      </c>
    </row>
    <row r="239" spans="1:11" s="78" customFormat="1">
      <c r="B239" s="79" t="s">
        <v>345</v>
      </c>
      <c r="C239" s="79" t="s">
        <v>346</v>
      </c>
      <c r="D239" s="79" t="s">
        <v>344</v>
      </c>
      <c r="E239" s="5"/>
      <c r="F239" s="5" t="s">
        <v>629</v>
      </c>
      <c r="G239" s="78" t="str">
        <f>IFERROR(IF(VLOOKUP(B239,URS確認!E:R,12,FALSE)=0,"",VLOOKUP(B239,URS確認!E:R,12,FALSE)),"")</f>
        <v>李珮琪</v>
      </c>
      <c r="H239" s="78" t="str">
        <f>IFERROR(IF(VLOOKUP(B239,URS確認!E:R,13,FALSE)=0,"",VLOOKUP(B239,URS確認!E:R,13,FALSE)),"")</f>
        <v>邵淑微</v>
      </c>
      <c r="I239" s="78" t="str">
        <f>IFERROR(IF(VLOOKUP(B239,URS確認!E:R,14,FALSE)=0,"",VLOOKUP(B239,URS確認!E:R,14,FALSE)),"")</f>
        <v/>
      </c>
      <c r="J239" s="78" t="str">
        <f>IFERROR(IF(VLOOKUP(B239,URS確認!E:R,5,FALSE)=0,"",VLOOKUP(B239,URS確認!E:R,5,FALSE)),"")</f>
        <v>楊智誠</v>
      </c>
    </row>
    <row r="240" spans="1:11" s="78" customFormat="1">
      <c r="B240" s="79" t="s">
        <v>347</v>
      </c>
      <c r="C240" s="79" t="s">
        <v>348</v>
      </c>
      <c r="D240" s="79" t="s">
        <v>344</v>
      </c>
      <c r="E240" s="5"/>
      <c r="F240" s="5" t="s">
        <v>629</v>
      </c>
      <c r="G240" s="78" t="str">
        <f>IFERROR(IF(VLOOKUP(B240,URS確認!E:R,12,FALSE)=0,"",VLOOKUP(B240,URS確認!E:R,12,FALSE)),"")</f>
        <v>李珮琪</v>
      </c>
      <c r="H240" s="78" t="str">
        <f>IFERROR(IF(VLOOKUP(B240,URS確認!E:R,13,FALSE)=0,"",VLOOKUP(B240,URS確認!E:R,13,FALSE)),"")</f>
        <v>邵淑微</v>
      </c>
      <c r="I240" s="78" t="str">
        <f>IFERROR(IF(VLOOKUP(B240,URS確認!E:R,14,FALSE)=0,"",VLOOKUP(B240,URS確認!E:R,14,FALSE)),"")</f>
        <v/>
      </c>
      <c r="J240" s="78" t="str">
        <f>IFERROR(IF(VLOOKUP(B240,URS確認!E:R,5,FALSE)=0,"",VLOOKUP(B240,URS確認!E:R,5,FALSE)),"")</f>
        <v>楊智誠</v>
      </c>
    </row>
    <row r="241" spans="1:11" s="78" customFormat="1">
      <c r="B241" s="79" t="s">
        <v>349</v>
      </c>
      <c r="C241" s="79" t="s">
        <v>350</v>
      </c>
      <c r="D241" s="79" t="s">
        <v>344</v>
      </c>
      <c r="E241" s="5"/>
      <c r="F241" s="5" t="s">
        <v>629</v>
      </c>
      <c r="G241" s="78" t="str">
        <f>IFERROR(IF(VLOOKUP(B241,URS確認!E:R,12,FALSE)=0,"",VLOOKUP(B241,URS確認!E:R,12,FALSE)),"")</f>
        <v>李珮琪</v>
      </c>
      <c r="H241" s="78" t="str">
        <f>IFERROR(IF(VLOOKUP(B241,URS確認!E:R,13,FALSE)=0,"",VLOOKUP(B241,URS確認!E:R,13,FALSE)),"")</f>
        <v>邵淑微</v>
      </c>
      <c r="I241" s="78" t="str">
        <f>IFERROR(IF(VLOOKUP(B241,URS確認!E:R,14,FALSE)=0,"",VLOOKUP(B241,URS確認!E:R,14,FALSE)),"")</f>
        <v/>
      </c>
      <c r="J241" s="78" t="str">
        <f>IFERROR(IF(VLOOKUP(B241,URS確認!E:R,5,FALSE)=0,"",VLOOKUP(B241,URS確認!E:R,5,FALSE)),"")</f>
        <v>楊智誠</v>
      </c>
    </row>
    <row r="242" spans="1:11" s="78" customFormat="1">
      <c r="B242" s="79" t="s">
        <v>351</v>
      </c>
      <c r="C242" s="79" t="s">
        <v>352</v>
      </c>
      <c r="D242" s="79" t="s">
        <v>344</v>
      </c>
      <c r="E242" s="5"/>
      <c r="F242" s="5" t="s">
        <v>629</v>
      </c>
      <c r="G242" s="78" t="str">
        <f>IFERROR(IF(VLOOKUP(B242,URS確認!E:R,12,FALSE)=0,"",VLOOKUP(B242,URS確認!E:R,12,FALSE)),"")</f>
        <v>李珮琪</v>
      </c>
      <c r="H242" s="78" t="str">
        <f>IFERROR(IF(VLOOKUP(B242,URS確認!E:R,13,FALSE)=0,"",VLOOKUP(B242,URS確認!E:R,13,FALSE)),"")</f>
        <v>邵淑微</v>
      </c>
      <c r="I242" s="78" t="str">
        <f>IFERROR(IF(VLOOKUP(B242,URS確認!E:R,14,FALSE)=0,"",VLOOKUP(B242,URS確認!E:R,14,FALSE)),"")</f>
        <v/>
      </c>
      <c r="J242" s="78" t="str">
        <f>IFERROR(IF(VLOOKUP(B242,URS確認!E:R,5,FALSE)=0,"",VLOOKUP(B242,URS確認!E:R,5,FALSE)),"")</f>
        <v>楊智誠</v>
      </c>
    </row>
    <row r="243" spans="1:11" s="78" customFormat="1">
      <c r="B243" s="79" t="s">
        <v>353</v>
      </c>
      <c r="C243" s="79" t="s">
        <v>354</v>
      </c>
      <c r="D243" s="79" t="s">
        <v>344</v>
      </c>
      <c r="E243" s="5"/>
      <c r="F243" s="5" t="s">
        <v>629</v>
      </c>
      <c r="G243" s="78" t="str">
        <f>IFERROR(IF(VLOOKUP(B243,URS確認!E:R,12,FALSE)=0,"",VLOOKUP(B243,URS確認!E:R,12,FALSE)),"")</f>
        <v>李珮琪</v>
      </c>
      <c r="H243" s="78" t="str">
        <f>IFERROR(IF(VLOOKUP(B243,URS確認!E:R,13,FALSE)=0,"",VLOOKUP(B243,URS確認!E:R,13,FALSE)),"")</f>
        <v>蔡珮瑜</v>
      </c>
      <c r="I243" s="78" t="str">
        <f>IFERROR(IF(VLOOKUP(B243,URS確認!E:R,14,FALSE)=0,"",VLOOKUP(B243,URS確認!E:R,14,FALSE)),"")</f>
        <v/>
      </c>
      <c r="J243" s="78" t="str">
        <f>IFERROR(IF(VLOOKUP(B243,URS確認!E:R,5,FALSE)=0,"",VLOOKUP(B243,URS確認!E:R,5,FALSE)),"")</f>
        <v>陳綺萍</v>
      </c>
    </row>
    <row r="244" spans="1:11" s="78" customFormat="1">
      <c r="B244" s="79" t="s">
        <v>355</v>
      </c>
      <c r="C244" s="79" t="s">
        <v>356</v>
      </c>
      <c r="D244" s="79" t="s">
        <v>344</v>
      </c>
      <c r="E244" s="5"/>
      <c r="F244" s="5" t="s">
        <v>629</v>
      </c>
      <c r="G244" s="78" t="str">
        <f>IFERROR(IF(VLOOKUP(B244,URS確認!E:R,12,FALSE)=0,"",VLOOKUP(B244,URS確認!E:R,12,FALSE)),"")</f>
        <v>李珮琪</v>
      </c>
      <c r="H244" s="78" t="str">
        <f>IFERROR(IF(VLOOKUP(B244,URS確認!E:R,13,FALSE)=0,"",VLOOKUP(B244,URS確認!E:R,13,FALSE)),"")</f>
        <v>蔡珮瑜</v>
      </c>
      <c r="I244" s="78" t="str">
        <f>IFERROR(IF(VLOOKUP(B244,URS確認!E:R,14,FALSE)=0,"",VLOOKUP(B244,URS確認!E:R,14,FALSE)),"")</f>
        <v/>
      </c>
      <c r="J244" s="78" t="str">
        <f>IFERROR(IF(VLOOKUP(B244,URS確認!E:R,5,FALSE)=0,"",VLOOKUP(B244,URS確認!E:R,5,FALSE)),"")</f>
        <v>陳綺萍</v>
      </c>
    </row>
    <row r="245" spans="1:11" s="78" customFormat="1">
      <c r="B245" s="79" t="s">
        <v>357</v>
      </c>
      <c r="C245" s="79" t="s">
        <v>358</v>
      </c>
      <c r="D245" s="79" t="s">
        <v>344</v>
      </c>
      <c r="E245" s="5"/>
      <c r="F245" s="5" t="s">
        <v>629</v>
      </c>
      <c r="G245" s="78" t="str">
        <f>IFERROR(IF(VLOOKUP(B245,URS確認!E:R,12,FALSE)=0,"",VLOOKUP(B245,URS確認!E:R,12,FALSE)),"")</f>
        <v>李珮琪</v>
      </c>
      <c r="H245" s="78" t="str">
        <f>IFERROR(IF(VLOOKUP(B245,URS確認!E:R,13,FALSE)=0,"",VLOOKUP(B245,URS確認!E:R,13,FALSE)),"")</f>
        <v>施美娟</v>
      </c>
      <c r="I245" s="78" t="str">
        <f>IFERROR(IF(VLOOKUP(B245,URS確認!E:R,14,FALSE)=0,"",VLOOKUP(B245,URS確認!E:R,14,FALSE)),"")</f>
        <v/>
      </c>
      <c r="J245" s="78" t="str">
        <f>IFERROR(IF(VLOOKUP(B245,URS確認!E:R,5,FALSE)=0,"",VLOOKUP(B245,URS確認!E:R,5,FALSE)),"")</f>
        <v>陳綺萍</v>
      </c>
    </row>
    <row r="246" spans="1:11" s="78" customFormat="1">
      <c r="B246" s="79" t="s">
        <v>359</v>
      </c>
      <c r="C246" s="79" t="s">
        <v>360</v>
      </c>
      <c r="D246" s="79" t="s">
        <v>344</v>
      </c>
      <c r="E246" s="5"/>
      <c r="F246" s="5" t="s">
        <v>629</v>
      </c>
      <c r="G246" s="78" t="str">
        <f>IFERROR(IF(VLOOKUP(B246,URS確認!E:R,12,FALSE)=0,"",VLOOKUP(B246,URS確認!E:R,12,FALSE)),"")</f>
        <v>李珮琪</v>
      </c>
      <c r="H246" s="78" t="str">
        <f>IFERROR(IF(VLOOKUP(B246,URS確認!E:R,13,FALSE)=0,"",VLOOKUP(B246,URS確認!E:R,13,FALSE)),"")</f>
        <v>施美娟</v>
      </c>
      <c r="I246" s="78" t="str">
        <f>IFERROR(IF(VLOOKUP(B246,URS確認!E:R,14,FALSE)=0,"",VLOOKUP(B246,URS確認!E:R,14,FALSE)),"")</f>
        <v/>
      </c>
      <c r="J246" s="78" t="str">
        <f>IFERROR(IF(VLOOKUP(B246,URS確認!E:R,5,FALSE)=0,"",VLOOKUP(B246,URS確認!E:R,5,FALSE)),"")</f>
        <v>陳綺萍</v>
      </c>
    </row>
    <row r="247" spans="1:11" s="78" customFormat="1">
      <c r="B247" s="79" t="s">
        <v>361</v>
      </c>
      <c r="C247" s="79" t="s">
        <v>362</v>
      </c>
      <c r="D247" s="79" t="s">
        <v>344</v>
      </c>
      <c r="E247" s="5"/>
      <c r="F247" s="5" t="s">
        <v>629</v>
      </c>
      <c r="G247" s="78" t="str">
        <f>IFERROR(IF(VLOOKUP(B247,URS確認!E:R,12,FALSE)=0,"",VLOOKUP(B247,URS確認!E:R,12,FALSE)),"")</f>
        <v>李珮琪</v>
      </c>
      <c r="H247" s="78" t="str">
        <f>IFERROR(IF(VLOOKUP(B247,URS確認!E:R,13,FALSE)=0,"",VLOOKUP(B247,URS確認!E:R,13,FALSE)),"")</f>
        <v>蔡珮瑜</v>
      </c>
      <c r="I247" s="78" t="str">
        <f>IFERROR(IF(VLOOKUP(B247,URS確認!E:R,14,FALSE)=0,"",VLOOKUP(B247,URS確認!E:R,14,FALSE)),"")</f>
        <v/>
      </c>
      <c r="J247" s="78" t="str">
        <f>IFERROR(IF(VLOOKUP(B247,URS確認!E:R,5,FALSE)=0,"",VLOOKUP(B247,URS確認!E:R,5,FALSE)),"")</f>
        <v>陳綺萍</v>
      </c>
    </row>
    <row r="248" spans="1:11" s="78" customFormat="1">
      <c r="B248" s="79" t="s">
        <v>363</v>
      </c>
      <c r="C248" s="79" t="s">
        <v>364</v>
      </c>
      <c r="D248" s="79" t="s">
        <v>344</v>
      </c>
      <c r="E248" s="5"/>
      <c r="F248" s="5" t="s">
        <v>629</v>
      </c>
      <c r="G248" s="78" t="str">
        <f>IFERROR(IF(VLOOKUP(B248,URS確認!E:R,12,FALSE)=0,"",VLOOKUP(B248,URS確認!E:R,12,FALSE)),"")</f>
        <v>李珮琪</v>
      </c>
      <c r="H248" s="78" t="str">
        <f>IFERROR(IF(VLOOKUP(B248,URS確認!E:R,13,FALSE)=0,"",VLOOKUP(B248,URS確認!E:R,13,FALSE)),"")</f>
        <v>蔡珮瑜</v>
      </c>
      <c r="I248" s="78" t="str">
        <f>IFERROR(IF(VLOOKUP(B248,URS確認!E:R,14,FALSE)=0,"",VLOOKUP(B248,URS確認!E:R,14,FALSE)),"")</f>
        <v/>
      </c>
      <c r="J248" s="78" t="str">
        <f>IFERROR(IF(VLOOKUP(B248,URS確認!E:R,5,FALSE)=0,"",VLOOKUP(B248,URS確認!E:R,5,FALSE)),"")</f>
        <v>陳綺萍</v>
      </c>
    </row>
    <row r="249" spans="1:11" s="78" customFormat="1">
      <c r="B249" s="79" t="s">
        <v>365</v>
      </c>
      <c r="C249" s="79" t="s">
        <v>366</v>
      </c>
      <c r="D249" s="79" t="s">
        <v>344</v>
      </c>
      <c r="E249" s="5"/>
      <c r="F249" s="5" t="s">
        <v>629</v>
      </c>
      <c r="G249" s="78" t="str">
        <f>IFERROR(IF(VLOOKUP(B249,URS確認!E:R,12,FALSE)=0,"",VLOOKUP(B249,URS確認!E:R,12,FALSE)),"")</f>
        <v>李珮琪</v>
      </c>
      <c r="H249" s="78" t="str">
        <f>IFERROR(IF(VLOOKUP(B249,URS確認!E:R,13,FALSE)=0,"",VLOOKUP(B249,URS確認!E:R,13,FALSE)),"")</f>
        <v>蔡珮瑜</v>
      </c>
      <c r="I249" s="78" t="str">
        <f>IFERROR(IF(VLOOKUP(B249,URS確認!E:R,14,FALSE)=0,"",VLOOKUP(B249,URS確認!E:R,14,FALSE)),"")</f>
        <v/>
      </c>
      <c r="J249" s="78" t="str">
        <f>IFERROR(IF(VLOOKUP(B249,URS確認!E:R,5,FALSE)=0,"",VLOOKUP(B249,URS確認!E:R,5,FALSE)),"")</f>
        <v>陳綺萍</v>
      </c>
    </row>
    <row r="250" spans="1:11" s="78" customFormat="1">
      <c r="B250" s="79" t="s">
        <v>367</v>
      </c>
      <c r="C250" s="79" t="s">
        <v>368</v>
      </c>
      <c r="D250" s="79" t="s">
        <v>344</v>
      </c>
      <c r="E250" s="5"/>
      <c r="F250" s="5" t="s">
        <v>629</v>
      </c>
      <c r="G250" s="78" t="str">
        <f>IFERROR(IF(VLOOKUP(B250,URS確認!E:R,12,FALSE)=0,"",VLOOKUP(B250,URS確認!E:R,12,FALSE)),"")</f>
        <v>吳承憲</v>
      </c>
      <c r="H250" s="78" t="str">
        <f>IFERROR(IF(VLOOKUP(B250,URS確認!E:R,13,FALSE)=0,"",VLOOKUP(B250,URS確認!E:R,13,FALSE)),"")</f>
        <v>邱怡婷</v>
      </c>
      <c r="I250" s="78" t="str">
        <f>IFERROR(IF(VLOOKUP(B250,URS確認!E:R,14,FALSE)=0,"",VLOOKUP(B250,URS確認!E:R,14,FALSE)),"")</f>
        <v/>
      </c>
      <c r="J250" s="78" t="str">
        <f>IFERROR(IF(VLOOKUP(B250,URS確認!E:R,5,FALSE)=0,"",VLOOKUP(B250,URS確認!E:R,5,FALSE)),"")</f>
        <v>張嘉榮</v>
      </c>
    </row>
    <row r="251" spans="1:11" s="78" customFormat="1">
      <c r="B251" s="79" t="s">
        <v>369</v>
      </c>
      <c r="C251" s="79" t="s">
        <v>370</v>
      </c>
      <c r="D251" s="79" t="s">
        <v>344</v>
      </c>
      <c r="E251" s="5"/>
      <c r="F251" s="5" t="s">
        <v>629</v>
      </c>
      <c r="G251" s="78" t="str">
        <f>IFERROR(IF(VLOOKUP(B251,URS確認!E:R,12,FALSE)=0,"",VLOOKUP(B251,URS確認!E:R,12,FALSE)),"")</f>
        <v>吳承憲</v>
      </c>
      <c r="H251" s="78" t="str">
        <f>IFERROR(IF(VLOOKUP(B251,URS確認!E:R,13,FALSE)=0,"",VLOOKUP(B251,URS確認!E:R,13,FALSE)),"")</f>
        <v>邱怡婷</v>
      </c>
      <c r="I251" s="78" t="str">
        <f>IFERROR(IF(VLOOKUP(B251,URS確認!E:R,14,FALSE)=0,"",VLOOKUP(B251,URS確認!E:R,14,FALSE)),"")</f>
        <v/>
      </c>
      <c r="J251" s="78" t="str">
        <f>IFERROR(IF(VLOOKUP(B251,URS確認!E:R,5,FALSE)=0,"",VLOOKUP(B251,URS確認!E:R,5,FALSE)),"")</f>
        <v>張嘉榮</v>
      </c>
    </row>
    <row r="252" spans="1:11" s="78" customFormat="1">
      <c r="B252" s="79" t="s">
        <v>371</v>
      </c>
      <c r="C252" s="79" t="s">
        <v>372</v>
      </c>
      <c r="D252" s="79" t="s">
        <v>344</v>
      </c>
      <c r="E252" s="5"/>
      <c r="F252" s="5" t="s">
        <v>629</v>
      </c>
      <c r="G252" s="78" t="str">
        <f>IFERROR(IF(VLOOKUP(B252,URS確認!E:R,12,FALSE)=0,"",VLOOKUP(B252,URS確認!E:R,12,FALSE)),"")</f>
        <v>林清河</v>
      </c>
      <c r="H252" s="78" t="str">
        <f>IFERROR(IF(VLOOKUP(B252,URS確認!E:R,13,FALSE)=0,"",VLOOKUP(B252,URS確認!E:R,13,FALSE)),"")</f>
        <v>邱怡婷</v>
      </c>
      <c r="I252" s="78" t="str">
        <f>IFERROR(IF(VLOOKUP(B252,URS確認!E:R,14,FALSE)=0,"",VLOOKUP(B252,URS確認!E:R,14,FALSE)),"")</f>
        <v/>
      </c>
      <c r="J252" s="78" t="str">
        <f>IFERROR(IF(VLOOKUP(B252,URS確認!E:R,5,FALSE)=0,"",VLOOKUP(B252,URS確認!E:R,5,FALSE)),"")</f>
        <v>張嘉榮</v>
      </c>
    </row>
    <row r="253" spans="1:11" s="78" customFormat="1">
      <c r="B253" s="79" t="s">
        <v>373</v>
      </c>
      <c r="C253" s="79" t="s">
        <v>374</v>
      </c>
      <c r="D253" s="79" t="s">
        <v>344</v>
      </c>
      <c r="E253" s="5"/>
      <c r="F253" s="5" t="s">
        <v>629</v>
      </c>
      <c r="G253" s="78" t="str">
        <f>IFERROR(IF(VLOOKUP(B253,URS確認!E:R,12,FALSE)=0,"",VLOOKUP(B253,URS確認!E:R,12,FALSE)),"")</f>
        <v>林清河</v>
      </c>
      <c r="H253" s="78" t="str">
        <f>IFERROR(IF(VLOOKUP(B253,URS確認!E:R,13,FALSE)=0,"",VLOOKUP(B253,URS確認!E:R,13,FALSE)),"")</f>
        <v>邱怡婷</v>
      </c>
      <c r="I253" s="78" t="str">
        <f>IFERROR(IF(VLOOKUP(B253,URS確認!E:R,14,FALSE)=0,"",VLOOKUP(B253,URS確認!E:R,14,FALSE)),"")</f>
        <v/>
      </c>
      <c r="J253" s="78" t="str">
        <f>IFERROR(IF(VLOOKUP(B253,URS確認!E:R,5,FALSE)=0,"",VLOOKUP(B253,URS確認!E:R,5,FALSE)),"")</f>
        <v>張嘉榮</v>
      </c>
    </row>
    <row r="254" spans="1:11" s="78" customFormat="1">
      <c r="B254" s="79" t="s">
        <v>375</v>
      </c>
      <c r="C254" s="79" t="s">
        <v>376</v>
      </c>
      <c r="D254" s="79" t="s">
        <v>344</v>
      </c>
      <c r="E254" s="5"/>
      <c r="F254" s="5" t="s">
        <v>629</v>
      </c>
      <c r="G254" s="78" t="str">
        <f>IFERROR(IF(VLOOKUP(B254,URS確認!E:R,12,FALSE)=0,"",VLOOKUP(B254,URS確認!E:R,12,FALSE)),"")</f>
        <v>林清河</v>
      </c>
      <c r="H254" s="78" t="str">
        <f>IFERROR(IF(VLOOKUP(B254,URS確認!E:R,13,FALSE)=0,"",VLOOKUP(B254,URS確認!E:R,13,FALSE)),"")</f>
        <v>邱怡婷</v>
      </c>
      <c r="I254" s="78" t="str">
        <f>IFERROR(IF(VLOOKUP(B254,URS確認!E:R,14,FALSE)=0,"",VLOOKUP(B254,URS確認!E:R,14,FALSE)),"")</f>
        <v/>
      </c>
      <c r="J254" s="78" t="str">
        <f>IFERROR(IF(VLOOKUP(B254,URS確認!E:R,5,FALSE)=0,"",VLOOKUP(B254,URS確認!E:R,5,FALSE)),"")</f>
        <v>張嘉榮</v>
      </c>
    </row>
    <row r="255" spans="1:11" s="78" customFormat="1">
      <c r="G255" s="78" t="str">
        <f>IFERROR(IF(VLOOKUP(B255,URS確認!E:R,12,FALSE)=0,"",VLOOKUP(B255,URS確認!E:R,12,FALSE)),"")</f>
        <v/>
      </c>
      <c r="H255" s="78" t="str">
        <f>IFERROR(IF(VLOOKUP(B255,URS確認!E:R,13,FALSE)=0,"",VLOOKUP(B255,URS確認!E:R,13,FALSE)),"")</f>
        <v/>
      </c>
      <c r="I255" s="78" t="str">
        <f>IFERROR(IF(VLOOKUP(B255,URS確認!E:R,14,FALSE)=0,"",VLOOKUP(B255,URS確認!E:R,14,FALSE)),"")</f>
        <v/>
      </c>
      <c r="J255" s="78" t="str">
        <f>IFERROR(IF(VLOOKUP(B255,URS確認!E:R,5,FALSE)=0,"",VLOOKUP(B255,URS確認!E:R,5,FALSE)),"")</f>
        <v/>
      </c>
    </row>
    <row r="256" spans="1:11" s="78" customFormat="1" ht="40.5">
      <c r="A256" s="80" t="s">
        <v>825</v>
      </c>
      <c r="B256" s="143" t="s">
        <v>647</v>
      </c>
      <c r="C256" s="143" t="s">
        <v>0</v>
      </c>
      <c r="D256" s="144" t="s">
        <v>1</v>
      </c>
      <c r="E256" s="145" t="s">
        <v>631</v>
      </c>
      <c r="F256" s="146"/>
      <c r="G256" s="147" t="s">
        <v>857</v>
      </c>
      <c r="H256" s="147" t="s">
        <v>859</v>
      </c>
      <c r="I256" s="147" t="s">
        <v>1891</v>
      </c>
      <c r="J256" s="147" t="s">
        <v>1895</v>
      </c>
      <c r="K256" s="147" t="s">
        <v>1892</v>
      </c>
    </row>
    <row r="257" spans="1:11" s="78" customFormat="1">
      <c r="B257" s="79" t="s">
        <v>623</v>
      </c>
      <c r="C257" s="79" t="s">
        <v>624</v>
      </c>
      <c r="D257" s="79" t="s">
        <v>610</v>
      </c>
      <c r="E257" s="5"/>
      <c r="F257" s="5" t="s">
        <v>629</v>
      </c>
      <c r="G257" s="78" t="str">
        <f>IFERROR(IF(VLOOKUP(B257,URS確認!E:R,12,FALSE)=0,"",VLOOKUP(B257,URS確認!E:R,12,FALSE)),"")</f>
        <v>涂宇欣</v>
      </c>
      <c r="H257" s="78" t="str">
        <f>IFERROR(IF(VLOOKUP(B257,URS確認!E:R,13,FALSE)=0,"",VLOOKUP(B257,URS確認!E:R,13,FALSE)),"")</f>
        <v>陳政皓</v>
      </c>
      <c r="I257" s="78" t="str">
        <f>IFERROR(IF(VLOOKUP(B257,URS確認!E:R,14,FALSE)=0,"",VLOOKUP(B257,URS確認!E:R,14,FALSE)),"")</f>
        <v/>
      </c>
      <c r="J257" s="78" t="str">
        <f>IFERROR(IF(VLOOKUP(B257,URS確認!E:R,5,FALSE)=0,"",VLOOKUP(B257,URS確認!E:R,5,FALSE)),"")</f>
        <v>楊智誠</v>
      </c>
    </row>
    <row r="258" spans="1:11" s="78" customFormat="1">
      <c r="B258" s="79" t="s">
        <v>626</v>
      </c>
      <c r="C258" s="79" t="s">
        <v>627</v>
      </c>
      <c r="D258" s="79" t="s">
        <v>628</v>
      </c>
      <c r="E258" s="5"/>
      <c r="F258" s="5" t="s">
        <v>629</v>
      </c>
      <c r="G258" s="78" t="str">
        <f>IFERROR(IF(VLOOKUP(B258,URS確認!E:R,12,FALSE)=0,"",VLOOKUP(B258,URS確認!E:R,12,FALSE)),"")</f>
        <v>林清河</v>
      </c>
      <c r="H258" s="78" t="str">
        <f>IFERROR(IF(VLOOKUP(B258,URS確認!E:R,13,FALSE)=0,"",VLOOKUP(B258,URS確認!E:R,13,FALSE)),"")</f>
        <v>許慧玉</v>
      </c>
      <c r="I258" s="78" t="str">
        <f>IFERROR(IF(VLOOKUP(B258,URS確認!E:R,14,FALSE)=0,"",VLOOKUP(B258,URS確認!E:R,14,FALSE)),"")</f>
        <v/>
      </c>
      <c r="J258" s="78" t="str">
        <f>IFERROR(IF(VLOOKUP(B258,URS確認!E:R,5,FALSE)=0,"",VLOOKUP(B258,URS確認!E:R,5,FALSE)),"")</f>
        <v>楊智誠</v>
      </c>
    </row>
    <row r="259" spans="1:11" s="78" customFormat="1">
      <c r="B259" s="79" t="s">
        <v>76</v>
      </c>
      <c r="C259" s="79" t="s">
        <v>77</v>
      </c>
      <c r="D259" s="79" t="s">
        <v>78</v>
      </c>
      <c r="E259" s="5"/>
      <c r="F259" s="5" t="s">
        <v>629</v>
      </c>
      <c r="G259" s="78" t="str">
        <f>IFERROR(IF(VLOOKUP(B259,URS確認!E:R,12,FALSE)=0,"",VLOOKUP(B259,URS確認!E:R,12,FALSE)),"")</f>
        <v>吳承憲</v>
      </c>
      <c r="H259" s="78" t="str">
        <f>IFERROR(IF(VLOOKUP(B259,URS確認!E:R,13,FALSE)=0,"",VLOOKUP(B259,URS確認!E:R,13,FALSE)),"")</f>
        <v>李珮君</v>
      </c>
      <c r="I259" s="78" t="str">
        <f>IFERROR(IF(VLOOKUP(B259,URS確認!E:R,14,FALSE)=0,"",VLOOKUP(B259,URS確認!E:R,14,FALSE)),"")</f>
        <v/>
      </c>
      <c r="J259" s="78" t="str">
        <f>IFERROR(IF(VLOOKUP(B259,URS確認!E:R,5,FALSE)=0,"",VLOOKUP(B259,URS確認!E:R,5,FALSE)),"")</f>
        <v>張嘉榮</v>
      </c>
    </row>
    <row r="260" spans="1:11" s="78" customFormat="1">
      <c r="B260" s="79" t="s">
        <v>79</v>
      </c>
      <c r="C260" s="79" t="s">
        <v>80</v>
      </c>
      <c r="D260" s="79" t="s">
        <v>81</v>
      </c>
      <c r="E260" s="5"/>
      <c r="F260" s="5" t="s">
        <v>629</v>
      </c>
      <c r="G260" s="78" t="str">
        <f>IFERROR(IF(VLOOKUP(B260,URS確認!E:R,12,FALSE)=0,"",VLOOKUP(B260,URS確認!E:R,12,FALSE)),"")</f>
        <v>吳承憲</v>
      </c>
      <c r="H260" s="78" t="str">
        <f>IFERROR(IF(VLOOKUP(B260,URS確認!E:R,13,FALSE)=0,"",VLOOKUP(B260,URS確認!E:R,13,FALSE)),"")</f>
        <v>施美娟</v>
      </c>
      <c r="I260" s="78" t="str">
        <f>IFERROR(IF(VLOOKUP(B260,URS確認!E:R,14,FALSE)=0,"",VLOOKUP(B260,URS確認!E:R,14,FALSE)),"")</f>
        <v/>
      </c>
      <c r="J260" s="78" t="str">
        <f>IFERROR(IF(VLOOKUP(B260,URS確認!E:R,5,FALSE)=0,"",VLOOKUP(B260,URS確認!E:R,5,FALSE)),"")</f>
        <v>張嘉榮</v>
      </c>
    </row>
    <row r="261" spans="1:11" s="78" customFormat="1">
      <c r="B261" s="79" t="s">
        <v>82</v>
      </c>
      <c r="C261" s="79" t="s">
        <v>83</v>
      </c>
      <c r="D261" s="79" t="s">
        <v>81</v>
      </c>
      <c r="E261" s="5"/>
      <c r="F261" s="5" t="s">
        <v>629</v>
      </c>
      <c r="G261" s="78" t="str">
        <f>IFERROR(IF(VLOOKUP(B261,URS確認!E:R,12,FALSE)=0,"",VLOOKUP(B261,URS確認!E:R,12,FALSE)),"")</f>
        <v>吳承憲</v>
      </c>
      <c r="H261" s="78" t="str">
        <f>IFERROR(IF(VLOOKUP(B261,URS確認!E:R,13,FALSE)=0,"",VLOOKUP(B261,URS確認!E:R,13,FALSE)),"")</f>
        <v>施美娟</v>
      </c>
      <c r="I261" s="78" t="str">
        <f>IFERROR(IF(VLOOKUP(B261,URS確認!E:R,14,FALSE)=0,"",VLOOKUP(B261,URS確認!E:R,14,FALSE)),"")</f>
        <v/>
      </c>
      <c r="J261" s="78" t="str">
        <f>IFERROR(IF(VLOOKUP(B261,URS確認!E:R,5,FALSE)=0,"",VLOOKUP(B261,URS確認!E:R,5,FALSE)),"")</f>
        <v>張嘉榮</v>
      </c>
    </row>
    <row r="262" spans="1:11" s="78" customFormat="1">
      <c r="B262" s="79" t="s">
        <v>131</v>
      </c>
      <c r="C262" s="79" t="s">
        <v>132</v>
      </c>
      <c r="D262" s="79" t="s">
        <v>116</v>
      </c>
      <c r="E262" s="5"/>
      <c r="F262" s="5" t="s">
        <v>629</v>
      </c>
      <c r="G262" s="78" t="str">
        <f>IFERROR(IF(VLOOKUP(B262,URS確認!E:R,12,FALSE)=0,"",VLOOKUP(B262,URS確認!E:R,12,FALSE)),"")</f>
        <v>林清河</v>
      </c>
      <c r="H262" s="78" t="str">
        <f>IFERROR(IF(VLOOKUP(B262,URS確認!E:R,13,FALSE)=0,"",VLOOKUP(B262,URS確認!E:R,13,FALSE)),"")</f>
        <v>陳政皓</v>
      </c>
      <c r="I262" s="78" t="str">
        <f>IFERROR(IF(VLOOKUP(B262,URS確認!E:R,14,FALSE)=0,"",VLOOKUP(B262,URS確認!E:R,14,FALSE)),"")</f>
        <v/>
      </c>
      <c r="J262" s="78" t="str">
        <f>IFERROR(IF(VLOOKUP(B262,URS確認!E:R,5,FALSE)=0,"",VLOOKUP(B262,URS確認!E:R,5,FALSE)),"")</f>
        <v>陳昱衡</v>
      </c>
    </row>
    <row r="263" spans="1:11" s="78" customFormat="1">
      <c r="B263" s="79" t="s">
        <v>133</v>
      </c>
      <c r="C263" s="79" t="s">
        <v>134</v>
      </c>
      <c r="D263" s="79" t="s">
        <v>116</v>
      </c>
      <c r="E263" s="5"/>
      <c r="F263" s="5" t="s">
        <v>629</v>
      </c>
      <c r="G263" s="78" t="str">
        <f>IFERROR(IF(VLOOKUP(B263,URS確認!E:R,12,FALSE)=0,"",VLOOKUP(B263,URS確認!E:R,12,FALSE)),"")</f>
        <v>涂宇欣</v>
      </c>
      <c r="H263" s="78" t="str">
        <f>IFERROR(IF(VLOOKUP(B263,URS確認!E:R,13,FALSE)=0,"",VLOOKUP(B263,URS確認!E:R,13,FALSE)),"")</f>
        <v>陳政皓</v>
      </c>
      <c r="I263" s="78" t="str">
        <f>IFERROR(IF(VLOOKUP(B263,URS確認!E:R,14,FALSE)=0,"",VLOOKUP(B263,URS確認!E:R,14,FALSE)),"")</f>
        <v/>
      </c>
      <c r="J263" s="78" t="str">
        <f>IFERROR(IF(VLOOKUP(B263,URS確認!E:R,5,FALSE)=0,"",VLOOKUP(B263,URS確認!E:R,5,FALSE)),"")</f>
        <v>陳昱衡</v>
      </c>
    </row>
    <row r="264" spans="1:11" s="78" customFormat="1">
      <c r="B264" s="79" t="s">
        <v>135</v>
      </c>
      <c r="C264" s="79" t="s">
        <v>136</v>
      </c>
      <c r="D264" s="79" t="s">
        <v>116</v>
      </c>
      <c r="E264" s="5"/>
      <c r="F264" s="5" t="s">
        <v>629</v>
      </c>
      <c r="G264" s="78" t="str">
        <f>IFERROR(IF(VLOOKUP(B264,URS確認!E:R,12,FALSE)=0,"",VLOOKUP(B264,URS確認!E:R,12,FALSE)),"")</f>
        <v>涂宇欣</v>
      </c>
      <c r="H264" s="78" t="str">
        <f>IFERROR(IF(VLOOKUP(B264,URS確認!E:R,13,FALSE)=0,"",VLOOKUP(B264,URS確認!E:R,13,FALSE)),"")</f>
        <v>陳政皓</v>
      </c>
      <c r="I264" s="78" t="str">
        <f>IFERROR(IF(VLOOKUP(B264,URS確認!E:R,14,FALSE)=0,"",VLOOKUP(B264,URS確認!E:R,14,FALSE)),"")</f>
        <v/>
      </c>
      <c r="J264" s="78" t="str">
        <f>IFERROR(IF(VLOOKUP(B264,URS確認!E:R,5,FALSE)=0,"",VLOOKUP(B264,URS確認!E:R,5,FALSE)),"")</f>
        <v>陳昱衡</v>
      </c>
    </row>
    <row r="265" spans="1:11" s="78" customFormat="1">
      <c r="G265" s="78" t="str">
        <f>IFERROR(IF(VLOOKUP(B265,URS確認!E:R,12,FALSE)=0,"",VLOOKUP(B265,URS確認!E:R,12,FALSE)),"")</f>
        <v/>
      </c>
      <c r="H265" s="78" t="str">
        <f>IFERROR(IF(VLOOKUP(B265,URS確認!E:R,13,FALSE)=0,"",VLOOKUP(B265,URS確認!E:R,13,FALSE)),"")</f>
        <v/>
      </c>
      <c r="I265" s="78" t="str">
        <f>IFERROR(IF(VLOOKUP(B265,URS確認!E:R,14,FALSE)=0,"",VLOOKUP(B265,URS確認!E:R,14,FALSE)),"")</f>
        <v/>
      </c>
      <c r="J265" s="78" t="str">
        <f>IFERROR(IF(VLOOKUP(B265,URS確認!E:R,5,FALSE)=0,"",VLOOKUP(B265,URS確認!E:R,5,FALSE)),"")</f>
        <v/>
      </c>
    </row>
    <row r="266" spans="1:11" s="78" customFormat="1" ht="27">
      <c r="A266" s="80" t="s">
        <v>826</v>
      </c>
      <c r="B266" s="143" t="s">
        <v>647</v>
      </c>
      <c r="C266" s="143" t="s">
        <v>0</v>
      </c>
      <c r="D266" s="144" t="s">
        <v>1</v>
      </c>
      <c r="E266" s="145" t="s">
        <v>631</v>
      </c>
      <c r="F266" s="146"/>
      <c r="G266" s="147" t="s">
        <v>857</v>
      </c>
      <c r="H266" s="147" t="s">
        <v>859</v>
      </c>
      <c r="I266" s="147" t="s">
        <v>1891</v>
      </c>
      <c r="J266" s="147" t="s">
        <v>1895</v>
      </c>
      <c r="K266" s="147" t="s">
        <v>1892</v>
      </c>
    </row>
    <row r="267" spans="1:11" s="78" customFormat="1">
      <c r="B267" s="79" t="s">
        <v>92</v>
      </c>
      <c r="C267" s="79" t="s">
        <v>698</v>
      </c>
      <c r="D267" s="79" t="s">
        <v>93</v>
      </c>
      <c r="E267" s="5"/>
      <c r="F267" s="5" t="s">
        <v>629</v>
      </c>
      <c r="G267" s="78" t="str">
        <f>IFERROR(IF(VLOOKUP(B267,URS確認!E:R,12,FALSE)=0,"",VLOOKUP(B267,URS確認!E:R,12,FALSE)),"")</f>
        <v>吳承憲</v>
      </c>
      <c r="H267" s="78" t="str">
        <f>IFERROR(IF(VLOOKUP(B267,URS確認!E:R,13,FALSE)=0,"",VLOOKUP(B267,URS確認!E:R,13,FALSE)),"")</f>
        <v>邱怡婷</v>
      </c>
      <c r="I267" s="78" t="str">
        <f>IFERROR(IF(VLOOKUP(B267,URS確認!E:R,14,FALSE)=0,"",VLOOKUP(B267,URS確認!E:R,14,FALSE)),"")</f>
        <v>企金</v>
      </c>
      <c r="J267" s="78" t="str">
        <f>IFERROR(IF(VLOOKUP(B267,URS確認!E:R,5,FALSE)=0,"",VLOOKUP(B267,URS確認!E:R,5,FALSE)),"")</f>
        <v>余家興</v>
      </c>
    </row>
    <row r="268" spans="1:11" s="78" customFormat="1">
      <c r="B268" s="79" t="s">
        <v>94</v>
      </c>
      <c r="C268" s="79" t="s">
        <v>95</v>
      </c>
      <c r="D268" s="79" t="s">
        <v>93</v>
      </c>
      <c r="E268" s="5"/>
      <c r="F268" s="5" t="s">
        <v>629</v>
      </c>
      <c r="G268" s="78" t="str">
        <f>IFERROR(IF(VLOOKUP(B268,URS確認!E:R,12,FALSE)=0,"",VLOOKUP(B268,URS確認!E:R,12,FALSE)),"")</f>
        <v>吳承憲</v>
      </c>
      <c r="H268" s="78" t="str">
        <f>IFERROR(IF(VLOOKUP(B268,URS確認!E:R,13,FALSE)=0,"",VLOOKUP(B268,URS確認!E:R,13,FALSE)),"")</f>
        <v>邱怡婷</v>
      </c>
      <c r="I268" s="78" t="str">
        <f>IFERROR(IF(VLOOKUP(B268,URS確認!E:R,14,FALSE)=0,"",VLOOKUP(B268,URS確認!E:R,14,FALSE)),"")</f>
        <v>企金</v>
      </c>
      <c r="J268" s="78" t="str">
        <f>IFERROR(IF(VLOOKUP(B268,URS確認!E:R,5,FALSE)=0,"",VLOOKUP(B268,URS確認!E:R,5,FALSE)),"")</f>
        <v>余家興</v>
      </c>
    </row>
    <row r="269" spans="1:11" s="78" customFormat="1">
      <c r="G269" s="78" t="str">
        <f>IFERROR(IF(VLOOKUP(B269,URS確認!E:R,12,FALSE)=0,"",VLOOKUP(B269,URS確認!E:R,12,FALSE)),"")</f>
        <v/>
      </c>
      <c r="H269" s="78" t="str">
        <f>IFERROR(IF(VLOOKUP(B269,URS確認!E:R,13,FALSE)=0,"",VLOOKUP(B269,URS確認!E:R,13,FALSE)),"")</f>
        <v/>
      </c>
      <c r="I269" s="78" t="str">
        <f>IFERROR(IF(VLOOKUP(B269,URS確認!E:R,14,FALSE)=0,"",VLOOKUP(B269,URS確認!E:R,14,FALSE)),"")</f>
        <v/>
      </c>
      <c r="J269" s="78" t="str">
        <f>IFERROR(IF(VLOOKUP(B269,URS確認!E:R,5,FALSE)=0,"",VLOOKUP(B269,URS確認!E:R,5,FALSE)),"")</f>
        <v/>
      </c>
    </row>
    <row r="270" spans="1:11" s="78" customFormat="1" ht="40.5">
      <c r="A270" s="80" t="s">
        <v>827</v>
      </c>
      <c r="B270" s="143" t="s">
        <v>647</v>
      </c>
      <c r="C270" s="143" t="s">
        <v>0</v>
      </c>
      <c r="D270" s="144" t="s">
        <v>1</v>
      </c>
      <c r="E270" s="145" t="s">
        <v>631</v>
      </c>
      <c r="F270" s="146"/>
      <c r="G270" s="147" t="s">
        <v>857</v>
      </c>
      <c r="H270" s="147" t="s">
        <v>859</v>
      </c>
      <c r="I270" s="147" t="s">
        <v>1891</v>
      </c>
      <c r="J270" s="147" t="s">
        <v>1895</v>
      </c>
      <c r="K270" s="147" t="s">
        <v>1892</v>
      </c>
    </row>
    <row r="271" spans="1:11" s="78" customFormat="1">
      <c r="B271" s="79" t="s">
        <v>455</v>
      </c>
      <c r="C271" s="79" t="s">
        <v>456</v>
      </c>
      <c r="D271" s="79" t="s">
        <v>453</v>
      </c>
      <c r="E271" s="5"/>
      <c r="F271" s="5" t="s">
        <v>629</v>
      </c>
      <c r="G271" s="78" t="str">
        <f>IFERROR(IF(VLOOKUP(B271,URS確認!E:R,12,FALSE)=0,"",VLOOKUP(B271,URS確認!E:R,12,FALSE)),"")</f>
        <v>涂宇欣</v>
      </c>
      <c r="H271" s="78" t="str">
        <f>IFERROR(IF(VLOOKUP(B271,URS確認!E:R,13,FALSE)=0,"",VLOOKUP(B271,URS確認!E:R,13,FALSE)),"")</f>
        <v>陳政皓</v>
      </c>
      <c r="I271" s="78" t="str">
        <f>IFERROR(IF(VLOOKUP(B271,URS確認!E:R,14,FALSE)=0,"",VLOOKUP(B271,URS確認!E:R,14,FALSE)),"")</f>
        <v/>
      </c>
      <c r="J271" s="78" t="str">
        <f>IFERROR(IF(VLOOKUP(B271,URS確認!E:R,5,FALSE)=0,"",VLOOKUP(B271,URS確認!E:R,5,FALSE)),"")</f>
        <v>楊智誠</v>
      </c>
    </row>
    <row r="272" spans="1:11" s="78" customFormat="1">
      <c r="B272" s="79" t="s">
        <v>457</v>
      </c>
      <c r="C272" s="79" t="s">
        <v>458</v>
      </c>
      <c r="D272" s="79" t="s">
        <v>453</v>
      </c>
      <c r="E272" s="5"/>
      <c r="F272" s="5" t="s">
        <v>629</v>
      </c>
      <c r="G272" s="78" t="str">
        <f>IFERROR(IF(VLOOKUP(B272,URS確認!E:R,12,FALSE)=0,"",VLOOKUP(B272,URS確認!E:R,12,FALSE)),"")</f>
        <v>涂宇欣</v>
      </c>
      <c r="H272" s="78" t="str">
        <f>IFERROR(IF(VLOOKUP(B272,URS確認!E:R,13,FALSE)=0,"",VLOOKUP(B272,URS確認!E:R,13,FALSE)),"")</f>
        <v>陳政皓</v>
      </c>
      <c r="I272" s="78" t="str">
        <f>IFERROR(IF(VLOOKUP(B272,URS確認!E:R,14,FALSE)=0,"",VLOOKUP(B272,URS確認!E:R,14,FALSE)),"")</f>
        <v/>
      </c>
      <c r="J272" s="78" t="str">
        <f>IFERROR(IF(VLOOKUP(B272,URS確認!E:R,5,FALSE)=0,"",VLOOKUP(B272,URS確認!E:R,5,FALSE)),"")</f>
        <v>楊智誠</v>
      </c>
    </row>
    <row r="273" spans="2:10" s="78" customFormat="1">
      <c r="B273" s="79" t="s">
        <v>480</v>
      </c>
      <c r="C273" s="79" t="s">
        <v>481</v>
      </c>
      <c r="D273" s="79" t="s">
        <v>482</v>
      </c>
      <c r="E273" s="5"/>
      <c r="F273" s="5" t="s">
        <v>629</v>
      </c>
      <c r="G273" s="78" t="str">
        <f>IFERROR(IF(VLOOKUP(B273,URS確認!E:R,12,FALSE)=0,"",VLOOKUP(B273,URS確認!E:R,12,FALSE)),"")</f>
        <v>涂宇欣</v>
      </c>
      <c r="H273" s="78" t="str">
        <f>IFERROR(IF(VLOOKUP(B273,URS確認!E:R,13,FALSE)=0,"",VLOOKUP(B273,URS確認!E:R,13,FALSE)),"")</f>
        <v>陳政皓</v>
      </c>
      <c r="I273" s="78" t="str">
        <f>IFERROR(IF(VLOOKUP(B273,URS確認!E:R,14,FALSE)=0,"",VLOOKUP(B273,URS確認!E:R,14,FALSE)),"")</f>
        <v/>
      </c>
      <c r="J273" s="78" t="str">
        <f>IFERROR(IF(VLOOKUP(B273,URS確認!E:R,5,FALSE)=0,"",VLOOKUP(B273,URS確認!E:R,5,FALSE)),"")</f>
        <v>楊智誠</v>
      </c>
    </row>
    <row r="274" spans="2:10" s="78" customFormat="1">
      <c r="B274" s="79" t="s">
        <v>483</v>
      </c>
      <c r="C274" s="79" t="s">
        <v>484</v>
      </c>
      <c r="D274" s="79" t="s">
        <v>482</v>
      </c>
      <c r="E274" s="5"/>
      <c r="F274" s="5" t="s">
        <v>629</v>
      </c>
      <c r="G274" s="78" t="str">
        <f>IFERROR(IF(VLOOKUP(B274,URS確認!E:R,12,FALSE)=0,"",VLOOKUP(B274,URS確認!E:R,12,FALSE)),"")</f>
        <v>涂宇欣</v>
      </c>
      <c r="H274" s="78" t="str">
        <f>IFERROR(IF(VLOOKUP(B274,URS確認!E:R,13,FALSE)=0,"",VLOOKUP(B274,URS確認!E:R,13,FALSE)),"")</f>
        <v>蔡珮瑜</v>
      </c>
      <c r="I274" s="78" t="str">
        <f>IFERROR(IF(VLOOKUP(B274,URS確認!E:R,14,FALSE)=0,"",VLOOKUP(B274,URS確認!E:R,14,FALSE)),"")</f>
        <v/>
      </c>
      <c r="J274" s="78" t="str">
        <f>IFERROR(IF(VLOOKUP(B274,URS確認!E:R,5,FALSE)=0,"",VLOOKUP(B274,URS確認!E:R,5,FALSE)),"")</f>
        <v>楊智誠</v>
      </c>
    </row>
    <row r="275" spans="2:10" s="78" customFormat="1">
      <c r="B275" s="79" t="s">
        <v>485</v>
      </c>
      <c r="C275" s="79" t="s">
        <v>486</v>
      </c>
      <c r="D275" s="79" t="s">
        <v>482</v>
      </c>
      <c r="E275" s="5"/>
      <c r="F275" s="5" t="s">
        <v>629</v>
      </c>
      <c r="G275" s="78" t="str">
        <f>IFERROR(IF(VLOOKUP(B275,URS確認!E:R,12,FALSE)=0,"",VLOOKUP(B275,URS確認!E:R,12,FALSE)),"")</f>
        <v>涂宇欣</v>
      </c>
      <c r="H275" s="78" t="str">
        <f>IFERROR(IF(VLOOKUP(B275,URS確認!E:R,13,FALSE)=0,"",VLOOKUP(B275,URS確認!E:R,13,FALSE)),"")</f>
        <v>蔡珮瑜</v>
      </c>
      <c r="I275" s="78" t="str">
        <f>IFERROR(IF(VLOOKUP(B275,URS確認!E:R,14,FALSE)=0,"",VLOOKUP(B275,URS確認!E:R,14,FALSE)),"")</f>
        <v/>
      </c>
      <c r="J275" s="78" t="str">
        <f>IFERROR(IF(VLOOKUP(B275,URS確認!E:R,5,FALSE)=0,"",VLOOKUP(B275,URS確認!E:R,5,FALSE)),"")</f>
        <v>楊智誠</v>
      </c>
    </row>
    <row r="276" spans="2:10" s="78" customFormat="1">
      <c r="B276" s="79" t="s">
        <v>487</v>
      </c>
      <c r="C276" s="79" t="s">
        <v>488</v>
      </c>
      <c r="D276" s="79" t="s">
        <v>482</v>
      </c>
      <c r="E276" s="5"/>
      <c r="F276" s="5" t="s">
        <v>629</v>
      </c>
      <c r="G276" s="78" t="str">
        <f>IFERROR(IF(VLOOKUP(B276,URS確認!E:R,12,FALSE)=0,"",VLOOKUP(B276,URS確認!E:R,12,FALSE)),"")</f>
        <v>涂宇欣</v>
      </c>
      <c r="H276" s="78" t="str">
        <f>IFERROR(IF(VLOOKUP(B276,URS確認!E:R,13,FALSE)=0,"",VLOOKUP(B276,URS確認!E:R,13,FALSE)),"")</f>
        <v>邵淑微</v>
      </c>
      <c r="I276" s="78" t="str">
        <f>IFERROR(IF(VLOOKUP(B276,URS確認!E:R,14,FALSE)=0,"",VLOOKUP(B276,URS確認!E:R,14,FALSE)),"")</f>
        <v/>
      </c>
      <c r="J276" s="78" t="str">
        <f>IFERROR(IF(VLOOKUP(B276,URS確認!E:R,5,FALSE)=0,"",VLOOKUP(B276,URS確認!E:R,5,FALSE)),"")</f>
        <v>楊智誠</v>
      </c>
    </row>
    <row r="277" spans="2:10" s="78" customFormat="1">
      <c r="B277" s="79" t="s">
        <v>489</v>
      </c>
      <c r="C277" s="79" t="s">
        <v>490</v>
      </c>
      <c r="D277" s="79" t="s">
        <v>482</v>
      </c>
      <c r="E277" s="5"/>
      <c r="F277" s="5" t="s">
        <v>629</v>
      </c>
      <c r="G277" s="78" t="str">
        <f>IFERROR(IF(VLOOKUP(B277,URS確認!E:R,12,FALSE)=0,"",VLOOKUP(B277,URS確認!E:R,12,FALSE)),"")</f>
        <v>涂宇欣</v>
      </c>
      <c r="H277" s="78" t="str">
        <f>IFERROR(IF(VLOOKUP(B277,URS確認!E:R,13,FALSE)=0,"",VLOOKUP(B277,URS確認!E:R,13,FALSE)),"")</f>
        <v>陳政皓</v>
      </c>
      <c r="I277" s="78" t="str">
        <f>IFERROR(IF(VLOOKUP(B277,URS確認!E:R,14,FALSE)=0,"",VLOOKUP(B277,URS確認!E:R,14,FALSE)),"")</f>
        <v/>
      </c>
      <c r="J277" s="78" t="str">
        <f>IFERROR(IF(VLOOKUP(B277,URS確認!E:R,5,FALSE)=0,"",VLOOKUP(B277,URS確認!E:R,5,FALSE)),"")</f>
        <v>楊智誠</v>
      </c>
    </row>
    <row r="278" spans="2:10" s="78" customFormat="1">
      <c r="B278" s="79" t="s">
        <v>491</v>
      </c>
      <c r="C278" s="79" t="s">
        <v>492</v>
      </c>
      <c r="D278" s="79" t="s">
        <v>482</v>
      </c>
      <c r="E278" s="5"/>
      <c r="F278" s="5" t="s">
        <v>629</v>
      </c>
      <c r="G278" s="78" t="str">
        <f>IFERROR(IF(VLOOKUP(B278,URS確認!E:R,12,FALSE)=0,"",VLOOKUP(B278,URS確認!E:R,12,FALSE)),"")</f>
        <v>涂宇欣</v>
      </c>
      <c r="H278" s="78" t="str">
        <f>IFERROR(IF(VLOOKUP(B278,URS確認!E:R,13,FALSE)=0,"",VLOOKUP(B278,URS確認!E:R,13,FALSE)),"")</f>
        <v>蔡珮瑜</v>
      </c>
      <c r="I278" s="78" t="str">
        <f>IFERROR(IF(VLOOKUP(B278,URS確認!E:R,14,FALSE)=0,"",VLOOKUP(B278,URS確認!E:R,14,FALSE)),"")</f>
        <v/>
      </c>
      <c r="J278" s="78" t="str">
        <f>IFERROR(IF(VLOOKUP(B278,URS確認!E:R,5,FALSE)=0,"",VLOOKUP(B278,URS確認!E:R,5,FALSE)),"")</f>
        <v>楊智誠</v>
      </c>
    </row>
    <row r="279" spans="2:10" s="78" customFormat="1">
      <c r="B279" s="79" t="s">
        <v>509</v>
      </c>
      <c r="C279" s="79" t="s">
        <v>510</v>
      </c>
      <c r="D279" s="79" t="s">
        <v>498</v>
      </c>
      <c r="E279" s="5"/>
      <c r="F279" s="5" t="s">
        <v>629</v>
      </c>
      <c r="G279" s="78" t="str">
        <f>IFERROR(IF(VLOOKUP(B279,URS確認!E:R,12,FALSE)=0,"",VLOOKUP(B279,URS確認!E:R,12,FALSE)),"")</f>
        <v>涂宇欣</v>
      </c>
      <c r="H279" s="78" t="str">
        <f>IFERROR(IF(VLOOKUP(B279,URS確認!E:R,13,FALSE)=0,"",VLOOKUP(B279,URS確認!E:R,13,FALSE)),"")</f>
        <v>蔡珮瑜</v>
      </c>
      <c r="I279" s="78" t="str">
        <f>IFERROR(IF(VLOOKUP(B279,URS確認!E:R,14,FALSE)=0,"",VLOOKUP(B279,URS確認!E:R,14,FALSE)),"")</f>
        <v/>
      </c>
      <c r="J279" s="78" t="str">
        <f>IFERROR(IF(VLOOKUP(B279,URS確認!E:R,5,FALSE)=0,"",VLOOKUP(B279,URS確認!E:R,5,FALSE)),"")</f>
        <v>楊智誠</v>
      </c>
    </row>
    <row r="280" spans="2:10" s="78" customFormat="1">
      <c r="B280" s="79" t="s">
        <v>512</v>
      </c>
      <c r="C280" s="79" t="s">
        <v>513</v>
      </c>
      <c r="D280" s="79" t="s">
        <v>297</v>
      </c>
      <c r="E280" s="5"/>
      <c r="F280" s="5" t="s">
        <v>629</v>
      </c>
      <c r="G280" s="78" t="str">
        <f>IFERROR(IF(VLOOKUP(B280,URS確認!E:R,12,FALSE)=0,"",VLOOKUP(B280,URS確認!E:R,12,FALSE)),"")</f>
        <v>涂宇欣</v>
      </c>
      <c r="H280" s="78" t="str">
        <f>IFERROR(IF(VLOOKUP(B280,URS確認!E:R,13,FALSE)=0,"",VLOOKUP(B280,URS確認!E:R,13,FALSE)),"")</f>
        <v>蔡珮瑜</v>
      </c>
      <c r="I280" s="78" t="str">
        <f>IFERROR(IF(VLOOKUP(B280,URS確認!E:R,14,FALSE)=0,"",VLOOKUP(B280,URS確認!E:R,14,FALSE)),"")</f>
        <v/>
      </c>
      <c r="J280" s="78" t="str">
        <f>IFERROR(IF(VLOOKUP(B280,URS確認!E:R,5,FALSE)=0,"",VLOOKUP(B280,URS確認!E:R,5,FALSE)),"")</f>
        <v>楊智誠</v>
      </c>
    </row>
    <row r="281" spans="2:10" s="78" customFormat="1">
      <c r="B281" s="79" t="s">
        <v>514</v>
      </c>
      <c r="C281" s="79" t="s">
        <v>515</v>
      </c>
      <c r="D281" s="79" t="s">
        <v>297</v>
      </c>
      <c r="E281" s="5"/>
      <c r="F281" s="5" t="s">
        <v>629</v>
      </c>
      <c r="G281" s="78" t="str">
        <f>IFERROR(IF(VLOOKUP(B281,URS確認!E:R,12,FALSE)=0,"",VLOOKUP(B281,URS確認!E:R,12,FALSE)),"")</f>
        <v>涂宇欣</v>
      </c>
      <c r="H281" s="78" t="str">
        <f>IFERROR(IF(VLOOKUP(B281,URS確認!E:R,13,FALSE)=0,"",VLOOKUP(B281,URS確認!E:R,13,FALSE)),"")</f>
        <v>蔡珮瑜</v>
      </c>
      <c r="I281" s="78" t="str">
        <f>IFERROR(IF(VLOOKUP(B281,URS確認!E:R,14,FALSE)=0,"",VLOOKUP(B281,URS確認!E:R,14,FALSE)),"")</f>
        <v/>
      </c>
      <c r="J281" s="78" t="str">
        <f>IFERROR(IF(VLOOKUP(B281,URS確認!E:R,5,FALSE)=0,"",VLOOKUP(B281,URS確認!E:R,5,FALSE)),"")</f>
        <v>楊智誠</v>
      </c>
    </row>
    <row r="282" spans="2:10" s="78" customFormat="1">
      <c r="B282" s="79" t="s">
        <v>517</v>
      </c>
      <c r="C282" s="79" t="s">
        <v>518</v>
      </c>
      <c r="D282" s="79" t="s">
        <v>519</v>
      </c>
      <c r="E282" s="5"/>
      <c r="F282" s="5" t="s">
        <v>629</v>
      </c>
      <c r="G282" s="78" t="str">
        <f>IFERROR(IF(VLOOKUP(B282,URS確認!E:R,12,FALSE)=0,"",VLOOKUP(B282,URS確認!E:R,12,FALSE)),"")</f>
        <v>涂宇欣</v>
      </c>
      <c r="H282" s="78" t="str">
        <f>IFERROR(IF(VLOOKUP(B282,URS確認!E:R,13,FALSE)=0,"",VLOOKUP(B282,URS確認!E:R,13,FALSE)),"")</f>
        <v>邵淑微</v>
      </c>
      <c r="I282" s="78" t="str">
        <f>IFERROR(IF(VLOOKUP(B282,URS確認!E:R,14,FALSE)=0,"",VLOOKUP(B282,URS確認!E:R,14,FALSE)),"")</f>
        <v/>
      </c>
      <c r="J282" s="78" t="str">
        <f>IFERROR(IF(VLOOKUP(B282,URS確認!E:R,5,FALSE)=0,"",VLOOKUP(B282,URS確認!E:R,5,FALSE)),"")</f>
        <v>楊智誠</v>
      </c>
    </row>
    <row r="283" spans="2:10" s="78" customFormat="1">
      <c r="B283" s="79" t="s">
        <v>520</v>
      </c>
      <c r="C283" s="79" t="s">
        <v>521</v>
      </c>
      <c r="D283" s="79" t="s">
        <v>519</v>
      </c>
      <c r="E283" s="5"/>
      <c r="F283" s="5" t="s">
        <v>629</v>
      </c>
      <c r="G283" s="78" t="str">
        <f>IFERROR(IF(VLOOKUP(B283,URS確認!E:R,12,FALSE)=0,"",VLOOKUP(B283,URS確認!E:R,12,FALSE)),"")</f>
        <v>涂宇欣</v>
      </c>
      <c r="H283" s="78" t="str">
        <f>IFERROR(IF(VLOOKUP(B283,URS確認!E:R,13,FALSE)=0,"",VLOOKUP(B283,URS確認!E:R,13,FALSE)),"")</f>
        <v>蔡珮瑜</v>
      </c>
      <c r="I283" s="78" t="str">
        <f>IFERROR(IF(VLOOKUP(B283,URS確認!E:R,14,FALSE)=0,"",VLOOKUP(B283,URS確認!E:R,14,FALSE)),"")</f>
        <v/>
      </c>
      <c r="J283" s="78" t="str">
        <f>IFERROR(IF(VLOOKUP(B283,URS確認!E:R,5,FALSE)=0,"",VLOOKUP(B283,URS確認!E:R,5,FALSE)),"")</f>
        <v>楊智誠</v>
      </c>
    </row>
    <row r="284" spans="2:10" s="78" customFormat="1">
      <c r="B284" s="79" t="s">
        <v>522</v>
      </c>
      <c r="C284" s="79" t="s">
        <v>523</v>
      </c>
      <c r="D284" s="79" t="s">
        <v>519</v>
      </c>
      <c r="E284" s="5"/>
      <c r="F284" s="5" t="s">
        <v>629</v>
      </c>
      <c r="G284" s="78" t="str">
        <f>IFERROR(IF(VLOOKUP(B284,URS確認!E:R,12,FALSE)=0,"",VLOOKUP(B284,URS確認!E:R,12,FALSE)),"")</f>
        <v>涂宇欣</v>
      </c>
      <c r="H284" s="78" t="str">
        <f>IFERROR(IF(VLOOKUP(B284,URS確認!E:R,13,FALSE)=0,"",VLOOKUP(B284,URS確認!E:R,13,FALSE)),"")</f>
        <v>蔡珮瑜</v>
      </c>
      <c r="I284" s="78" t="str">
        <f>IFERROR(IF(VLOOKUP(B284,URS確認!E:R,14,FALSE)=0,"",VLOOKUP(B284,URS確認!E:R,14,FALSE)),"")</f>
        <v/>
      </c>
      <c r="J284" s="78" t="str">
        <f>IFERROR(IF(VLOOKUP(B284,URS確認!E:R,5,FALSE)=0,"",VLOOKUP(B284,URS確認!E:R,5,FALSE)),"")</f>
        <v>楊智誠</v>
      </c>
    </row>
    <row r="285" spans="2:10" s="78" customFormat="1">
      <c r="B285" s="79" t="s">
        <v>524</v>
      </c>
      <c r="C285" s="79" t="s">
        <v>525</v>
      </c>
      <c r="D285" s="79" t="s">
        <v>519</v>
      </c>
      <c r="E285" s="5"/>
      <c r="F285" s="5" t="s">
        <v>629</v>
      </c>
      <c r="G285" s="78" t="str">
        <f>IFERROR(IF(VLOOKUP(B285,URS確認!E:R,12,FALSE)=0,"",VLOOKUP(B285,URS確認!E:R,12,FALSE)),"")</f>
        <v>涂宇欣</v>
      </c>
      <c r="H285" s="78" t="str">
        <f>IFERROR(IF(VLOOKUP(B285,URS確認!E:R,13,FALSE)=0,"",VLOOKUP(B285,URS確認!E:R,13,FALSE)),"")</f>
        <v>蔡珮瑜</v>
      </c>
      <c r="I285" s="78" t="str">
        <f>IFERROR(IF(VLOOKUP(B285,URS確認!E:R,14,FALSE)=0,"",VLOOKUP(B285,URS確認!E:R,14,FALSE)),"")</f>
        <v/>
      </c>
      <c r="J285" s="78" t="str">
        <f>IFERROR(IF(VLOOKUP(B285,URS確認!E:R,5,FALSE)=0,"",VLOOKUP(B285,URS確認!E:R,5,FALSE)),"")</f>
        <v>楊智誠</v>
      </c>
    </row>
    <row r="286" spans="2:10" s="78" customFormat="1">
      <c r="B286" s="79" t="s">
        <v>526</v>
      </c>
      <c r="C286" s="79" t="s">
        <v>527</v>
      </c>
      <c r="D286" s="79" t="s">
        <v>519</v>
      </c>
      <c r="E286" s="5"/>
      <c r="F286" s="5" t="s">
        <v>629</v>
      </c>
      <c r="G286" s="78" t="str">
        <f>IFERROR(IF(VLOOKUP(B286,URS確認!E:R,12,FALSE)=0,"",VLOOKUP(B286,URS確認!E:R,12,FALSE)),"")</f>
        <v>涂宇欣</v>
      </c>
      <c r="H286" s="78" t="str">
        <f>IFERROR(IF(VLOOKUP(B286,URS確認!E:R,13,FALSE)=0,"",VLOOKUP(B286,URS確認!E:R,13,FALSE)),"")</f>
        <v>蔡珮瑜</v>
      </c>
      <c r="I286" s="78" t="str">
        <f>IFERROR(IF(VLOOKUP(B286,URS確認!E:R,14,FALSE)=0,"",VLOOKUP(B286,URS確認!E:R,14,FALSE)),"")</f>
        <v/>
      </c>
      <c r="J286" s="78" t="str">
        <f>IFERROR(IF(VLOOKUP(B286,URS確認!E:R,5,FALSE)=0,"",VLOOKUP(B286,URS確認!E:R,5,FALSE)),"")</f>
        <v>楊智誠</v>
      </c>
    </row>
    <row r="287" spans="2:10" s="78" customFormat="1">
      <c r="B287" s="79" t="s">
        <v>528</v>
      </c>
      <c r="C287" s="79" t="s">
        <v>529</v>
      </c>
      <c r="D287" s="79" t="s">
        <v>519</v>
      </c>
      <c r="E287" s="5"/>
      <c r="F287" s="5" t="s">
        <v>629</v>
      </c>
      <c r="G287" s="78" t="str">
        <f>IFERROR(IF(VLOOKUP(B287,URS確認!E:R,12,FALSE)=0,"",VLOOKUP(B287,URS確認!E:R,12,FALSE)),"")</f>
        <v>涂宇欣</v>
      </c>
      <c r="H287" s="78" t="str">
        <f>IFERROR(IF(VLOOKUP(B287,URS確認!E:R,13,FALSE)=0,"",VLOOKUP(B287,URS確認!E:R,13,FALSE)),"")</f>
        <v>蔡珮瑜</v>
      </c>
      <c r="I287" s="78" t="str">
        <f>IFERROR(IF(VLOOKUP(B287,URS確認!E:R,14,FALSE)=0,"",VLOOKUP(B287,URS確認!E:R,14,FALSE)),"")</f>
        <v/>
      </c>
      <c r="J287" s="78" t="str">
        <f>IFERROR(IF(VLOOKUP(B287,URS確認!E:R,5,FALSE)=0,"",VLOOKUP(B287,URS確認!E:R,5,FALSE)),"")</f>
        <v>楊智誠</v>
      </c>
    </row>
    <row r="288" spans="2:10" s="78" customFormat="1">
      <c r="B288" s="79" t="s">
        <v>530</v>
      </c>
      <c r="C288" s="79" t="s">
        <v>531</v>
      </c>
      <c r="D288" s="79" t="s">
        <v>519</v>
      </c>
      <c r="E288" s="5"/>
      <c r="F288" s="5" t="s">
        <v>629</v>
      </c>
      <c r="G288" s="78" t="str">
        <f>IFERROR(IF(VLOOKUP(B288,URS確認!E:R,12,FALSE)=0,"",VLOOKUP(B288,URS確認!E:R,12,FALSE)),"")</f>
        <v>涂宇欣</v>
      </c>
      <c r="H288" s="78" t="str">
        <f>IFERROR(IF(VLOOKUP(B288,URS確認!E:R,13,FALSE)=0,"",VLOOKUP(B288,URS確認!E:R,13,FALSE)),"")</f>
        <v>蔡珮瑜</v>
      </c>
      <c r="I288" s="78" t="str">
        <f>IFERROR(IF(VLOOKUP(B288,URS確認!E:R,14,FALSE)=0,"",VLOOKUP(B288,URS確認!E:R,14,FALSE)),"")</f>
        <v/>
      </c>
      <c r="J288" s="78" t="str">
        <f>IFERROR(IF(VLOOKUP(B288,URS確認!E:R,5,FALSE)=0,"",VLOOKUP(B288,URS確認!E:R,5,FALSE)),"")</f>
        <v>楊智誠</v>
      </c>
    </row>
    <row r="289" spans="2:10" s="78" customFormat="1">
      <c r="B289" s="79" t="s">
        <v>532</v>
      </c>
      <c r="C289" s="79" t="s">
        <v>533</v>
      </c>
      <c r="D289" s="79" t="s">
        <v>519</v>
      </c>
      <c r="E289" s="5"/>
      <c r="F289" s="5" t="s">
        <v>629</v>
      </c>
      <c r="G289" s="78" t="str">
        <f>IFERROR(IF(VLOOKUP(B289,URS確認!E:R,12,FALSE)=0,"",VLOOKUP(B289,URS確認!E:R,12,FALSE)),"")</f>
        <v>涂宇欣</v>
      </c>
      <c r="H289" s="78" t="str">
        <f>IFERROR(IF(VLOOKUP(B289,URS確認!E:R,13,FALSE)=0,"",VLOOKUP(B289,URS確認!E:R,13,FALSE)),"")</f>
        <v>蔡珮瑜</v>
      </c>
      <c r="I289" s="78" t="str">
        <f>IFERROR(IF(VLOOKUP(B289,URS確認!E:R,14,FALSE)=0,"",VLOOKUP(B289,URS確認!E:R,14,FALSE)),"")</f>
        <v/>
      </c>
      <c r="J289" s="78" t="str">
        <f>IFERROR(IF(VLOOKUP(B289,URS確認!E:R,5,FALSE)=0,"",VLOOKUP(B289,URS確認!E:R,5,FALSE)),"")</f>
        <v>楊智誠</v>
      </c>
    </row>
    <row r="290" spans="2:10" s="78" customFormat="1">
      <c r="B290" s="79" t="s">
        <v>534</v>
      </c>
      <c r="C290" s="79" t="s">
        <v>535</v>
      </c>
      <c r="D290" s="79" t="s">
        <v>519</v>
      </c>
      <c r="E290" s="5"/>
      <c r="F290" s="5" t="s">
        <v>629</v>
      </c>
      <c r="G290" s="78" t="str">
        <f>IFERROR(IF(VLOOKUP(B290,URS確認!E:R,12,FALSE)=0,"",VLOOKUP(B290,URS確認!E:R,12,FALSE)),"")</f>
        <v>李珮琪</v>
      </c>
      <c r="H290" s="78" t="str">
        <f>IFERROR(IF(VLOOKUP(B290,URS確認!E:R,13,FALSE)=0,"",VLOOKUP(B290,URS確認!E:R,13,FALSE)),"")</f>
        <v>蔡珮瑜</v>
      </c>
      <c r="I290" s="78" t="str">
        <f>IFERROR(IF(VLOOKUP(B290,URS確認!E:R,14,FALSE)=0,"",VLOOKUP(B290,URS確認!E:R,14,FALSE)),"")</f>
        <v/>
      </c>
      <c r="J290" s="78" t="str">
        <f>IFERROR(IF(VLOOKUP(B290,URS確認!E:R,5,FALSE)=0,"",VLOOKUP(B290,URS確認!E:R,5,FALSE)),"")</f>
        <v>楊智誠</v>
      </c>
    </row>
    <row r="291" spans="2:10" s="78" customFormat="1">
      <c r="B291" s="79" t="s">
        <v>536</v>
      </c>
      <c r="C291" s="79" t="s">
        <v>537</v>
      </c>
      <c r="D291" s="79" t="s">
        <v>519</v>
      </c>
      <c r="E291" s="5"/>
      <c r="F291" s="5" t="s">
        <v>629</v>
      </c>
      <c r="G291" s="78" t="str">
        <f>IFERROR(IF(VLOOKUP(B291,URS確認!E:R,12,FALSE)=0,"",VLOOKUP(B291,URS確認!E:R,12,FALSE)),"")</f>
        <v>李珮琪</v>
      </c>
      <c r="H291" s="78" t="str">
        <f>IFERROR(IF(VLOOKUP(B291,URS確認!E:R,13,FALSE)=0,"",VLOOKUP(B291,URS確認!E:R,13,FALSE)),"")</f>
        <v>蔡珮瑜</v>
      </c>
      <c r="I291" s="78" t="str">
        <f>IFERROR(IF(VLOOKUP(B291,URS確認!E:R,14,FALSE)=0,"",VLOOKUP(B291,URS確認!E:R,14,FALSE)),"")</f>
        <v/>
      </c>
      <c r="J291" s="78" t="str">
        <f>IFERROR(IF(VLOOKUP(B291,URS確認!E:R,5,FALSE)=0,"",VLOOKUP(B291,URS確認!E:R,5,FALSE)),"")</f>
        <v>楊智誠</v>
      </c>
    </row>
    <row r="292" spans="2:10" s="78" customFormat="1">
      <c r="B292" s="79" t="s">
        <v>538</v>
      </c>
      <c r="C292" s="79" t="s">
        <v>539</v>
      </c>
      <c r="D292" s="79" t="s">
        <v>519</v>
      </c>
      <c r="E292" s="5"/>
      <c r="F292" s="5" t="s">
        <v>629</v>
      </c>
      <c r="G292" s="78" t="str">
        <f>IFERROR(IF(VLOOKUP(B292,URS確認!E:R,12,FALSE)=0,"",VLOOKUP(B292,URS確認!E:R,12,FALSE)),"")</f>
        <v>李珮琪</v>
      </c>
      <c r="H292" s="78" t="str">
        <f>IFERROR(IF(VLOOKUP(B292,URS確認!E:R,13,FALSE)=0,"",VLOOKUP(B292,URS確認!E:R,13,FALSE)),"")</f>
        <v>蔡珮瑜</v>
      </c>
      <c r="I292" s="78" t="str">
        <f>IFERROR(IF(VLOOKUP(B292,URS確認!E:R,14,FALSE)=0,"",VLOOKUP(B292,URS確認!E:R,14,FALSE)),"")</f>
        <v/>
      </c>
      <c r="J292" s="78" t="str">
        <f>IFERROR(IF(VLOOKUP(B292,URS確認!E:R,5,FALSE)=0,"",VLOOKUP(B292,URS確認!E:R,5,FALSE)),"")</f>
        <v>楊智誠</v>
      </c>
    </row>
    <row r="293" spans="2:10" s="78" customFormat="1">
      <c r="B293" s="79" t="s">
        <v>540</v>
      </c>
      <c r="C293" s="79" t="s">
        <v>541</v>
      </c>
      <c r="D293" s="79" t="s">
        <v>519</v>
      </c>
      <c r="E293" s="5"/>
      <c r="F293" s="5" t="s">
        <v>629</v>
      </c>
      <c r="G293" s="78" t="str">
        <f>IFERROR(IF(VLOOKUP(B293,URS確認!E:R,12,FALSE)=0,"",VLOOKUP(B293,URS確認!E:R,12,FALSE)),"")</f>
        <v>李珮琪</v>
      </c>
      <c r="H293" s="78" t="str">
        <f>IFERROR(IF(VLOOKUP(B293,URS確認!E:R,13,FALSE)=0,"",VLOOKUP(B293,URS確認!E:R,13,FALSE)),"")</f>
        <v>蔡珮瑜</v>
      </c>
      <c r="I293" s="78" t="str">
        <f>IFERROR(IF(VLOOKUP(B293,URS確認!E:R,14,FALSE)=0,"",VLOOKUP(B293,URS確認!E:R,14,FALSE)),"")</f>
        <v/>
      </c>
      <c r="J293" s="78" t="str">
        <f>IFERROR(IF(VLOOKUP(B293,URS確認!E:R,5,FALSE)=0,"",VLOOKUP(B293,URS確認!E:R,5,FALSE)),"")</f>
        <v>楊智誠</v>
      </c>
    </row>
    <row r="294" spans="2:10" s="78" customFormat="1">
      <c r="B294" s="79" t="s">
        <v>542</v>
      </c>
      <c r="C294" s="79" t="s">
        <v>543</v>
      </c>
      <c r="D294" s="79" t="s">
        <v>519</v>
      </c>
      <c r="E294" s="5"/>
      <c r="F294" s="5" t="s">
        <v>629</v>
      </c>
      <c r="G294" s="78" t="str">
        <f>IFERROR(IF(VLOOKUP(B294,URS確認!E:R,12,FALSE)=0,"",VLOOKUP(B294,URS確認!E:R,12,FALSE)),"")</f>
        <v>李珮琪</v>
      </c>
      <c r="H294" s="78" t="str">
        <f>IFERROR(IF(VLOOKUP(B294,URS確認!E:R,13,FALSE)=0,"",VLOOKUP(B294,URS確認!E:R,13,FALSE)),"")</f>
        <v>蔡珮瑜</v>
      </c>
      <c r="I294" s="78" t="str">
        <f>IFERROR(IF(VLOOKUP(B294,URS確認!E:R,14,FALSE)=0,"",VLOOKUP(B294,URS確認!E:R,14,FALSE)),"")</f>
        <v/>
      </c>
      <c r="J294" s="78" t="str">
        <f>IFERROR(IF(VLOOKUP(B294,URS確認!E:R,5,FALSE)=0,"",VLOOKUP(B294,URS確認!E:R,5,FALSE)),"")</f>
        <v>楊智誠</v>
      </c>
    </row>
    <row r="295" spans="2:10" s="78" customFormat="1">
      <c r="B295" s="79" t="s">
        <v>544</v>
      </c>
      <c r="C295" s="79" t="s">
        <v>545</v>
      </c>
      <c r="D295" s="79" t="s">
        <v>519</v>
      </c>
      <c r="E295" s="5"/>
      <c r="F295" s="5" t="s">
        <v>629</v>
      </c>
      <c r="G295" s="78" t="str">
        <f>IFERROR(IF(VLOOKUP(B295,URS確認!E:R,12,FALSE)=0,"",VLOOKUP(B295,URS確認!E:R,12,FALSE)),"")</f>
        <v>李珮琪</v>
      </c>
      <c r="H295" s="78" t="str">
        <f>IFERROR(IF(VLOOKUP(B295,URS確認!E:R,13,FALSE)=0,"",VLOOKUP(B295,URS確認!E:R,13,FALSE)),"")</f>
        <v>蔡珮瑜</v>
      </c>
      <c r="I295" s="78" t="str">
        <f>IFERROR(IF(VLOOKUP(B295,URS確認!E:R,14,FALSE)=0,"",VLOOKUP(B295,URS確認!E:R,14,FALSE)),"")</f>
        <v/>
      </c>
      <c r="J295" s="78" t="str">
        <f>IFERROR(IF(VLOOKUP(B295,URS確認!E:R,5,FALSE)=0,"",VLOOKUP(B295,URS確認!E:R,5,FALSE)),"")</f>
        <v>楊智誠</v>
      </c>
    </row>
    <row r="296" spans="2:10" s="78" customFormat="1">
      <c r="B296" s="79" t="s">
        <v>546</v>
      </c>
      <c r="C296" s="79" t="s">
        <v>547</v>
      </c>
      <c r="D296" s="79" t="s">
        <v>519</v>
      </c>
      <c r="E296" s="5"/>
      <c r="F296" s="5" t="s">
        <v>629</v>
      </c>
      <c r="G296" s="78" t="str">
        <f>IFERROR(IF(VLOOKUP(B296,URS確認!E:R,12,FALSE)=0,"",VLOOKUP(B296,URS確認!E:R,12,FALSE)),"")</f>
        <v>李珮琪</v>
      </c>
      <c r="H296" s="78" t="str">
        <f>IFERROR(IF(VLOOKUP(B296,URS確認!E:R,13,FALSE)=0,"",VLOOKUP(B296,URS確認!E:R,13,FALSE)),"")</f>
        <v>蔡珮瑜</v>
      </c>
      <c r="I296" s="78" t="str">
        <f>IFERROR(IF(VLOOKUP(B296,URS確認!E:R,14,FALSE)=0,"",VLOOKUP(B296,URS確認!E:R,14,FALSE)),"")</f>
        <v/>
      </c>
      <c r="J296" s="78" t="str">
        <f>IFERROR(IF(VLOOKUP(B296,URS確認!E:R,5,FALSE)=0,"",VLOOKUP(B296,URS確認!E:R,5,FALSE)),"")</f>
        <v>楊智誠</v>
      </c>
    </row>
    <row r="297" spans="2:10" s="78" customFormat="1">
      <c r="B297" s="79" t="s">
        <v>548</v>
      </c>
      <c r="C297" s="79" t="s">
        <v>549</v>
      </c>
      <c r="D297" s="79" t="s">
        <v>519</v>
      </c>
      <c r="E297" s="5"/>
      <c r="F297" s="5" t="s">
        <v>629</v>
      </c>
      <c r="G297" s="78" t="str">
        <f>IFERROR(IF(VLOOKUP(B297,URS確認!E:R,12,FALSE)=0,"",VLOOKUP(B297,URS確認!E:R,12,FALSE)),"")</f>
        <v>李珮琪</v>
      </c>
      <c r="H297" s="78" t="str">
        <f>IFERROR(IF(VLOOKUP(B297,URS確認!E:R,13,FALSE)=0,"",VLOOKUP(B297,URS確認!E:R,13,FALSE)),"")</f>
        <v>蔡珮瑜</v>
      </c>
      <c r="I297" s="78" t="str">
        <f>IFERROR(IF(VLOOKUP(B297,URS確認!E:R,14,FALSE)=0,"",VLOOKUP(B297,URS確認!E:R,14,FALSE)),"")</f>
        <v/>
      </c>
      <c r="J297" s="78" t="str">
        <f>IFERROR(IF(VLOOKUP(B297,URS確認!E:R,5,FALSE)=0,"",VLOOKUP(B297,URS確認!E:R,5,FALSE)),"")</f>
        <v>楊智誠</v>
      </c>
    </row>
    <row r="298" spans="2:10" s="78" customFormat="1">
      <c r="B298" s="79" t="s">
        <v>550</v>
      </c>
      <c r="C298" s="79" t="s">
        <v>551</v>
      </c>
      <c r="D298" s="79" t="s">
        <v>254</v>
      </c>
      <c r="E298" s="5"/>
      <c r="F298" s="5" t="s">
        <v>629</v>
      </c>
      <c r="G298" s="78" t="str">
        <f>IFERROR(IF(VLOOKUP(B298,URS確認!E:R,12,FALSE)=0,"",VLOOKUP(B298,URS確認!E:R,12,FALSE)),"")</f>
        <v>李珮琪</v>
      </c>
      <c r="H298" s="78" t="str">
        <f>IFERROR(IF(VLOOKUP(B298,URS確認!E:R,13,FALSE)=0,"",VLOOKUP(B298,URS確認!E:R,13,FALSE)),"")</f>
        <v>蔡珮瑜</v>
      </c>
      <c r="I298" s="78" t="str">
        <f>IFERROR(IF(VLOOKUP(B298,URS確認!E:R,14,FALSE)=0,"",VLOOKUP(B298,URS確認!E:R,14,FALSE)),"")</f>
        <v/>
      </c>
      <c r="J298" s="78" t="str">
        <f>IFERROR(IF(VLOOKUP(B298,URS確認!E:R,5,FALSE)=0,"",VLOOKUP(B298,URS確認!E:R,5,FALSE)),"")</f>
        <v>楊智誠</v>
      </c>
    </row>
    <row r="299" spans="2:10" s="78" customFormat="1">
      <c r="B299" s="79" t="s">
        <v>553</v>
      </c>
      <c r="C299" s="79" t="s">
        <v>554</v>
      </c>
      <c r="D299" s="79" t="s">
        <v>254</v>
      </c>
      <c r="E299" s="5"/>
      <c r="F299" s="5" t="s">
        <v>629</v>
      </c>
      <c r="G299" s="78" t="str">
        <f>IFERROR(IF(VLOOKUP(B299,URS確認!E:R,12,FALSE)=0,"",VLOOKUP(B299,URS確認!E:R,12,FALSE)),"")</f>
        <v>涂宇欣</v>
      </c>
      <c r="H299" s="78" t="str">
        <f>IFERROR(IF(VLOOKUP(B299,URS確認!E:R,13,FALSE)=0,"",VLOOKUP(B299,URS確認!E:R,13,FALSE)),"")</f>
        <v>蔡珮瑜</v>
      </c>
      <c r="I299" s="78" t="str">
        <f>IFERROR(IF(VLOOKUP(B299,URS確認!E:R,14,FALSE)=0,"",VLOOKUP(B299,URS確認!E:R,14,FALSE)),"")</f>
        <v/>
      </c>
      <c r="J299" s="78" t="str">
        <f>IFERROR(IF(VLOOKUP(B299,URS確認!E:R,5,FALSE)=0,"",VLOOKUP(B299,URS確認!E:R,5,FALSE)),"")</f>
        <v>楊智誠</v>
      </c>
    </row>
    <row r="300" spans="2:10" s="78" customFormat="1">
      <c r="B300" s="79" t="s">
        <v>555</v>
      </c>
      <c r="C300" s="79" t="s">
        <v>556</v>
      </c>
      <c r="D300" s="79" t="s">
        <v>254</v>
      </c>
      <c r="E300" s="5"/>
      <c r="F300" s="5" t="s">
        <v>629</v>
      </c>
      <c r="G300" s="78" t="str">
        <f>IFERROR(IF(VLOOKUP(B300,URS確認!E:R,12,FALSE)=0,"",VLOOKUP(B300,URS確認!E:R,12,FALSE)),"")</f>
        <v>涂宇欣</v>
      </c>
      <c r="H300" s="78" t="str">
        <f>IFERROR(IF(VLOOKUP(B300,URS確認!E:R,13,FALSE)=0,"",VLOOKUP(B300,URS確認!E:R,13,FALSE)),"")</f>
        <v>蔡珮瑜</v>
      </c>
      <c r="I300" s="78" t="str">
        <f>IFERROR(IF(VLOOKUP(B300,URS確認!E:R,14,FALSE)=0,"",VLOOKUP(B300,URS確認!E:R,14,FALSE)),"")</f>
        <v/>
      </c>
      <c r="J300" s="78" t="str">
        <f>IFERROR(IF(VLOOKUP(B300,URS確認!E:R,5,FALSE)=0,"",VLOOKUP(B300,URS確認!E:R,5,FALSE)),"")</f>
        <v>楊智誠</v>
      </c>
    </row>
    <row r="301" spans="2:10" s="78" customFormat="1">
      <c r="B301" s="79" t="s">
        <v>557</v>
      </c>
      <c r="C301" s="79" t="s">
        <v>558</v>
      </c>
      <c r="D301" s="79" t="s">
        <v>254</v>
      </c>
      <c r="E301" s="5"/>
      <c r="F301" s="5" t="s">
        <v>629</v>
      </c>
      <c r="G301" s="78" t="str">
        <f>IFERROR(IF(VLOOKUP(B301,URS確認!E:R,12,FALSE)=0,"",VLOOKUP(B301,URS確認!E:R,12,FALSE)),"")</f>
        <v>涂宇欣</v>
      </c>
      <c r="H301" s="78" t="str">
        <f>IFERROR(IF(VLOOKUP(B301,URS確認!E:R,13,FALSE)=0,"",VLOOKUP(B301,URS確認!E:R,13,FALSE)),"")</f>
        <v>蔡珮瑜</v>
      </c>
      <c r="I301" s="78" t="str">
        <f>IFERROR(IF(VLOOKUP(B301,URS確認!E:R,14,FALSE)=0,"",VLOOKUP(B301,URS確認!E:R,14,FALSE)),"")</f>
        <v/>
      </c>
      <c r="J301" s="78" t="str">
        <f>IFERROR(IF(VLOOKUP(B301,URS確認!E:R,5,FALSE)=0,"",VLOOKUP(B301,URS確認!E:R,5,FALSE)),"")</f>
        <v>楊智誠</v>
      </c>
    </row>
    <row r="302" spans="2:10" s="78" customFormat="1">
      <c r="B302" s="79" t="s">
        <v>559</v>
      </c>
      <c r="C302" s="79" t="s">
        <v>560</v>
      </c>
      <c r="D302" s="79" t="s">
        <v>254</v>
      </c>
      <c r="E302" s="5"/>
      <c r="F302" s="5" t="s">
        <v>629</v>
      </c>
      <c r="G302" s="78" t="str">
        <f>IFERROR(IF(VLOOKUP(B302,URS確認!E:R,12,FALSE)=0,"",VLOOKUP(B302,URS確認!E:R,12,FALSE)),"")</f>
        <v>涂宇欣</v>
      </c>
      <c r="H302" s="78" t="str">
        <f>IFERROR(IF(VLOOKUP(B302,URS確認!E:R,13,FALSE)=0,"",VLOOKUP(B302,URS確認!E:R,13,FALSE)),"")</f>
        <v>蔡珮瑜</v>
      </c>
      <c r="I302" s="78" t="str">
        <f>IFERROR(IF(VLOOKUP(B302,URS確認!E:R,14,FALSE)=0,"",VLOOKUP(B302,URS確認!E:R,14,FALSE)),"")</f>
        <v/>
      </c>
      <c r="J302" s="78" t="str">
        <f>IFERROR(IF(VLOOKUP(B302,URS確認!E:R,5,FALSE)=0,"",VLOOKUP(B302,URS確認!E:R,5,FALSE)),"")</f>
        <v>楊智誠</v>
      </c>
    </row>
    <row r="303" spans="2:10" s="78" customFormat="1">
      <c r="B303" s="79" t="s">
        <v>561</v>
      </c>
      <c r="C303" s="79" t="s">
        <v>562</v>
      </c>
      <c r="D303" s="79" t="s">
        <v>254</v>
      </c>
      <c r="E303" s="5"/>
      <c r="F303" s="5" t="s">
        <v>629</v>
      </c>
      <c r="G303" s="78" t="str">
        <f>IFERROR(IF(VLOOKUP(B303,URS確認!E:R,12,FALSE)=0,"",VLOOKUP(B303,URS確認!E:R,12,FALSE)),"")</f>
        <v>涂宇欣</v>
      </c>
      <c r="H303" s="78" t="str">
        <f>IFERROR(IF(VLOOKUP(B303,URS確認!E:R,13,FALSE)=0,"",VLOOKUP(B303,URS確認!E:R,13,FALSE)),"")</f>
        <v>蔡珮瑜</v>
      </c>
      <c r="I303" s="78" t="str">
        <f>IFERROR(IF(VLOOKUP(B303,URS確認!E:R,14,FALSE)=0,"",VLOOKUP(B303,URS確認!E:R,14,FALSE)),"")</f>
        <v/>
      </c>
      <c r="J303" s="78" t="str">
        <f>IFERROR(IF(VLOOKUP(B303,URS確認!E:R,5,FALSE)=0,"",VLOOKUP(B303,URS確認!E:R,5,FALSE)),"")</f>
        <v>楊智誠</v>
      </c>
    </row>
    <row r="304" spans="2:10" s="78" customFormat="1">
      <c r="B304" s="79" t="s">
        <v>563</v>
      </c>
      <c r="C304" s="79" t="s">
        <v>564</v>
      </c>
      <c r="D304" s="79" t="s">
        <v>254</v>
      </c>
      <c r="E304" s="5"/>
      <c r="F304" s="5" t="s">
        <v>629</v>
      </c>
      <c r="G304" s="78" t="str">
        <f>IFERROR(IF(VLOOKUP(B304,URS確認!E:R,12,FALSE)=0,"",VLOOKUP(B304,URS確認!E:R,12,FALSE)),"")</f>
        <v>涂宇欣</v>
      </c>
      <c r="H304" s="78" t="str">
        <f>IFERROR(IF(VLOOKUP(B304,URS確認!E:R,13,FALSE)=0,"",VLOOKUP(B304,URS確認!E:R,13,FALSE)),"")</f>
        <v>蔡珮瑜</v>
      </c>
      <c r="I304" s="78" t="str">
        <f>IFERROR(IF(VLOOKUP(B304,URS確認!E:R,14,FALSE)=0,"",VLOOKUP(B304,URS確認!E:R,14,FALSE)),"")</f>
        <v/>
      </c>
      <c r="J304" s="78" t="str">
        <f>IFERROR(IF(VLOOKUP(B304,URS確認!E:R,5,FALSE)=0,"",VLOOKUP(B304,URS確認!E:R,5,FALSE)),"")</f>
        <v>楊智誠</v>
      </c>
    </row>
    <row r="305" spans="1:11" s="78" customFormat="1">
      <c r="B305" s="79" t="s">
        <v>565</v>
      </c>
      <c r="C305" s="79" t="s">
        <v>566</v>
      </c>
      <c r="D305" s="79" t="s">
        <v>254</v>
      </c>
      <c r="E305" s="5"/>
      <c r="F305" s="5" t="s">
        <v>629</v>
      </c>
      <c r="G305" s="78" t="str">
        <f>IFERROR(IF(VLOOKUP(B305,URS確認!E:R,12,FALSE)=0,"",VLOOKUP(B305,URS確認!E:R,12,FALSE)),"")</f>
        <v>涂宇欣</v>
      </c>
      <c r="H305" s="78" t="str">
        <f>IFERROR(IF(VLOOKUP(B305,URS確認!E:R,13,FALSE)=0,"",VLOOKUP(B305,URS確認!E:R,13,FALSE)),"")</f>
        <v>蔡珮瑜</v>
      </c>
      <c r="I305" s="78" t="str">
        <f>IFERROR(IF(VLOOKUP(B305,URS確認!E:R,14,FALSE)=0,"",VLOOKUP(B305,URS確認!E:R,14,FALSE)),"")</f>
        <v/>
      </c>
      <c r="J305" s="78" t="str">
        <f>IFERROR(IF(VLOOKUP(B305,URS確認!E:R,5,FALSE)=0,"",VLOOKUP(B305,URS確認!E:R,5,FALSE)),"")</f>
        <v>楊智誠</v>
      </c>
    </row>
    <row r="306" spans="1:11" s="78" customFormat="1">
      <c r="B306" s="79" t="s">
        <v>567</v>
      </c>
      <c r="C306" s="79" t="s">
        <v>568</v>
      </c>
      <c r="D306" s="79" t="s">
        <v>254</v>
      </c>
      <c r="E306" s="5"/>
      <c r="F306" s="5" t="s">
        <v>629</v>
      </c>
      <c r="G306" s="78" t="str">
        <f>IFERROR(IF(VLOOKUP(B306,URS確認!E:R,12,FALSE)=0,"",VLOOKUP(B306,URS確認!E:R,12,FALSE)),"")</f>
        <v>涂宇欣</v>
      </c>
      <c r="H306" s="78" t="str">
        <f>IFERROR(IF(VLOOKUP(B306,URS確認!E:R,13,FALSE)=0,"",VLOOKUP(B306,URS確認!E:R,13,FALSE)),"")</f>
        <v>蔡珮瑜</v>
      </c>
      <c r="I306" s="78" t="str">
        <f>IFERROR(IF(VLOOKUP(B306,URS確認!E:R,14,FALSE)=0,"",VLOOKUP(B306,URS確認!E:R,14,FALSE)),"")</f>
        <v/>
      </c>
      <c r="J306" s="78" t="str">
        <f>IFERROR(IF(VLOOKUP(B306,URS確認!E:R,5,FALSE)=0,"",VLOOKUP(B306,URS確認!E:R,5,FALSE)),"")</f>
        <v>楊智誠</v>
      </c>
    </row>
    <row r="307" spans="1:11" s="78" customFormat="1">
      <c r="B307" s="79" t="s">
        <v>569</v>
      </c>
      <c r="C307" s="79" t="s">
        <v>570</v>
      </c>
      <c r="D307" s="79" t="s">
        <v>254</v>
      </c>
      <c r="E307" s="5"/>
      <c r="F307" s="5" t="s">
        <v>629</v>
      </c>
      <c r="G307" s="78" t="str">
        <f>IFERROR(IF(VLOOKUP(B307,URS確認!E:R,12,FALSE)=0,"",VLOOKUP(B307,URS確認!E:R,12,FALSE)),"")</f>
        <v>涂宇欣</v>
      </c>
      <c r="H307" s="78" t="str">
        <f>IFERROR(IF(VLOOKUP(B307,URS確認!E:R,13,FALSE)=0,"",VLOOKUP(B307,URS確認!E:R,13,FALSE)),"")</f>
        <v>蔡珮瑜</v>
      </c>
      <c r="I307" s="78" t="str">
        <f>IFERROR(IF(VLOOKUP(B307,URS確認!E:R,14,FALSE)=0,"",VLOOKUP(B307,URS確認!E:R,14,FALSE)),"")</f>
        <v/>
      </c>
      <c r="J307" s="78" t="str">
        <f>IFERROR(IF(VLOOKUP(B307,URS確認!E:R,5,FALSE)=0,"",VLOOKUP(B307,URS確認!E:R,5,FALSE)),"")</f>
        <v>楊智誠</v>
      </c>
    </row>
    <row r="308" spans="1:11" s="78" customFormat="1">
      <c r="B308" s="79" t="s">
        <v>571</v>
      </c>
      <c r="C308" s="79" t="s">
        <v>572</v>
      </c>
      <c r="D308" s="79" t="s">
        <v>254</v>
      </c>
      <c r="E308" s="5"/>
      <c r="F308" s="5" t="s">
        <v>629</v>
      </c>
      <c r="G308" s="78" t="str">
        <f>IFERROR(IF(VLOOKUP(B308,URS確認!E:R,12,FALSE)=0,"",VLOOKUP(B308,URS確認!E:R,12,FALSE)),"")</f>
        <v>涂宇欣</v>
      </c>
      <c r="H308" s="78" t="str">
        <f>IFERROR(IF(VLOOKUP(B308,URS確認!E:R,13,FALSE)=0,"",VLOOKUP(B308,URS確認!E:R,13,FALSE)),"")</f>
        <v>蔡珮瑜</v>
      </c>
      <c r="I308" s="78" t="str">
        <f>IFERROR(IF(VLOOKUP(B308,URS確認!E:R,14,FALSE)=0,"",VLOOKUP(B308,URS確認!E:R,14,FALSE)),"")</f>
        <v/>
      </c>
      <c r="J308" s="78" t="str">
        <f>IFERROR(IF(VLOOKUP(B308,URS確認!E:R,5,FALSE)=0,"",VLOOKUP(B308,URS確認!E:R,5,FALSE)),"")</f>
        <v>楊智誠</v>
      </c>
    </row>
    <row r="309" spans="1:11" s="78" customFormat="1">
      <c r="B309" s="79" t="s">
        <v>573</v>
      </c>
      <c r="C309" s="79" t="s">
        <v>574</v>
      </c>
      <c r="D309" s="79" t="s">
        <v>254</v>
      </c>
      <c r="E309" s="5"/>
      <c r="F309" s="5" t="s">
        <v>629</v>
      </c>
      <c r="G309" s="78" t="str">
        <f>IFERROR(IF(VLOOKUP(B309,URS確認!E:R,12,FALSE)=0,"",VLOOKUP(B309,URS確認!E:R,12,FALSE)),"")</f>
        <v>涂宇欣</v>
      </c>
      <c r="H309" s="78" t="str">
        <f>IFERROR(IF(VLOOKUP(B309,URS確認!E:R,13,FALSE)=0,"",VLOOKUP(B309,URS確認!E:R,13,FALSE)),"")</f>
        <v>蔡珮瑜</v>
      </c>
      <c r="I309" s="78" t="str">
        <f>IFERROR(IF(VLOOKUP(B309,URS確認!E:R,14,FALSE)=0,"",VLOOKUP(B309,URS確認!E:R,14,FALSE)),"")</f>
        <v/>
      </c>
      <c r="J309" s="78" t="str">
        <f>IFERROR(IF(VLOOKUP(B309,URS確認!E:R,5,FALSE)=0,"",VLOOKUP(B309,URS確認!E:R,5,FALSE)),"")</f>
        <v>楊智誠</v>
      </c>
    </row>
    <row r="310" spans="1:11" s="78" customFormat="1">
      <c r="B310" s="79" t="s">
        <v>575</v>
      </c>
      <c r="C310" s="79" t="s">
        <v>576</v>
      </c>
      <c r="D310" s="79" t="s">
        <v>254</v>
      </c>
      <c r="E310" s="5"/>
      <c r="F310" s="5" t="s">
        <v>629</v>
      </c>
      <c r="G310" s="78" t="str">
        <f>IFERROR(IF(VLOOKUP(B310,URS確認!E:R,12,FALSE)=0,"",VLOOKUP(B310,URS確認!E:R,12,FALSE)),"")</f>
        <v>林清河</v>
      </c>
      <c r="H310" s="78" t="str">
        <f>IFERROR(IF(VLOOKUP(B310,URS確認!E:R,13,FALSE)=0,"",VLOOKUP(B310,URS確認!E:R,13,FALSE)),"")</f>
        <v>蔡珮瑜</v>
      </c>
      <c r="I310" s="78" t="str">
        <f>IFERROR(IF(VLOOKUP(B310,URS確認!E:R,14,FALSE)=0,"",VLOOKUP(B310,URS確認!E:R,14,FALSE)),"")</f>
        <v/>
      </c>
      <c r="J310" s="78" t="str">
        <f>IFERROR(IF(VLOOKUP(B310,URS確認!E:R,5,FALSE)=0,"",VLOOKUP(B310,URS確認!E:R,5,FALSE)),"")</f>
        <v>楊智誠</v>
      </c>
    </row>
    <row r="311" spans="1:11" s="78" customFormat="1">
      <c r="B311" s="79" t="s">
        <v>577</v>
      </c>
      <c r="C311" s="79" t="s">
        <v>578</v>
      </c>
      <c r="D311" s="79" t="s">
        <v>254</v>
      </c>
      <c r="E311" s="5"/>
      <c r="F311" s="5" t="s">
        <v>629</v>
      </c>
      <c r="G311" s="78" t="str">
        <f>IFERROR(IF(VLOOKUP(B311,URS確認!E:R,12,FALSE)=0,"",VLOOKUP(B311,URS確認!E:R,12,FALSE)),"")</f>
        <v>林清河</v>
      </c>
      <c r="H311" s="78" t="str">
        <f>IFERROR(IF(VLOOKUP(B311,URS確認!E:R,13,FALSE)=0,"",VLOOKUP(B311,URS確認!E:R,13,FALSE)),"")</f>
        <v>蔡珮瑜</v>
      </c>
      <c r="I311" s="78" t="str">
        <f>IFERROR(IF(VLOOKUP(B311,URS確認!E:R,14,FALSE)=0,"",VLOOKUP(B311,URS確認!E:R,14,FALSE)),"")</f>
        <v/>
      </c>
      <c r="J311" s="78" t="str">
        <f>IFERROR(IF(VLOOKUP(B311,URS確認!E:R,5,FALSE)=0,"",VLOOKUP(B311,URS確認!E:R,5,FALSE)),"")</f>
        <v>楊智誠</v>
      </c>
    </row>
    <row r="312" spans="1:11" s="78" customFormat="1">
      <c r="B312" s="79" t="s">
        <v>579</v>
      </c>
      <c r="C312" s="79" t="s">
        <v>580</v>
      </c>
      <c r="D312" s="79" t="s">
        <v>254</v>
      </c>
      <c r="E312" s="5"/>
      <c r="F312" s="5" t="s">
        <v>629</v>
      </c>
      <c r="G312" s="78" t="str">
        <f>IFERROR(IF(VLOOKUP(B312,URS確認!E:R,12,FALSE)=0,"",VLOOKUP(B312,URS確認!E:R,12,FALSE)),"")</f>
        <v>涂宇欣</v>
      </c>
      <c r="H312" s="78" t="str">
        <f>IFERROR(IF(VLOOKUP(B312,URS確認!E:R,13,FALSE)=0,"",VLOOKUP(B312,URS確認!E:R,13,FALSE)),"")</f>
        <v>陳政皓</v>
      </c>
      <c r="I312" s="78" t="str">
        <f>IFERROR(IF(VLOOKUP(B312,URS確認!E:R,14,FALSE)=0,"",VLOOKUP(B312,URS確認!E:R,14,FALSE)),"")</f>
        <v/>
      </c>
      <c r="J312" s="78" t="str">
        <f>IFERROR(IF(VLOOKUP(B312,URS確認!E:R,5,FALSE)=0,"",VLOOKUP(B312,URS確認!E:R,5,FALSE)),"")</f>
        <v>楊智誠</v>
      </c>
    </row>
    <row r="313" spans="1:11" s="78" customFormat="1">
      <c r="B313" s="79" t="s">
        <v>581</v>
      </c>
      <c r="C313" s="79" t="s">
        <v>582</v>
      </c>
      <c r="D313" s="79" t="s">
        <v>254</v>
      </c>
      <c r="E313" s="5"/>
      <c r="F313" s="5" t="s">
        <v>629</v>
      </c>
      <c r="G313" s="78" t="str">
        <f>IFERROR(IF(VLOOKUP(B313,URS確認!E:R,12,FALSE)=0,"",VLOOKUP(B313,URS確認!E:R,12,FALSE)),"")</f>
        <v>涂宇欣</v>
      </c>
      <c r="H313" s="78" t="str">
        <f>IFERROR(IF(VLOOKUP(B313,URS確認!E:R,13,FALSE)=0,"",VLOOKUP(B313,URS確認!E:R,13,FALSE)),"")</f>
        <v>陳政皓</v>
      </c>
      <c r="I313" s="78" t="str">
        <f>IFERROR(IF(VLOOKUP(B313,URS確認!E:R,14,FALSE)=0,"",VLOOKUP(B313,URS確認!E:R,14,FALSE)),"")</f>
        <v/>
      </c>
      <c r="J313" s="78" t="str">
        <f>IFERROR(IF(VLOOKUP(B313,URS確認!E:R,5,FALSE)=0,"",VLOOKUP(B313,URS確認!E:R,5,FALSE)),"")</f>
        <v>楊智誠</v>
      </c>
    </row>
    <row r="314" spans="1:11" s="78" customFormat="1">
      <c r="B314" s="79" t="s">
        <v>583</v>
      </c>
      <c r="C314" s="79" t="s">
        <v>584</v>
      </c>
      <c r="D314" s="79" t="s">
        <v>254</v>
      </c>
      <c r="E314" s="5"/>
      <c r="F314" s="5" t="s">
        <v>629</v>
      </c>
      <c r="G314" s="78" t="str">
        <f>IFERROR(IF(VLOOKUP(B314,URS確認!E:R,12,FALSE)=0,"",VLOOKUP(B314,URS確認!E:R,12,FALSE)),"")</f>
        <v>涂宇欣</v>
      </c>
      <c r="H314" s="78" t="str">
        <f>IFERROR(IF(VLOOKUP(B314,URS確認!E:R,13,FALSE)=0,"",VLOOKUP(B314,URS確認!E:R,13,FALSE)),"")</f>
        <v>蔡珮瑜</v>
      </c>
      <c r="I314" s="78" t="str">
        <f>IFERROR(IF(VLOOKUP(B314,URS確認!E:R,14,FALSE)=0,"",VLOOKUP(B314,URS確認!E:R,14,FALSE)),"")</f>
        <v/>
      </c>
      <c r="J314" s="78" t="str">
        <f>IFERROR(IF(VLOOKUP(B314,URS確認!E:R,5,FALSE)=0,"",VLOOKUP(B314,URS確認!E:R,5,FALSE)),"")</f>
        <v>楊智誠</v>
      </c>
    </row>
    <row r="315" spans="1:11" s="78" customFormat="1">
      <c r="B315" s="79" t="s">
        <v>585</v>
      </c>
      <c r="C315" s="79" t="s">
        <v>586</v>
      </c>
      <c r="D315" s="79" t="s">
        <v>254</v>
      </c>
      <c r="E315" s="5"/>
      <c r="F315" s="5" t="s">
        <v>629</v>
      </c>
      <c r="G315" s="78" t="str">
        <f>IFERROR(IF(VLOOKUP(B315,URS確認!E:R,12,FALSE)=0,"",VLOOKUP(B315,URS確認!E:R,12,FALSE)),"")</f>
        <v>涂宇欣</v>
      </c>
      <c r="H315" s="78" t="str">
        <f>IFERROR(IF(VLOOKUP(B315,URS確認!E:R,13,FALSE)=0,"",VLOOKUP(B315,URS確認!E:R,13,FALSE)),"")</f>
        <v>蔡珮瑜</v>
      </c>
      <c r="I315" s="78" t="str">
        <f>IFERROR(IF(VLOOKUP(B315,URS確認!E:R,14,FALSE)=0,"",VLOOKUP(B315,URS確認!E:R,14,FALSE)),"")</f>
        <v/>
      </c>
      <c r="J315" s="78" t="str">
        <f>IFERROR(IF(VLOOKUP(B315,URS確認!E:R,5,FALSE)=0,"",VLOOKUP(B315,URS確認!E:R,5,FALSE)),"")</f>
        <v>楊智誠</v>
      </c>
    </row>
    <row r="316" spans="1:11" s="78" customFormat="1">
      <c r="B316" s="79" t="s">
        <v>587</v>
      </c>
      <c r="C316" s="79" t="s">
        <v>588</v>
      </c>
      <c r="D316" s="79" t="s">
        <v>254</v>
      </c>
      <c r="E316" s="5"/>
      <c r="F316" s="5" t="s">
        <v>629</v>
      </c>
      <c r="G316" s="78" t="str">
        <f>IFERROR(IF(VLOOKUP(B316,URS確認!E:R,12,FALSE)=0,"",VLOOKUP(B316,URS確認!E:R,12,FALSE)),"")</f>
        <v>涂宇欣</v>
      </c>
      <c r="H316" s="78" t="str">
        <f>IFERROR(IF(VLOOKUP(B316,URS確認!E:R,13,FALSE)=0,"",VLOOKUP(B316,URS確認!E:R,13,FALSE)),"")</f>
        <v>蔡珮瑜</v>
      </c>
      <c r="I316" s="78" t="str">
        <f>IFERROR(IF(VLOOKUP(B316,URS確認!E:R,14,FALSE)=0,"",VLOOKUP(B316,URS確認!E:R,14,FALSE)),"")</f>
        <v/>
      </c>
      <c r="J316" s="78" t="str">
        <f>IFERROR(IF(VLOOKUP(B316,URS確認!E:R,5,FALSE)=0,"",VLOOKUP(B316,URS確認!E:R,5,FALSE)),"")</f>
        <v>楊智誠</v>
      </c>
    </row>
    <row r="317" spans="1:11" s="78" customFormat="1">
      <c r="B317" s="79" t="s">
        <v>89</v>
      </c>
      <c r="C317" s="79" t="s">
        <v>699</v>
      </c>
      <c r="D317" s="79" t="s">
        <v>90</v>
      </c>
      <c r="E317" s="5"/>
      <c r="F317" s="5" t="s">
        <v>629</v>
      </c>
      <c r="G317" s="78" t="str">
        <f>IFERROR(IF(VLOOKUP(B317,URS確認!E:R,12,FALSE)=0,"",VLOOKUP(B317,URS確認!E:R,12,FALSE)),"")</f>
        <v>吳承憲</v>
      </c>
      <c r="H317" s="78" t="str">
        <f>IFERROR(IF(VLOOKUP(B317,URS確認!E:R,13,FALSE)=0,"",VLOOKUP(B317,URS確認!E:R,13,FALSE)),"")</f>
        <v>李珮君</v>
      </c>
      <c r="I317" s="78" t="str">
        <f>IFERROR(IF(VLOOKUP(B317,URS確認!E:R,14,FALSE)=0,"",VLOOKUP(B317,URS確認!E:R,14,FALSE)),"")</f>
        <v/>
      </c>
      <c r="J317" s="78" t="str">
        <f>IFERROR(IF(VLOOKUP(B317,URS確認!E:R,5,FALSE)=0,"",VLOOKUP(B317,URS確認!E:R,5,FALSE)),"")</f>
        <v>陳昱衡</v>
      </c>
    </row>
    <row r="318" spans="1:11" s="78" customFormat="1">
      <c r="G318" s="78" t="str">
        <f>IFERROR(IF(VLOOKUP(B318,URS確認!E:R,12,FALSE)=0,"",VLOOKUP(B318,URS確認!E:R,12,FALSE)),"")</f>
        <v/>
      </c>
      <c r="H318" s="78" t="str">
        <f>IFERROR(IF(VLOOKUP(B318,URS確認!E:R,13,FALSE)=0,"",VLOOKUP(B318,URS確認!E:R,13,FALSE)),"")</f>
        <v/>
      </c>
      <c r="I318" s="78" t="str">
        <f>IFERROR(IF(VLOOKUP(B318,URS確認!E:R,14,FALSE)=0,"",VLOOKUP(B318,URS確認!E:R,14,FALSE)),"")</f>
        <v/>
      </c>
      <c r="J318" s="78" t="str">
        <f>IFERROR(IF(VLOOKUP(B318,URS確認!E:R,5,FALSE)=0,"",VLOOKUP(B318,URS確認!E:R,5,FALSE)),"")</f>
        <v/>
      </c>
    </row>
    <row r="319" spans="1:11" s="78" customFormat="1" ht="40.5">
      <c r="A319" s="80" t="s">
        <v>828</v>
      </c>
      <c r="B319" s="143" t="s">
        <v>647</v>
      </c>
      <c r="C319" s="143" t="s">
        <v>0</v>
      </c>
      <c r="D319" s="144" t="s">
        <v>1</v>
      </c>
      <c r="E319" s="145" t="s">
        <v>631</v>
      </c>
      <c r="F319" s="146"/>
      <c r="G319" s="147" t="s">
        <v>857</v>
      </c>
      <c r="H319" s="147" t="s">
        <v>859</v>
      </c>
      <c r="I319" s="147" t="s">
        <v>1891</v>
      </c>
      <c r="J319" s="147" t="s">
        <v>1895</v>
      </c>
      <c r="K319" s="147" t="s">
        <v>1892</v>
      </c>
    </row>
    <row r="320" spans="1:11" s="78" customFormat="1">
      <c r="B320" s="79" t="s">
        <v>493</v>
      </c>
      <c r="C320" s="79" t="s">
        <v>494</v>
      </c>
      <c r="D320" s="79" t="s">
        <v>482</v>
      </c>
      <c r="E320" s="5"/>
      <c r="F320" s="5" t="s">
        <v>629</v>
      </c>
      <c r="G320" s="78" t="str">
        <f>IFERROR(IF(VLOOKUP(B320,URS確認!E:R,12,FALSE)=0,"",VLOOKUP(B320,URS確認!E:R,12,FALSE)),"")</f>
        <v>涂宇欣</v>
      </c>
      <c r="H320" s="78" t="str">
        <f>IFERROR(IF(VLOOKUP(B320,URS確認!E:R,13,FALSE)=0,"",VLOOKUP(B320,URS確認!E:R,13,FALSE)),"")</f>
        <v>蔡珮瑜</v>
      </c>
      <c r="I320" s="78" t="str">
        <f>IFERROR(IF(VLOOKUP(B320,URS確認!E:R,14,FALSE)=0,"",VLOOKUP(B320,URS確認!E:R,14,FALSE)),"")</f>
        <v/>
      </c>
      <c r="J320" s="78" t="str">
        <f>IFERROR(IF(VLOOKUP(B320,URS確認!E:R,5,FALSE)=0,"",VLOOKUP(B320,URS確認!E:R,5,FALSE)),"")</f>
        <v>楊智誠</v>
      </c>
    </row>
    <row r="321" spans="1:11" s="78" customFormat="1">
      <c r="B321" s="79" t="s">
        <v>496</v>
      </c>
      <c r="C321" s="79" t="s">
        <v>497</v>
      </c>
      <c r="D321" s="79" t="s">
        <v>498</v>
      </c>
      <c r="E321" s="5"/>
      <c r="F321" s="5" t="s">
        <v>629</v>
      </c>
      <c r="G321" s="78" t="str">
        <f>IFERROR(IF(VLOOKUP(B321,URS確認!E:R,12,FALSE)=0,"",VLOOKUP(B321,URS確認!E:R,12,FALSE)),"")</f>
        <v>涂宇欣</v>
      </c>
      <c r="H321" s="78" t="str">
        <f>IFERROR(IF(VLOOKUP(B321,URS確認!E:R,13,FALSE)=0,"",VLOOKUP(B321,URS確認!E:R,13,FALSE)),"")</f>
        <v>蔡珮瑜</v>
      </c>
      <c r="I321" s="78" t="str">
        <f>IFERROR(IF(VLOOKUP(B321,URS確認!E:R,14,FALSE)=0,"",VLOOKUP(B321,URS確認!E:R,14,FALSE)),"")</f>
        <v/>
      </c>
      <c r="J321" s="78" t="str">
        <f>IFERROR(IF(VLOOKUP(B321,URS確認!E:R,5,FALSE)=0,"",VLOOKUP(B321,URS確認!E:R,5,FALSE)),"")</f>
        <v>楊智誠</v>
      </c>
    </row>
    <row r="322" spans="1:11" s="78" customFormat="1">
      <c r="B322" s="79" t="s">
        <v>499</v>
      </c>
      <c r="C322" s="79" t="s">
        <v>500</v>
      </c>
      <c r="D322" s="79" t="s">
        <v>498</v>
      </c>
      <c r="E322" s="5"/>
      <c r="F322" s="5" t="s">
        <v>629</v>
      </c>
      <c r="G322" s="78" t="str">
        <f>IFERROR(IF(VLOOKUP(B322,URS確認!E:R,12,FALSE)=0,"",VLOOKUP(B322,URS確認!E:R,12,FALSE)),"")</f>
        <v>涂宇欣</v>
      </c>
      <c r="H322" s="78" t="str">
        <f>IFERROR(IF(VLOOKUP(B322,URS確認!E:R,13,FALSE)=0,"",VLOOKUP(B322,URS確認!E:R,13,FALSE)),"")</f>
        <v>陳政皓</v>
      </c>
      <c r="I322" s="78" t="str">
        <f>IFERROR(IF(VLOOKUP(B322,URS確認!E:R,14,FALSE)=0,"",VLOOKUP(B322,URS確認!E:R,14,FALSE)),"")</f>
        <v/>
      </c>
      <c r="J322" s="78" t="str">
        <f>IFERROR(IF(VLOOKUP(B322,URS確認!E:R,5,FALSE)=0,"",VLOOKUP(B322,URS確認!E:R,5,FALSE)),"")</f>
        <v>楊智誠</v>
      </c>
    </row>
    <row r="323" spans="1:11" s="78" customFormat="1">
      <c r="B323" s="79" t="s">
        <v>501</v>
      </c>
      <c r="C323" s="79" t="s">
        <v>502</v>
      </c>
      <c r="D323" s="79" t="s">
        <v>498</v>
      </c>
      <c r="E323" s="5"/>
      <c r="F323" s="5" t="s">
        <v>629</v>
      </c>
      <c r="G323" s="78" t="str">
        <f>IFERROR(IF(VLOOKUP(B323,URS確認!E:R,12,FALSE)=0,"",VLOOKUP(B323,URS確認!E:R,12,FALSE)),"")</f>
        <v>涂宇欣</v>
      </c>
      <c r="H323" s="78" t="str">
        <f>IFERROR(IF(VLOOKUP(B323,URS確認!E:R,13,FALSE)=0,"",VLOOKUP(B323,URS確認!E:R,13,FALSE)),"")</f>
        <v>蔡珮瑜</v>
      </c>
      <c r="I323" s="78" t="str">
        <f>IFERROR(IF(VLOOKUP(B323,URS確認!E:R,14,FALSE)=0,"",VLOOKUP(B323,URS確認!E:R,14,FALSE)),"")</f>
        <v/>
      </c>
      <c r="J323" s="78" t="str">
        <f>IFERROR(IF(VLOOKUP(B323,URS確認!E:R,5,FALSE)=0,"",VLOOKUP(B323,URS確認!E:R,5,FALSE)),"")</f>
        <v>楊智誠</v>
      </c>
    </row>
    <row r="324" spans="1:11" s="78" customFormat="1">
      <c r="B324" s="79" t="s">
        <v>503</v>
      </c>
      <c r="C324" s="79" t="s">
        <v>504</v>
      </c>
      <c r="D324" s="79" t="s">
        <v>498</v>
      </c>
      <c r="E324" s="5"/>
      <c r="F324" s="5" t="s">
        <v>629</v>
      </c>
      <c r="G324" s="78" t="str">
        <f>IFERROR(IF(VLOOKUP(B324,URS確認!E:R,12,FALSE)=0,"",VLOOKUP(B324,URS確認!E:R,12,FALSE)),"")</f>
        <v>涂宇欣</v>
      </c>
      <c r="H324" s="78" t="str">
        <f>IFERROR(IF(VLOOKUP(B324,URS確認!E:R,13,FALSE)=0,"",VLOOKUP(B324,URS確認!E:R,13,FALSE)),"")</f>
        <v>蔡珮瑜</v>
      </c>
      <c r="I324" s="78" t="str">
        <f>IFERROR(IF(VLOOKUP(B324,URS確認!E:R,14,FALSE)=0,"",VLOOKUP(B324,URS確認!E:R,14,FALSE)),"")</f>
        <v/>
      </c>
      <c r="J324" s="78" t="str">
        <f>IFERROR(IF(VLOOKUP(B324,URS確認!E:R,5,FALSE)=0,"",VLOOKUP(B324,URS確認!E:R,5,FALSE)),"")</f>
        <v>楊智誠</v>
      </c>
    </row>
    <row r="325" spans="1:11" s="78" customFormat="1">
      <c r="B325" s="79" t="s">
        <v>505</v>
      </c>
      <c r="C325" s="79" t="s">
        <v>506</v>
      </c>
      <c r="D325" s="79" t="s">
        <v>498</v>
      </c>
      <c r="E325" s="5"/>
      <c r="F325" s="5" t="s">
        <v>629</v>
      </c>
      <c r="G325" s="78" t="str">
        <f>IFERROR(IF(VLOOKUP(B325,URS確認!E:R,12,FALSE)=0,"",VLOOKUP(B325,URS確認!E:R,12,FALSE)),"")</f>
        <v>涂宇欣</v>
      </c>
      <c r="H325" s="78" t="str">
        <f>IFERROR(IF(VLOOKUP(B325,URS確認!E:R,13,FALSE)=0,"",VLOOKUP(B325,URS確認!E:R,13,FALSE)),"")</f>
        <v>蔡珮瑜</v>
      </c>
      <c r="I325" s="78" t="str">
        <f>IFERROR(IF(VLOOKUP(B325,URS確認!E:R,14,FALSE)=0,"",VLOOKUP(B325,URS確認!E:R,14,FALSE)),"")</f>
        <v/>
      </c>
      <c r="J325" s="78" t="str">
        <f>IFERROR(IF(VLOOKUP(B325,URS確認!E:R,5,FALSE)=0,"",VLOOKUP(B325,URS確認!E:R,5,FALSE)),"")</f>
        <v>楊智誠</v>
      </c>
    </row>
    <row r="326" spans="1:11" s="78" customFormat="1">
      <c r="B326" s="79" t="s">
        <v>507</v>
      </c>
      <c r="C326" s="79" t="s">
        <v>508</v>
      </c>
      <c r="D326" s="79" t="s">
        <v>498</v>
      </c>
      <c r="E326" s="5"/>
      <c r="F326" s="5" t="s">
        <v>629</v>
      </c>
      <c r="G326" s="78" t="str">
        <f>IFERROR(IF(VLOOKUP(B326,URS確認!E:R,12,FALSE)=0,"",VLOOKUP(B326,URS確認!E:R,12,FALSE)),"")</f>
        <v>涂宇欣</v>
      </c>
      <c r="H326" s="78" t="str">
        <f>IFERROR(IF(VLOOKUP(B326,URS確認!E:R,13,FALSE)=0,"",VLOOKUP(B326,URS確認!E:R,13,FALSE)),"")</f>
        <v>蔡珮瑜</v>
      </c>
      <c r="I326" s="78" t="str">
        <f>IFERROR(IF(VLOOKUP(B326,URS確認!E:R,14,FALSE)=0,"",VLOOKUP(B326,URS確認!E:R,14,FALSE)),"")</f>
        <v/>
      </c>
      <c r="J326" s="78" t="str">
        <f>IFERROR(IF(VLOOKUP(B326,URS確認!E:R,5,FALSE)=0,"",VLOOKUP(B326,URS確認!E:R,5,FALSE)),"")</f>
        <v>楊智誠</v>
      </c>
    </row>
    <row r="327" spans="1:11" s="78" customFormat="1">
      <c r="G327" s="78" t="str">
        <f>IFERROR(IF(VLOOKUP(B327,URS確認!E:R,12,FALSE)=0,"",VLOOKUP(B327,URS確認!E:R,12,FALSE)),"")</f>
        <v/>
      </c>
      <c r="H327" s="78" t="str">
        <f>IFERROR(IF(VLOOKUP(B327,URS確認!E:R,13,FALSE)=0,"",VLOOKUP(B327,URS確認!E:R,13,FALSE)),"")</f>
        <v/>
      </c>
      <c r="I327" s="78" t="str">
        <f>IFERROR(IF(VLOOKUP(B327,URS確認!E:R,14,FALSE)=0,"",VLOOKUP(B327,URS確認!E:R,14,FALSE)),"")</f>
        <v/>
      </c>
      <c r="J327" s="78" t="str">
        <f>IFERROR(IF(VLOOKUP(B327,URS確認!E:R,5,FALSE)=0,"",VLOOKUP(B327,URS確認!E:R,5,FALSE)),"")</f>
        <v/>
      </c>
    </row>
    <row r="328" spans="1:11" s="78" customFormat="1" ht="40.5">
      <c r="A328" s="80" t="s">
        <v>829</v>
      </c>
      <c r="B328" s="143" t="s">
        <v>647</v>
      </c>
      <c r="C328" s="143" t="s">
        <v>0</v>
      </c>
      <c r="D328" s="144" t="s">
        <v>1</v>
      </c>
      <c r="E328" s="145" t="s">
        <v>631</v>
      </c>
      <c r="F328" s="146"/>
      <c r="G328" s="147" t="s">
        <v>857</v>
      </c>
      <c r="H328" s="147" t="s">
        <v>859</v>
      </c>
      <c r="I328" s="147" t="s">
        <v>1891</v>
      </c>
      <c r="J328" s="147" t="s">
        <v>1895</v>
      </c>
      <c r="K328" s="147" t="s">
        <v>1892</v>
      </c>
    </row>
    <row r="329" spans="1:11" s="78" customFormat="1">
      <c r="B329" s="79" t="s">
        <v>252</v>
      </c>
      <c r="C329" s="79" t="s">
        <v>253</v>
      </c>
      <c r="D329" s="79" t="s">
        <v>254</v>
      </c>
      <c r="E329" s="5"/>
      <c r="F329" s="5" t="s">
        <v>629</v>
      </c>
      <c r="G329" s="78" t="str">
        <f>IFERROR(IF(VLOOKUP(B329,URS確認!E:R,12,FALSE)=0,"",VLOOKUP(B329,URS確認!E:R,12,FALSE)),"")</f>
        <v>涂宇欣</v>
      </c>
      <c r="H329" s="78" t="str">
        <f>IFERROR(IF(VLOOKUP(B329,URS確認!E:R,13,FALSE)=0,"",VLOOKUP(B329,URS確認!E:R,13,FALSE)),"")</f>
        <v>張淑遠</v>
      </c>
      <c r="I329" s="78" t="str">
        <f>IFERROR(IF(VLOOKUP(B329,URS確認!E:R,14,FALSE)=0,"",VLOOKUP(B329,URS確認!E:R,14,FALSE)),"")</f>
        <v/>
      </c>
      <c r="J329" s="78" t="str">
        <f>IFERROR(IF(VLOOKUP(B329,URS確認!E:R,5,FALSE)=0,"",VLOOKUP(B329,URS確認!E:R,5,FALSE)),"")</f>
        <v>楊智誠</v>
      </c>
    </row>
    <row r="330" spans="1:11" s="78" customFormat="1">
      <c r="B330" s="79" t="s">
        <v>255</v>
      </c>
      <c r="C330" s="79" t="s">
        <v>256</v>
      </c>
      <c r="D330" s="79" t="s">
        <v>254</v>
      </c>
      <c r="E330" s="5"/>
      <c r="F330" s="5" t="s">
        <v>629</v>
      </c>
      <c r="G330" s="78" t="str">
        <f>IFERROR(IF(VLOOKUP(B330,URS確認!E:R,12,FALSE)=0,"",VLOOKUP(B330,URS確認!E:R,12,FALSE)),"")</f>
        <v>涂宇欣</v>
      </c>
      <c r="H330" s="78" t="str">
        <f>IFERROR(IF(VLOOKUP(B330,URS確認!E:R,13,FALSE)=0,"",VLOOKUP(B330,URS確認!E:R,13,FALSE)),"")</f>
        <v>張淑遠</v>
      </c>
      <c r="I330" s="78" t="str">
        <f>IFERROR(IF(VLOOKUP(B330,URS確認!E:R,14,FALSE)=0,"",VLOOKUP(B330,URS確認!E:R,14,FALSE)),"")</f>
        <v/>
      </c>
      <c r="J330" s="78" t="str">
        <f>IFERROR(IF(VLOOKUP(B330,URS確認!E:R,5,FALSE)=0,"",VLOOKUP(B330,URS確認!E:R,5,FALSE)),"")</f>
        <v>楊智誠</v>
      </c>
    </row>
    <row r="331" spans="1:11" s="78" customFormat="1">
      <c r="B331" s="79" t="s">
        <v>257</v>
      </c>
      <c r="C331" s="79" t="s">
        <v>258</v>
      </c>
      <c r="D331" s="79" t="s">
        <v>259</v>
      </c>
      <c r="E331" s="5"/>
      <c r="F331" s="5" t="s">
        <v>629</v>
      </c>
      <c r="G331" s="78" t="str">
        <f>IFERROR(IF(VLOOKUP(B331,URS確認!E:R,12,FALSE)=0,"",VLOOKUP(B331,URS確認!E:R,12,FALSE)),"")</f>
        <v>涂宇欣</v>
      </c>
      <c r="H331" s="78" t="str">
        <f>IFERROR(IF(VLOOKUP(B331,URS確認!E:R,13,FALSE)=0,"",VLOOKUP(B331,URS確認!E:R,13,FALSE)),"")</f>
        <v>張淑遠</v>
      </c>
      <c r="I331" s="78" t="str">
        <f>IFERROR(IF(VLOOKUP(B331,URS確認!E:R,14,FALSE)=0,"",VLOOKUP(B331,URS確認!E:R,14,FALSE)),"")</f>
        <v/>
      </c>
      <c r="J331" s="78" t="str">
        <f>IFERROR(IF(VLOOKUP(B331,URS確認!E:R,5,FALSE)=0,"",VLOOKUP(B331,URS確認!E:R,5,FALSE)),"")</f>
        <v>張嘉榮</v>
      </c>
    </row>
    <row r="332" spans="1:11" s="78" customFormat="1">
      <c r="B332" s="79" t="s">
        <v>260</v>
      </c>
      <c r="C332" s="79" t="s">
        <v>261</v>
      </c>
      <c r="D332" s="79" t="s">
        <v>259</v>
      </c>
      <c r="E332" s="5"/>
      <c r="F332" s="5" t="s">
        <v>629</v>
      </c>
      <c r="G332" s="78" t="str">
        <f>IFERROR(IF(VLOOKUP(B332,URS確認!E:R,12,FALSE)=0,"",VLOOKUP(B332,URS確認!E:R,12,FALSE)),"")</f>
        <v>涂宇欣</v>
      </c>
      <c r="H332" s="78" t="str">
        <f>IFERROR(IF(VLOOKUP(B332,URS確認!E:R,13,FALSE)=0,"",VLOOKUP(B332,URS確認!E:R,13,FALSE)),"")</f>
        <v>張淑遠</v>
      </c>
      <c r="I332" s="78" t="str">
        <f>IFERROR(IF(VLOOKUP(B332,URS確認!E:R,14,FALSE)=0,"",VLOOKUP(B332,URS確認!E:R,14,FALSE)),"")</f>
        <v/>
      </c>
      <c r="J332" s="78" t="str">
        <f>IFERROR(IF(VLOOKUP(B332,URS確認!E:R,5,FALSE)=0,"",VLOOKUP(B332,URS確認!E:R,5,FALSE)),"")</f>
        <v>張嘉榮</v>
      </c>
    </row>
    <row r="333" spans="1:11" s="78" customFormat="1">
      <c r="B333" s="79" t="s">
        <v>262</v>
      </c>
      <c r="C333" s="79" t="s">
        <v>263</v>
      </c>
      <c r="D333" s="79" t="s">
        <v>259</v>
      </c>
      <c r="E333" s="5"/>
      <c r="F333" s="5" t="s">
        <v>629</v>
      </c>
      <c r="G333" s="78" t="str">
        <f>IFERROR(IF(VLOOKUP(B333,URS確認!E:R,12,FALSE)=0,"",VLOOKUP(B333,URS確認!E:R,12,FALSE)),"")</f>
        <v>涂宇欣</v>
      </c>
      <c r="H333" s="78" t="str">
        <f>IFERROR(IF(VLOOKUP(B333,URS確認!E:R,13,FALSE)=0,"",VLOOKUP(B333,URS確認!E:R,13,FALSE)),"")</f>
        <v>張淑遠</v>
      </c>
      <c r="I333" s="78" t="str">
        <f>IFERROR(IF(VLOOKUP(B333,URS確認!E:R,14,FALSE)=0,"",VLOOKUP(B333,URS確認!E:R,14,FALSE)),"")</f>
        <v/>
      </c>
      <c r="J333" s="78" t="str">
        <f>IFERROR(IF(VLOOKUP(B333,URS確認!E:R,5,FALSE)=0,"",VLOOKUP(B333,URS確認!E:R,5,FALSE)),"")</f>
        <v>張嘉榮</v>
      </c>
    </row>
    <row r="334" spans="1:11" s="78" customFormat="1">
      <c r="B334" s="79" t="s">
        <v>264</v>
      </c>
      <c r="C334" s="79" t="s">
        <v>265</v>
      </c>
      <c r="D334" s="79" t="s">
        <v>259</v>
      </c>
      <c r="E334" s="5"/>
      <c r="F334" s="5" t="s">
        <v>629</v>
      </c>
      <c r="G334" s="78" t="str">
        <f>IFERROR(IF(VLOOKUP(B334,URS確認!E:R,12,FALSE)=0,"",VLOOKUP(B334,URS確認!E:R,12,FALSE)),"")</f>
        <v>涂宇欣</v>
      </c>
      <c r="H334" s="78" t="str">
        <f>IFERROR(IF(VLOOKUP(B334,URS確認!E:R,13,FALSE)=0,"",VLOOKUP(B334,URS確認!E:R,13,FALSE)),"")</f>
        <v>李珮君</v>
      </c>
      <c r="I334" s="78" t="str">
        <f>IFERROR(IF(VLOOKUP(B334,URS確認!E:R,14,FALSE)=0,"",VLOOKUP(B334,URS確認!E:R,14,FALSE)),"")</f>
        <v/>
      </c>
      <c r="J334" s="78" t="str">
        <f>IFERROR(IF(VLOOKUP(B334,URS確認!E:R,5,FALSE)=0,"",VLOOKUP(B334,URS確認!E:R,5,FALSE)),"")</f>
        <v>張嘉榮</v>
      </c>
    </row>
    <row r="335" spans="1:11" s="78" customFormat="1">
      <c r="B335" s="79" t="s">
        <v>266</v>
      </c>
      <c r="C335" s="79" t="s">
        <v>267</v>
      </c>
      <c r="D335" s="79" t="s">
        <v>259</v>
      </c>
      <c r="E335" s="5"/>
      <c r="F335" s="5" t="s">
        <v>629</v>
      </c>
      <c r="G335" s="78" t="str">
        <f>IFERROR(IF(VLOOKUP(B335,URS確認!E:R,12,FALSE)=0,"",VLOOKUP(B335,URS確認!E:R,12,FALSE)),"")</f>
        <v>涂宇欣</v>
      </c>
      <c r="H335" s="78" t="str">
        <f>IFERROR(IF(VLOOKUP(B335,URS確認!E:R,13,FALSE)=0,"",VLOOKUP(B335,URS確認!E:R,13,FALSE)),"")</f>
        <v>李珮君</v>
      </c>
      <c r="I335" s="78" t="str">
        <f>IFERROR(IF(VLOOKUP(B335,URS確認!E:R,14,FALSE)=0,"",VLOOKUP(B335,URS確認!E:R,14,FALSE)),"")</f>
        <v/>
      </c>
      <c r="J335" s="78" t="str">
        <f>IFERROR(IF(VLOOKUP(B335,URS確認!E:R,5,FALSE)=0,"",VLOOKUP(B335,URS確認!E:R,5,FALSE)),"")</f>
        <v>張嘉榮</v>
      </c>
    </row>
    <row r="336" spans="1:11" s="78" customFormat="1">
      <c r="B336" s="79" t="s">
        <v>268</v>
      </c>
      <c r="C336" s="79" t="s">
        <v>269</v>
      </c>
      <c r="D336" s="79" t="s">
        <v>259</v>
      </c>
      <c r="E336" s="5"/>
      <c r="F336" s="5" t="s">
        <v>629</v>
      </c>
      <c r="G336" s="78" t="str">
        <f>IFERROR(IF(VLOOKUP(B336,URS確認!E:R,12,FALSE)=0,"",VLOOKUP(B336,URS確認!E:R,12,FALSE)),"")</f>
        <v>涂宇欣</v>
      </c>
      <c r="H336" s="78" t="str">
        <f>IFERROR(IF(VLOOKUP(B336,URS確認!E:R,13,FALSE)=0,"",VLOOKUP(B336,URS確認!E:R,13,FALSE)),"")</f>
        <v>張淑遠</v>
      </c>
      <c r="I336" s="78" t="str">
        <f>IFERROR(IF(VLOOKUP(B336,URS確認!E:R,14,FALSE)=0,"",VLOOKUP(B336,URS確認!E:R,14,FALSE)),"")</f>
        <v/>
      </c>
      <c r="J336" s="78" t="str">
        <f>IFERROR(IF(VLOOKUP(B336,URS確認!E:R,5,FALSE)=0,"",VLOOKUP(B336,URS確認!E:R,5,FALSE)),"")</f>
        <v>張嘉榮</v>
      </c>
    </row>
    <row r="337" spans="2:10" s="78" customFormat="1">
      <c r="B337" s="79" t="s">
        <v>270</v>
      </c>
      <c r="C337" s="79" t="s">
        <v>271</v>
      </c>
      <c r="D337" s="79" t="s">
        <v>259</v>
      </c>
      <c r="E337" s="5"/>
      <c r="F337" s="5" t="s">
        <v>629</v>
      </c>
      <c r="G337" s="78" t="str">
        <f>IFERROR(IF(VLOOKUP(B337,URS確認!E:R,12,FALSE)=0,"",VLOOKUP(B337,URS確認!E:R,12,FALSE)),"")</f>
        <v>涂宇欣</v>
      </c>
      <c r="H337" s="78" t="str">
        <f>IFERROR(IF(VLOOKUP(B337,URS確認!E:R,13,FALSE)=0,"",VLOOKUP(B337,URS確認!E:R,13,FALSE)),"")</f>
        <v>張淑遠</v>
      </c>
      <c r="I337" s="78" t="str">
        <f>IFERROR(IF(VLOOKUP(B337,URS確認!E:R,14,FALSE)=0,"",VLOOKUP(B337,URS確認!E:R,14,FALSE)),"")</f>
        <v/>
      </c>
      <c r="J337" s="78" t="str">
        <f>IFERROR(IF(VLOOKUP(B337,URS確認!E:R,5,FALSE)=0,"",VLOOKUP(B337,URS確認!E:R,5,FALSE)),"")</f>
        <v>張嘉榮</v>
      </c>
    </row>
    <row r="338" spans="2:10" s="78" customFormat="1">
      <c r="B338" s="79" t="s">
        <v>272</v>
      </c>
      <c r="C338" s="79" t="s">
        <v>273</v>
      </c>
      <c r="D338" s="79" t="s">
        <v>259</v>
      </c>
      <c r="E338" s="5"/>
      <c r="F338" s="5" t="s">
        <v>629</v>
      </c>
      <c r="G338" s="78" t="str">
        <f>IFERROR(IF(VLOOKUP(B338,URS確認!E:R,12,FALSE)=0,"",VLOOKUP(B338,URS確認!E:R,12,FALSE)),"")</f>
        <v>涂宇欣</v>
      </c>
      <c r="H338" s="78" t="str">
        <f>IFERROR(IF(VLOOKUP(B338,URS確認!E:R,13,FALSE)=0,"",VLOOKUP(B338,URS確認!E:R,13,FALSE)),"")</f>
        <v>張淑遠</v>
      </c>
      <c r="I338" s="78" t="str">
        <f>IFERROR(IF(VLOOKUP(B338,URS確認!E:R,14,FALSE)=0,"",VLOOKUP(B338,URS確認!E:R,14,FALSE)),"")</f>
        <v/>
      </c>
      <c r="J338" s="78" t="str">
        <f>IFERROR(IF(VLOOKUP(B338,URS確認!E:R,5,FALSE)=0,"",VLOOKUP(B338,URS確認!E:R,5,FALSE)),"")</f>
        <v>張嘉榮</v>
      </c>
    </row>
    <row r="339" spans="2:10" s="78" customFormat="1">
      <c r="B339" s="79" t="s">
        <v>274</v>
      </c>
      <c r="C339" s="79" t="s">
        <v>275</v>
      </c>
      <c r="D339" s="79" t="s">
        <v>259</v>
      </c>
      <c r="E339" s="5"/>
      <c r="F339" s="5" t="s">
        <v>629</v>
      </c>
      <c r="G339" s="78" t="str">
        <f>IFERROR(IF(VLOOKUP(B339,URS確認!E:R,12,FALSE)=0,"",VLOOKUP(B339,URS確認!E:R,12,FALSE)),"")</f>
        <v>涂宇欣</v>
      </c>
      <c r="H339" s="78" t="str">
        <f>IFERROR(IF(VLOOKUP(B339,URS確認!E:R,13,FALSE)=0,"",VLOOKUP(B339,URS確認!E:R,13,FALSE)),"")</f>
        <v>張淑遠</v>
      </c>
      <c r="I339" s="78" t="str">
        <f>IFERROR(IF(VLOOKUP(B339,URS確認!E:R,14,FALSE)=0,"",VLOOKUP(B339,URS確認!E:R,14,FALSE)),"")</f>
        <v/>
      </c>
      <c r="J339" s="78" t="str">
        <f>IFERROR(IF(VLOOKUP(B339,URS確認!E:R,5,FALSE)=0,"",VLOOKUP(B339,URS確認!E:R,5,FALSE)),"")</f>
        <v>張嘉榮</v>
      </c>
    </row>
    <row r="340" spans="2:10" s="78" customFormat="1">
      <c r="B340" s="79" t="s">
        <v>276</v>
      </c>
      <c r="C340" s="79" t="s">
        <v>277</v>
      </c>
      <c r="D340" s="79" t="s">
        <v>254</v>
      </c>
      <c r="E340" s="5"/>
      <c r="F340" s="5" t="s">
        <v>629</v>
      </c>
      <c r="G340" s="78" t="str">
        <f>IFERROR(IF(VLOOKUP(B340,URS確認!E:R,12,FALSE)=0,"",VLOOKUP(B340,URS確認!E:R,12,FALSE)),"")</f>
        <v>涂宇欣</v>
      </c>
      <c r="H340" s="78" t="str">
        <f>IFERROR(IF(VLOOKUP(B340,URS確認!E:R,13,FALSE)=0,"",VLOOKUP(B340,URS確認!E:R,13,FALSE)),"")</f>
        <v>張淑遠</v>
      </c>
      <c r="I340" s="78" t="str">
        <f>IFERROR(IF(VLOOKUP(B340,URS確認!E:R,14,FALSE)=0,"",VLOOKUP(B340,URS確認!E:R,14,FALSE)),"")</f>
        <v/>
      </c>
      <c r="J340" s="78" t="str">
        <f>IFERROR(IF(VLOOKUP(B340,URS確認!E:R,5,FALSE)=0,"",VLOOKUP(B340,URS確認!E:R,5,FALSE)),"")</f>
        <v>楊智誠</v>
      </c>
    </row>
    <row r="341" spans="2:10" s="78" customFormat="1">
      <c r="B341" s="79" t="s">
        <v>278</v>
      </c>
      <c r="C341" s="79" t="s">
        <v>279</v>
      </c>
      <c r="D341" s="79" t="s">
        <v>254</v>
      </c>
      <c r="E341" s="5"/>
      <c r="F341" s="5" t="s">
        <v>629</v>
      </c>
      <c r="G341" s="78" t="str">
        <f>IFERROR(IF(VLOOKUP(B341,URS確認!E:R,12,FALSE)=0,"",VLOOKUP(B341,URS確認!E:R,12,FALSE)),"")</f>
        <v>涂宇欣</v>
      </c>
      <c r="H341" s="78" t="str">
        <f>IFERROR(IF(VLOOKUP(B341,URS確認!E:R,13,FALSE)=0,"",VLOOKUP(B341,URS確認!E:R,13,FALSE)),"")</f>
        <v>張淑遠</v>
      </c>
      <c r="I341" s="78" t="str">
        <f>IFERROR(IF(VLOOKUP(B341,URS確認!E:R,14,FALSE)=0,"",VLOOKUP(B341,URS確認!E:R,14,FALSE)),"")</f>
        <v/>
      </c>
      <c r="J341" s="78" t="str">
        <f>IFERROR(IF(VLOOKUP(B341,URS確認!E:R,5,FALSE)=0,"",VLOOKUP(B341,URS確認!E:R,5,FALSE)),"")</f>
        <v>楊智誠</v>
      </c>
    </row>
    <row r="342" spans="2:10" s="78" customFormat="1">
      <c r="B342" s="79" t="s">
        <v>280</v>
      </c>
      <c r="C342" s="79" t="s">
        <v>281</v>
      </c>
      <c r="D342" s="79" t="s">
        <v>254</v>
      </c>
      <c r="E342" s="5"/>
      <c r="F342" s="5" t="s">
        <v>629</v>
      </c>
      <c r="G342" s="78" t="str">
        <f>IFERROR(IF(VLOOKUP(B342,URS確認!E:R,12,FALSE)=0,"",VLOOKUP(B342,URS確認!E:R,12,FALSE)),"")</f>
        <v>涂宇欣</v>
      </c>
      <c r="H342" s="78" t="str">
        <f>IFERROR(IF(VLOOKUP(B342,URS確認!E:R,13,FALSE)=0,"",VLOOKUP(B342,URS確認!E:R,13,FALSE)),"")</f>
        <v>張淑遠</v>
      </c>
      <c r="I342" s="78" t="str">
        <f>IFERROR(IF(VLOOKUP(B342,URS確認!E:R,14,FALSE)=0,"",VLOOKUP(B342,URS確認!E:R,14,FALSE)),"")</f>
        <v/>
      </c>
      <c r="J342" s="78" t="str">
        <f>IFERROR(IF(VLOOKUP(B342,URS確認!E:R,5,FALSE)=0,"",VLOOKUP(B342,URS確認!E:R,5,FALSE)),"")</f>
        <v>楊智誠</v>
      </c>
    </row>
    <row r="343" spans="2:10" s="78" customFormat="1">
      <c r="B343" s="79" t="s">
        <v>282</v>
      </c>
      <c r="C343" s="79" t="s">
        <v>281</v>
      </c>
      <c r="D343" s="79" t="s">
        <v>254</v>
      </c>
      <c r="E343" s="5"/>
      <c r="F343" s="5" t="s">
        <v>629</v>
      </c>
      <c r="G343" s="78" t="str">
        <f>IFERROR(IF(VLOOKUP(B343,URS確認!E:R,12,FALSE)=0,"",VLOOKUP(B343,URS確認!E:R,12,FALSE)),"")</f>
        <v>涂宇欣</v>
      </c>
      <c r="H343" s="78" t="str">
        <f>IFERROR(IF(VLOOKUP(B343,URS確認!E:R,13,FALSE)=0,"",VLOOKUP(B343,URS確認!E:R,13,FALSE)),"")</f>
        <v>張淑遠</v>
      </c>
      <c r="I343" s="78" t="str">
        <f>IFERROR(IF(VLOOKUP(B343,URS確認!E:R,14,FALSE)=0,"",VLOOKUP(B343,URS確認!E:R,14,FALSE)),"")</f>
        <v/>
      </c>
      <c r="J343" s="78" t="str">
        <f>IFERROR(IF(VLOOKUP(B343,URS確認!E:R,5,FALSE)=0,"",VLOOKUP(B343,URS確認!E:R,5,FALSE)),"")</f>
        <v>張嘉榮</v>
      </c>
    </row>
    <row r="344" spans="2:10" s="78" customFormat="1">
      <c r="B344" s="79" t="s">
        <v>283</v>
      </c>
      <c r="C344" s="79" t="s">
        <v>284</v>
      </c>
      <c r="D344" s="79" t="s">
        <v>254</v>
      </c>
      <c r="E344" s="5"/>
      <c r="F344" s="5" t="s">
        <v>629</v>
      </c>
      <c r="G344" s="78" t="str">
        <f>IFERROR(IF(VLOOKUP(B344,URS確認!E:R,12,FALSE)=0,"",VLOOKUP(B344,URS確認!E:R,12,FALSE)),"")</f>
        <v>涂宇欣</v>
      </c>
      <c r="H344" s="78" t="str">
        <f>IFERROR(IF(VLOOKUP(B344,URS確認!E:R,13,FALSE)=0,"",VLOOKUP(B344,URS確認!E:R,13,FALSE)),"")</f>
        <v>陳政皓</v>
      </c>
      <c r="I344" s="78" t="str">
        <f>IFERROR(IF(VLOOKUP(B344,URS確認!E:R,14,FALSE)=0,"",VLOOKUP(B344,URS確認!E:R,14,FALSE)),"")</f>
        <v/>
      </c>
      <c r="J344" s="78" t="str">
        <f>IFERROR(IF(VLOOKUP(B344,URS確認!E:R,5,FALSE)=0,"",VLOOKUP(B344,URS確認!E:R,5,FALSE)),"")</f>
        <v>楊智誠</v>
      </c>
    </row>
    <row r="345" spans="2:10" s="78" customFormat="1">
      <c r="B345" s="79" t="s">
        <v>285</v>
      </c>
      <c r="C345" s="79" t="s">
        <v>286</v>
      </c>
      <c r="D345" s="79" t="s">
        <v>254</v>
      </c>
      <c r="E345" s="5"/>
      <c r="F345" s="5" t="s">
        <v>629</v>
      </c>
      <c r="G345" s="78" t="str">
        <f>IFERROR(IF(VLOOKUP(B345,URS確認!E:R,12,FALSE)=0,"",VLOOKUP(B345,URS確認!E:R,12,FALSE)),"")</f>
        <v>涂宇欣</v>
      </c>
      <c r="H345" s="78" t="str">
        <f>IFERROR(IF(VLOOKUP(B345,URS確認!E:R,13,FALSE)=0,"",VLOOKUP(B345,URS確認!E:R,13,FALSE)),"")</f>
        <v>張淑遠</v>
      </c>
      <c r="I345" s="78" t="str">
        <f>IFERROR(IF(VLOOKUP(B345,URS確認!E:R,14,FALSE)=0,"",VLOOKUP(B345,URS確認!E:R,14,FALSE)),"")</f>
        <v/>
      </c>
      <c r="J345" s="78" t="str">
        <f>IFERROR(IF(VLOOKUP(B345,URS確認!E:R,5,FALSE)=0,"",VLOOKUP(B345,URS確認!E:R,5,FALSE)),"")</f>
        <v>張嘉榮</v>
      </c>
    </row>
    <row r="346" spans="2:10" s="78" customFormat="1">
      <c r="B346" s="79" t="s">
        <v>287</v>
      </c>
      <c r="C346" s="79" t="s">
        <v>288</v>
      </c>
      <c r="D346" s="79" t="s">
        <v>254</v>
      </c>
      <c r="E346" s="5"/>
      <c r="F346" s="5" t="s">
        <v>629</v>
      </c>
      <c r="G346" s="78" t="str">
        <f>IFERROR(IF(VLOOKUP(B346,URS確認!E:R,12,FALSE)=0,"",VLOOKUP(B346,URS確認!E:R,12,FALSE)),"")</f>
        <v>李珮琪</v>
      </c>
      <c r="H346" s="78" t="str">
        <f>IFERROR(IF(VLOOKUP(B346,URS確認!E:R,13,FALSE)=0,"",VLOOKUP(B346,URS確認!E:R,13,FALSE)),"")</f>
        <v>張淑遠</v>
      </c>
      <c r="I346" s="78" t="str">
        <f>IFERROR(IF(VLOOKUP(B346,URS確認!E:R,14,FALSE)=0,"",VLOOKUP(B346,URS確認!E:R,14,FALSE)),"")</f>
        <v/>
      </c>
      <c r="J346" s="78" t="str">
        <f>IFERROR(IF(VLOOKUP(B346,URS確認!E:R,5,FALSE)=0,"",VLOOKUP(B346,URS確認!E:R,5,FALSE)),"")</f>
        <v>楊智誠</v>
      </c>
    </row>
    <row r="347" spans="2:10" s="78" customFormat="1">
      <c r="B347" s="79" t="s">
        <v>289</v>
      </c>
      <c r="C347" s="79" t="s">
        <v>290</v>
      </c>
      <c r="D347" s="79" t="s">
        <v>254</v>
      </c>
      <c r="E347" s="5"/>
      <c r="F347" s="5" t="s">
        <v>629</v>
      </c>
      <c r="G347" s="78" t="str">
        <f>IFERROR(IF(VLOOKUP(B347,URS確認!E:R,12,FALSE)=0,"",VLOOKUP(B347,URS確認!E:R,12,FALSE)),"")</f>
        <v>李珮琪</v>
      </c>
      <c r="H347" s="78" t="str">
        <f>IFERROR(IF(VLOOKUP(B347,URS確認!E:R,13,FALSE)=0,"",VLOOKUP(B347,URS確認!E:R,13,FALSE)),"")</f>
        <v>張淑遠</v>
      </c>
      <c r="I347" s="78" t="str">
        <f>IFERROR(IF(VLOOKUP(B347,URS確認!E:R,14,FALSE)=0,"",VLOOKUP(B347,URS確認!E:R,14,FALSE)),"")</f>
        <v/>
      </c>
      <c r="J347" s="78" t="str">
        <f>IFERROR(IF(VLOOKUP(B347,URS確認!E:R,5,FALSE)=0,"",VLOOKUP(B347,URS確認!E:R,5,FALSE)),"")</f>
        <v>楊智誠</v>
      </c>
    </row>
    <row r="348" spans="2:10" s="78" customFormat="1">
      <c r="B348" s="79" t="s">
        <v>291</v>
      </c>
      <c r="C348" s="79" t="s">
        <v>292</v>
      </c>
      <c r="D348" s="79" t="s">
        <v>254</v>
      </c>
      <c r="E348" s="5"/>
      <c r="F348" s="5" t="s">
        <v>629</v>
      </c>
      <c r="G348" s="78" t="str">
        <f>IFERROR(IF(VLOOKUP(B348,URS確認!E:R,12,FALSE)=0,"",VLOOKUP(B348,URS確認!E:R,12,FALSE)),"")</f>
        <v>涂宇欣</v>
      </c>
      <c r="H348" s="78" t="str">
        <f>IFERROR(IF(VLOOKUP(B348,URS確認!E:R,13,FALSE)=0,"",VLOOKUP(B348,URS確認!E:R,13,FALSE)),"")</f>
        <v>張淑遠</v>
      </c>
      <c r="I348" s="78" t="str">
        <f>IFERROR(IF(VLOOKUP(B348,URS確認!E:R,14,FALSE)=0,"",VLOOKUP(B348,URS確認!E:R,14,FALSE)),"")</f>
        <v/>
      </c>
      <c r="J348" s="78" t="str">
        <f>IFERROR(IF(VLOOKUP(B348,URS確認!E:R,5,FALSE)=0,"",VLOOKUP(B348,URS確認!E:R,5,FALSE)),"")</f>
        <v>張嘉榮</v>
      </c>
    </row>
    <row r="349" spans="2:10" s="78" customFormat="1">
      <c r="B349" s="79" t="s">
        <v>293</v>
      </c>
      <c r="C349" s="79" t="s">
        <v>294</v>
      </c>
      <c r="D349" s="79" t="s">
        <v>254</v>
      </c>
      <c r="E349" s="5"/>
      <c r="F349" s="5" t="s">
        <v>629</v>
      </c>
      <c r="G349" s="78" t="str">
        <f>IFERROR(IF(VLOOKUP(B349,URS確認!E:R,12,FALSE)=0,"",VLOOKUP(B349,URS確認!E:R,12,FALSE)),"")</f>
        <v>涂宇欣</v>
      </c>
      <c r="H349" s="78" t="str">
        <f>IFERROR(IF(VLOOKUP(B349,URS確認!E:R,13,FALSE)=0,"",VLOOKUP(B349,URS確認!E:R,13,FALSE)),"")</f>
        <v>張淑遠</v>
      </c>
      <c r="I349" s="78" t="str">
        <f>IFERROR(IF(VLOOKUP(B349,URS確認!E:R,14,FALSE)=0,"",VLOOKUP(B349,URS確認!E:R,14,FALSE)),"")</f>
        <v/>
      </c>
      <c r="J349" s="78" t="str">
        <f>IFERROR(IF(VLOOKUP(B349,URS確認!E:R,5,FALSE)=0,"",VLOOKUP(B349,URS確認!E:R,5,FALSE)),"")</f>
        <v>張嘉榮</v>
      </c>
    </row>
    <row r="350" spans="2:10" s="78" customFormat="1">
      <c r="B350" s="79" t="s">
        <v>295</v>
      </c>
      <c r="C350" s="79" t="s">
        <v>296</v>
      </c>
      <c r="D350" s="79" t="s">
        <v>297</v>
      </c>
      <c r="E350" s="5"/>
      <c r="F350" s="5" t="s">
        <v>629</v>
      </c>
      <c r="G350" s="78" t="str">
        <f>IFERROR(IF(VLOOKUP(B350,URS確認!E:R,12,FALSE)=0,"",VLOOKUP(B350,URS確認!E:R,12,FALSE)),"")</f>
        <v>涂宇欣</v>
      </c>
      <c r="H350" s="78" t="str">
        <f>IFERROR(IF(VLOOKUP(B350,URS確認!E:R,13,FALSE)=0,"",VLOOKUP(B350,URS確認!E:R,13,FALSE)),"")</f>
        <v>陳政皓</v>
      </c>
      <c r="I350" s="78" t="str">
        <f>IFERROR(IF(VLOOKUP(B350,URS確認!E:R,14,FALSE)=0,"",VLOOKUP(B350,URS確認!E:R,14,FALSE)),"")</f>
        <v/>
      </c>
      <c r="J350" s="78" t="str">
        <f>IFERROR(IF(VLOOKUP(B350,URS確認!E:R,5,FALSE)=0,"",VLOOKUP(B350,URS確認!E:R,5,FALSE)),"")</f>
        <v>楊智誠</v>
      </c>
    </row>
    <row r="351" spans="2:10" s="78" customFormat="1">
      <c r="B351" s="79" t="s">
        <v>298</v>
      </c>
      <c r="C351" s="79" t="s">
        <v>299</v>
      </c>
      <c r="D351" s="79" t="s">
        <v>297</v>
      </c>
      <c r="E351" s="5"/>
      <c r="F351" s="5" t="s">
        <v>629</v>
      </c>
      <c r="G351" s="78" t="str">
        <f>IFERROR(IF(VLOOKUP(B351,URS確認!E:R,12,FALSE)=0,"",VLOOKUP(B351,URS確認!E:R,12,FALSE)),"")</f>
        <v>涂宇欣</v>
      </c>
      <c r="H351" s="78" t="str">
        <f>IFERROR(IF(VLOOKUP(B351,URS確認!E:R,13,FALSE)=0,"",VLOOKUP(B351,URS確認!E:R,13,FALSE)),"")</f>
        <v>張淑遠</v>
      </c>
      <c r="I351" s="78" t="str">
        <f>IFERROR(IF(VLOOKUP(B351,URS確認!E:R,14,FALSE)=0,"",VLOOKUP(B351,URS確認!E:R,14,FALSE)),"")</f>
        <v/>
      </c>
      <c r="J351" s="78" t="str">
        <f>IFERROR(IF(VLOOKUP(B351,URS確認!E:R,5,FALSE)=0,"",VLOOKUP(B351,URS確認!E:R,5,FALSE)),"")</f>
        <v>張嘉榮</v>
      </c>
    </row>
    <row r="352" spans="2:10" s="78" customFormat="1">
      <c r="B352" s="79" t="s">
        <v>300</v>
      </c>
      <c r="C352" s="79" t="s">
        <v>301</v>
      </c>
      <c r="D352" s="79" t="s">
        <v>302</v>
      </c>
      <c r="E352" s="5"/>
      <c r="F352" s="5" t="s">
        <v>629</v>
      </c>
      <c r="G352" s="78" t="str">
        <f>IFERROR(IF(VLOOKUP(B352,URS確認!E:R,12,FALSE)=0,"",VLOOKUP(B352,URS確認!E:R,12,FALSE)),"")</f>
        <v>涂宇欣</v>
      </c>
      <c r="H352" s="78" t="str">
        <f>IFERROR(IF(VLOOKUP(B352,URS確認!E:R,13,FALSE)=0,"",VLOOKUP(B352,URS確認!E:R,13,FALSE)),"")</f>
        <v>張淑遠</v>
      </c>
      <c r="I352" s="78" t="str">
        <f>IFERROR(IF(VLOOKUP(B352,URS確認!E:R,14,FALSE)=0,"",VLOOKUP(B352,URS確認!E:R,14,FALSE)),"")</f>
        <v/>
      </c>
      <c r="J352" s="78" t="str">
        <f>IFERROR(IF(VLOOKUP(B352,URS確認!E:R,5,FALSE)=0,"",VLOOKUP(B352,URS確認!E:R,5,FALSE)),"")</f>
        <v>張金龍</v>
      </c>
    </row>
    <row r="353" spans="2:10" s="78" customFormat="1">
      <c r="B353" s="79" t="s">
        <v>303</v>
      </c>
      <c r="C353" s="79" t="s">
        <v>304</v>
      </c>
      <c r="D353" s="79" t="s">
        <v>302</v>
      </c>
      <c r="E353" s="5"/>
      <c r="F353" s="5" t="s">
        <v>629</v>
      </c>
      <c r="G353" s="78" t="str">
        <f>IFERROR(IF(VLOOKUP(B353,URS確認!E:R,12,FALSE)=0,"",VLOOKUP(B353,URS確認!E:R,12,FALSE)),"")</f>
        <v>涂宇欣</v>
      </c>
      <c r="H353" s="78" t="str">
        <f>IFERROR(IF(VLOOKUP(B353,URS確認!E:R,13,FALSE)=0,"",VLOOKUP(B353,URS確認!E:R,13,FALSE)),"")</f>
        <v>李珮君</v>
      </c>
      <c r="I353" s="78" t="str">
        <f>IFERROR(IF(VLOOKUP(B353,URS確認!E:R,14,FALSE)=0,"",VLOOKUP(B353,URS確認!E:R,14,FALSE)),"")</f>
        <v/>
      </c>
      <c r="J353" s="78" t="str">
        <f>IFERROR(IF(VLOOKUP(B353,URS確認!E:R,5,FALSE)=0,"",VLOOKUP(B353,URS確認!E:R,5,FALSE)),"")</f>
        <v>張金龍</v>
      </c>
    </row>
    <row r="354" spans="2:10" s="78" customFormat="1">
      <c r="B354" s="79" t="s">
        <v>305</v>
      </c>
      <c r="C354" s="79" t="s">
        <v>306</v>
      </c>
      <c r="D354" s="79" t="s">
        <v>302</v>
      </c>
      <c r="E354" s="5"/>
      <c r="F354" s="5" t="s">
        <v>629</v>
      </c>
      <c r="G354" s="78" t="str">
        <f>IFERROR(IF(VLOOKUP(B354,URS確認!E:R,12,FALSE)=0,"",VLOOKUP(B354,URS確認!E:R,12,FALSE)),"")</f>
        <v>涂宇欣</v>
      </c>
      <c r="H354" s="78" t="str">
        <f>IFERROR(IF(VLOOKUP(B354,URS確認!E:R,13,FALSE)=0,"",VLOOKUP(B354,URS確認!E:R,13,FALSE)),"")</f>
        <v>李珮君</v>
      </c>
      <c r="I354" s="78" t="str">
        <f>IFERROR(IF(VLOOKUP(B354,URS確認!E:R,14,FALSE)=0,"",VLOOKUP(B354,URS確認!E:R,14,FALSE)),"")</f>
        <v/>
      </c>
      <c r="J354" s="78" t="str">
        <f>IFERROR(IF(VLOOKUP(B354,URS確認!E:R,5,FALSE)=0,"",VLOOKUP(B354,URS確認!E:R,5,FALSE)),"")</f>
        <v>張金龍</v>
      </c>
    </row>
    <row r="355" spans="2:10" s="78" customFormat="1">
      <c r="B355" s="79" t="s">
        <v>307</v>
      </c>
      <c r="C355" s="79" t="s">
        <v>308</v>
      </c>
      <c r="D355" s="79" t="s">
        <v>302</v>
      </c>
      <c r="E355" s="5"/>
      <c r="F355" s="5" t="s">
        <v>629</v>
      </c>
      <c r="G355" s="78" t="str">
        <f>IFERROR(IF(VLOOKUP(B355,URS確認!E:R,12,FALSE)=0,"",VLOOKUP(B355,URS確認!E:R,12,FALSE)),"")</f>
        <v>涂宇欣</v>
      </c>
      <c r="H355" s="78" t="str">
        <f>IFERROR(IF(VLOOKUP(B355,URS確認!E:R,13,FALSE)=0,"",VLOOKUP(B355,URS確認!E:R,13,FALSE)),"")</f>
        <v>李珮君</v>
      </c>
      <c r="I355" s="78" t="str">
        <f>IFERROR(IF(VLOOKUP(B355,URS確認!E:R,14,FALSE)=0,"",VLOOKUP(B355,URS確認!E:R,14,FALSE)),"")</f>
        <v/>
      </c>
      <c r="J355" s="78" t="str">
        <f>IFERROR(IF(VLOOKUP(B355,URS確認!E:R,5,FALSE)=0,"",VLOOKUP(B355,URS確認!E:R,5,FALSE)),"")</f>
        <v>張金龍</v>
      </c>
    </row>
    <row r="356" spans="2:10" s="78" customFormat="1">
      <c r="B356" s="79" t="s">
        <v>309</v>
      </c>
      <c r="C356" s="79" t="s">
        <v>310</v>
      </c>
      <c r="D356" s="79" t="s">
        <v>302</v>
      </c>
      <c r="E356" s="5"/>
      <c r="F356" s="5" t="s">
        <v>629</v>
      </c>
      <c r="G356" s="78" t="str">
        <f>IFERROR(IF(VLOOKUP(B356,URS確認!E:R,12,FALSE)=0,"",VLOOKUP(B356,URS確認!E:R,12,FALSE)),"")</f>
        <v>涂宇欣</v>
      </c>
      <c r="H356" s="78" t="str">
        <f>IFERROR(IF(VLOOKUP(B356,URS確認!E:R,13,FALSE)=0,"",VLOOKUP(B356,URS確認!E:R,13,FALSE)),"")</f>
        <v>李珮君</v>
      </c>
      <c r="I356" s="78" t="str">
        <f>IFERROR(IF(VLOOKUP(B356,URS確認!E:R,14,FALSE)=0,"",VLOOKUP(B356,URS確認!E:R,14,FALSE)),"")</f>
        <v/>
      </c>
      <c r="J356" s="78" t="str">
        <f>IFERROR(IF(VLOOKUP(B356,URS確認!E:R,5,FALSE)=0,"",VLOOKUP(B356,URS確認!E:R,5,FALSE)),"")</f>
        <v>張金龍</v>
      </c>
    </row>
    <row r="357" spans="2:10" s="78" customFormat="1">
      <c r="B357" s="79" t="s">
        <v>311</v>
      </c>
      <c r="C357" s="79" t="s">
        <v>312</v>
      </c>
      <c r="D357" s="79" t="s">
        <v>302</v>
      </c>
      <c r="E357" s="5"/>
      <c r="F357" s="5" t="s">
        <v>629</v>
      </c>
      <c r="G357" s="78" t="str">
        <f>IFERROR(IF(VLOOKUP(B357,URS確認!E:R,12,FALSE)=0,"",VLOOKUP(B357,URS確認!E:R,12,FALSE)),"")</f>
        <v>涂宇欣</v>
      </c>
      <c r="H357" s="78" t="str">
        <f>IFERROR(IF(VLOOKUP(B357,URS確認!E:R,13,FALSE)=0,"",VLOOKUP(B357,URS確認!E:R,13,FALSE)),"")</f>
        <v>李珮君</v>
      </c>
      <c r="I357" s="78" t="str">
        <f>IFERROR(IF(VLOOKUP(B357,URS確認!E:R,14,FALSE)=0,"",VLOOKUP(B357,URS確認!E:R,14,FALSE)),"")</f>
        <v/>
      </c>
      <c r="J357" s="78" t="str">
        <f>IFERROR(IF(VLOOKUP(B357,URS確認!E:R,5,FALSE)=0,"",VLOOKUP(B357,URS確認!E:R,5,FALSE)),"")</f>
        <v>張金龍</v>
      </c>
    </row>
    <row r="358" spans="2:10" s="78" customFormat="1">
      <c r="B358" s="79" t="s">
        <v>313</v>
      </c>
      <c r="C358" s="79" t="s">
        <v>314</v>
      </c>
      <c r="D358" s="79" t="s">
        <v>302</v>
      </c>
      <c r="E358" s="5"/>
      <c r="F358" s="5" t="s">
        <v>629</v>
      </c>
      <c r="G358" s="78" t="str">
        <f>IFERROR(IF(VLOOKUP(B358,URS確認!E:R,12,FALSE)=0,"",VLOOKUP(B358,URS確認!E:R,12,FALSE)),"")</f>
        <v>涂宇欣</v>
      </c>
      <c r="H358" s="78" t="str">
        <f>IFERROR(IF(VLOOKUP(B358,URS確認!E:R,13,FALSE)=0,"",VLOOKUP(B358,URS確認!E:R,13,FALSE)),"")</f>
        <v>李珮君</v>
      </c>
      <c r="I358" s="78" t="str">
        <f>IFERROR(IF(VLOOKUP(B358,URS確認!E:R,14,FALSE)=0,"",VLOOKUP(B358,URS確認!E:R,14,FALSE)),"")</f>
        <v/>
      </c>
      <c r="J358" s="78" t="str">
        <f>IFERROR(IF(VLOOKUP(B358,URS確認!E:R,5,FALSE)=0,"",VLOOKUP(B358,URS確認!E:R,5,FALSE)),"")</f>
        <v>張金龍</v>
      </c>
    </row>
    <row r="359" spans="2:10" s="78" customFormat="1">
      <c r="B359" s="79" t="s">
        <v>315</v>
      </c>
      <c r="C359" s="79" t="s">
        <v>316</v>
      </c>
      <c r="D359" s="79" t="s">
        <v>302</v>
      </c>
      <c r="E359" s="5"/>
      <c r="F359" s="5" t="s">
        <v>629</v>
      </c>
      <c r="G359" s="78" t="str">
        <f>IFERROR(IF(VLOOKUP(B359,URS確認!E:R,12,FALSE)=0,"",VLOOKUP(B359,URS確認!E:R,12,FALSE)),"")</f>
        <v>涂宇欣</v>
      </c>
      <c r="H359" s="78" t="str">
        <f>IFERROR(IF(VLOOKUP(B359,URS確認!E:R,13,FALSE)=0,"",VLOOKUP(B359,URS確認!E:R,13,FALSE)),"")</f>
        <v>張淑遠</v>
      </c>
      <c r="I359" s="78" t="str">
        <f>IFERROR(IF(VLOOKUP(B359,URS確認!E:R,14,FALSE)=0,"",VLOOKUP(B359,URS確認!E:R,14,FALSE)),"")</f>
        <v/>
      </c>
      <c r="J359" s="78" t="str">
        <f>IFERROR(IF(VLOOKUP(B359,URS確認!E:R,5,FALSE)=0,"",VLOOKUP(B359,URS確認!E:R,5,FALSE)),"")</f>
        <v>張金龍</v>
      </c>
    </row>
    <row r="360" spans="2:10" s="78" customFormat="1">
      <c r="B360" s="79" t="s">
        <v>317</v>
      </c>
      <c r="C360" s="79" t="s">
        <v>318</v>
      </c>
      <c r="D360" s="79" t="s">
        <v>302</v>
      </c>
      <c r="E360" s="5"/>
      <c r="F360" s="5" t="s">
        <v>629</v>
      </c>
      <c r="G360" s="78" t="str">
        <f>IFERROR(IF(VLOOKUP(B360,URS確認!E:R,12,FALSE)=0,"",VLOOKUP(B360,URS確認!E:R,12,FALSE)),"")</f>
        <v>涂宇欣</v>
      </c>
      <c r="H360" s="78" t="str">
        <f>IFERROR(IF(VLOOKUP(B360,URS確認!E:R,13,FALSE)=0,"",VLOOKUP(B360,URS確認!E:R,13,FALSE)),"")</f>
        <v>尹少玄</v>
      </c>
      <c r="I360" s="78" t="str">
        <f>IFERROR(IF(VLOOKUP(B360,URS確認!E:R,14,FALSE)=0,"",VLOOKUP(B360,URS確認!E:R,14,FALSE)),"")</f>
        <v/>
      </c>
      <c r="J360" s="78" t="str">
        <f>IFERROR(IF(VLOOKUP(B360,URS確認!E:R,5,FALSE)=0,"",VLOOKUP(B360,URS確認!E:R,5,FALSE)),"")</f>
        <v>張金龍</v>
      </c>
    </row>
    <row r="361" spans="2:10" s="78" customFormat="1">
      <c r="B361" s="79" t="s">
        <v>319</v>
      </c>
      <c r="C361" s="79" t="s">
        <v>320</v>
      </c>
      <c r="D361" s="79" t="s">
        <v>302</v>
      </c>
      <c r="E361" s="5"/>
      <c r="F361" s="5" t="s">
        <v>629</v>
      </c>
      <c r="G361" s="78" t="str">
        <f>IFERROR(IF(VLOOKUP(B361,URS確認!E:R,12,FALSE)=0,"",VLOOKUP(B361,URS確認!E:R,12,FALSE)),"")</f>
        <v>涂宇欣</v>
      </c>
      <c r="H361" s="78" t="str">
        <f>IFERROR(IF(VLOOKUP(B361,URS確認!E:R,13,FALSE)=0,"",VLOOKUP(B361,URS確認!E:R,13,FALSE)),"")</f>
        <v>尹少玄</v>
      </c>
      <c r="I361" s="78" t="str">
        <f>IFERROR(IF(VLOOKUP(B361,URS確認!E:R,14,FALSE)=0,"",VLOOKUP(B361,URS確認!E:R,14,FALSE)),"")</f>
        <v/>
      </c>
      <c r="J361" s="78" t="str">
        <f>IFERROR(IF(VLOOKUP(B361,URS確認!E:R,5,FALSE)=0,"",VLOOKUP(B361,URS確認!E:R,5,FALSE)),"")</f>
        <v>張金龍</v>
      </c>
    </row>
    <row r="362" spans="2:10" s="78" customFormat="1">
      <c r="B362" s="79" t="s">
        <v>321</v>
      </c>
      <c r="C362" s="79" t="s">
        <v>322</v>
      </c>
      <c r="D362" s="79" t="s">
        <v>302</v>
      </c>
      <c r="E362" s="5"/>
      <c r="F362" s="5" t="s">
        <v>629</v>
      </c>
      <c r="G362" s="78" t="str">
        <f>IFERROR(IF(VLOOKUP(B362,URS確認!E:R,12,FALSE)=0,"",VLOOKUP(B362,URS確認!E:R,12,FALSE)),"")</f>
        <v>涂宇欣</v>
      </c>
      <c r="H362" s="78" t="str">
        <f>IFERROR(IF(VLOOKUP(B362,URS確認!E:R,13,FALSE)=0,"",VLOOKUP(B362,URS確認!E:R,13,FALSE)),"")</f>
        <v>尹少玄</v>
      </c>
      <c r="I362" s="78" t="str">
        <f>IFERROR(IF(VLOOKUP(B362,URS確認!E:R,14,FALSE)=0,"",VLOOKUP(B362,URS確認!E:R,14,FALSE)),"")</f>
        <v/>
      </c>
      <c r="J362" s="78" t="str">
        <f>IFERROR(IF(VLOOKUP(B362,URS確認!E:R,5,FALSE)=0,"",VLOOKUP(B362,URS確認!E:R,5,FALSE)),"")</f>
        <v>張金龍</v>
      </c>
    </row>
    <row r="363" spans="2:10" s="78" customFormat="1">
      <c r="B363" s="79" t="s">
        <v>323</v>
      </c>
      <c r="C363" s="79" t="s">
        <v>324</v>
      </c>
      <c r="D363" s="79" t="s">
        <v>302</v>
      </c>
      <c r="E363" s="5"/>
      <c r="F363" s="5" t="s">
        <v>629</v>
      </c>
      <c r="G363" s="78" t="str">
        <f>IFERROR(IF(VLOOKUP(B363,URS確認!E:R,12,FALSE)=0,"",VLOOKUP(B363,URS確認!E:R,12,FALSE)),"")</f>
        <v>涂宇欣</v>
      </c>
      <c r="H363" s="78" t="str">
        <f>IFERROR(IF(VLOOKUP(B363,URS確認!E:R,13,FALSE)=0,"",VLOOKUP(B363,URS確認!E:R,13,FALSE)),"")</f>
        <v>張淑遠</v>
      </c>
      <c r="I363" s="78" t="str">
        <f>IFERROR(IF(VLOOKUP(B363,URS確認!E:R,14,FALSE)=0,"",VLOOKUP(B363,URS確認!E:R,14,FALSE)),"")</f>
        <v/>
      </c>
      <c r="J363" s="78" t="str">
        <f>IFERROR(IF(VLOOKUP(B363,URS確認!E:R,5,FALSE)=0,"",VLOOKUP(B363,URS確認!E:R,5,FALSE)),"")</f>
        <v>張金龍</v>
      </c>
    </row>
    <row r="364" spans="2:10" s="78" customFormat="1">
      <c r="B364" s="79" t="s">
        <v>325</v>
      </c>
      <c r="C364" s="79" t="s">
        <v>326</v>
      </c>
      <c r="D364" s="79" t="s">
        <v>302</v>
      </c>
      <c r="E364" s="5"/>
      <c r="F364" s="5" t="s">
        <v>629</v>
      </c>
      <c r="G364" s="78" t="str">
        <f>IFERROR(IF(VLOOKUP(B364,URS確認!E:R,12,FALSE)=0,"",VLOOKUP(B364,URS確認!E:R,12,FALSE)),"")</f>
        <v>涂宇欣</v>
      </c>
      <c r="H364" s="78" t="str">
        <f>IFERROR(IF(VLOOKUP(B364,URS確認!E:R,13,FALSE)=0,"",VLOOKUP(B364,URS確認!E:R,13,FALSE)),"")</f>
        <v>張淑遠</v>
      </c>
      <c r="I364" s="78" t="str">
        <f>IFERROR(IF(VLOOKUP(B364,URS確認!E:R,14,FALSE)=0,"",VLOOKUP(B364,URS確認!E:R,14,FALSE)),"")</f>
        <v/>
      </c>
      <c r="J364" s="78" t="str">
        <f>IFERROR(IF(VLOOKUP(B364,URS確認!E:R,5,FALSE)=0,"",VLOOKUP(B364,URS確認!E:R,5,FALSE)),"")</f>
        <v>張金龍</v>
      </c>
    </row>
    <row r="365" spans="2:10" s="78" customFormat="1">
      <c r="B365" s="79" t="s">
        <v>327</v>
      </c>
      <c r="C365" s="79" t="s">
        <v>328</v>
      </c>
      <c r="D365" s="79" t="s">
        <v>302</v>
      </c>
      <c r="E365" s="5"/>
      <c r="F365" s="5" t="s">
        <v>629</v>
      </c>
      <c r="G365" s="78" t="str">
        <f>IFERROR(IF(VLOOKUP(B365,URS確認!E:R,12,FALSE)=0,"",VLOOKUP(B365,URS確認!E:R,12,FALSE)),"")</f>
        <v>涂宇欣</v>
      </c>
      <c r="H365" s="78" t="str">
        <f>IFERROR(IF(VLOOKUP(B365,URS確認!E:R,13,FALSE)=0,"",VLOOKUP(B365,URS確認!E:R,13,FALSE)),"")</f>
        <v>張淑遠</v>
      </c>
      <c r="I365" s="78" t="str">
        <f>IFERROR(IF(VLOOKUP(B365,URS確認!E:R,14,FALSE)=0,"",VLOOKUP(B365,URS確認!E:R,14,FALSE)),"")</f>
        <v/>
      </c>
      <c r="J365" s="78" t="str">
        <f>IFERROR(IF(VLOOKUP(B365,URS確認!E:R,5,FALSE)=0,"",VLOOKUP(B365,URS確認!E:R,5,FALSE)),"")</f>
        <v>張金龍</v>
      </c>
    </row>
    <row r="366" spans="2:10" s="78" customFormat="1">
      <c r="B366" s="79" t="s">
        <v>329</v>
      </c>
      <c r="C366" s="79" t="s">
        <v>330</v>
      </c>
      <c r="D366" s="79" t="s">
        <v>302</v>
      </c>
      <c r="E366" s="5"/>
      <c r="F366" s="5" t="s">
        <v>629</v>
      </c>
      <c r="G366" s="78" t="str">
        <f>IFERROR(IF(VLOOKUP(B366,URS確認!E:R,12,FALSE)=0,"",VLOOKUP(B366,URS確認!E:R,12,FALSE)),"")</f>
        <v>涂宇欣</v>
      </c>
      <c r="H366" s="78" t="str">
        <f>IFERROR(IF(VLOOKUP(B366,URS確認!E:R,13,FALSE)=0,"",VLOOKUP(B366,URS確認!E:R,13,FALSE)),"")</f>
        <v>尹少玄</v>
      </c>
      <c r="I366" s="78" t="str">
        <f>IFERROR(IF(VLOOKUP(B366,URS確認!E:R,14,FALSE)=0,"",VLOOKUP(B366,URS確認!E:R,14,FALSE)),"")</f>
        <v/>
      </c>
      <c r="J366" s="78" t="str">
        <f>IFERROR(IF(VLOOKUP(B366,URS確認!E:R,5,FALSE)=0,"",VLOOKUP(B366,URS確認!E:R,5,FALSE)),"")</f>
        <v>張金龍</v>
      </c>
    </row>
    <row r="367" spans="2:10" s="78" customFormat="1">
      <c r="B367" s="79" t="s">
        <v>331</v>
      </c>
      <c r="C367" s="79" t="s">
        <v>332</v>
      </c>
      <c r="D367" s="79" t="s">
        <v>302</v>
      </c>
      <c r="E367" s="5"/>
      <c r="F367" s="5" t="s">
        <v>629</v>
      </c>
      <c r="G367" s="78" t="str">
        <f>IFERROR(IF(VLOOKUP(B367,URS確認!E:R,12,FALSE)=0,"",VLOOKUP(B367,URS確認!E:R,12,FALSE)),"")</f>
        <v>涂宇欣</v>
      </c>
      <c r="H367" s="78" t="str">
        <f>IFERROR(IF(VLOOKUP(B367,URS確認!E:R,13,FALSE)=0,"",VLOOKUP(B367,URS確認!E:R,13,FALSE)),"")</f>
        <v>張淑遠</v>
      </c>
      <c r="I367" s="78" t="str">
        <f>IFERROR(IF(VLOOKUP(B367,URS確認!E:R,14,FALSE)=0,"",VLOOKUP(B367,URS確認!E:R,14,FALSE)),"")</f>
        <v/>
      </c>
      <c r="J367" s="78" t="str">
        <f>IFERROR(IF(VLOOKUP(B367,URS確認!E:R,5,FALSE)=0,"",VLOOKUP(B367,URS確認!E:R,5,FALSE)),"")</f>
        <v>張金龍</v>
      </c>
    </row>
    <row r="368" spans="2:10" s="78" customFormat="1">
      <c r="B368" s="79" t="s">
        <v>333</v>
      </c>
      <c r="C368" s="79" t="s">
        <v>334</v>
      </c>
      <c r="D368" s="79" t="s">
        <v>259</v>
      </c>
      <c r="E368" s="5"/>
      <c r="F368" s="5" t="s">
        <v>629</v>
      </c>
      <c r="G368" s="78" t="str">
        <f>IFERROR(IF(VLOOKUP(B368,URS確認!E:R,12,FALSE)=0,"",VLOOKUP(B368,URS確認!E:R,12,FALSE)),"")</f>
        <v>涂宇欣</v>
      </c>
      <c r="H368" s="78" t="str">
        <f>IFERROR(IF(VLOOKUP(B368,URS確認!E:R,13,FALSE)=0,"",VLOOKUP(B368,URS確認!E:R,13,FALSE)),"")</f>
        <v>張淑遠</v>
      </c>
      <c r="I368" s="78" t="str">
        <f>IFERROR(IF(VLOOKUP(B368,URS確認!E:R,14,FALSE)=0,"",VLOOKUP(B368,URS確認!E:R,14,FALSE)),"")</f>
        <v/>
      </c>
      <c r="J368" s="78" t="str">
        <f>IFERROR(IF(VLOOKUP(B368,URS確認!E:R,5,FALSE)=0,"",VLOOKUP(B368,URS確認!E:R,5,FALSE)),"")</f>
        <v>張嘉榮</v>
      </c>
    </row>
    <row r="369" spans="2:10" s="78" customFormat="1">
      <c r="B369" s="79" t="s">
        <v>335</v>
      </c>
      <c r="C369" s="79" t="s">
        <v>336</v>
      </c>
      <c r="D369" s="79" t="s">
        <v>259</v>
      </c>
      <c r="E369" s="5"/>
      <c r="F369" s="5" t="s">
        <v>629</v>
      </c>
      <c r="G369" s="78" t="str">
        <f>IFERROR(IF(VLOOKUP(B369,URS確認!E:R,12,FALSE)=0,"",VLOOKUP(B369,URS確認!E:R,12,FALSE)),"")</f>
        <v>涂宇欣</v>
      </c>
      <c r="H369" s="78" t="str">
        <f>IFERROR(IF(VLOOKUP(B369,URS確認!E:R,13,FALSE)=0,"",VLOOKUP(B369,URS確認!E:R,13,FALSE)),"")</f>
        <v>張淑遠</v>
      </c>
      <c r="I369" s="78" t="str">
        <f>IFERROR(IF(VLOOKUP(B369,URS確認!E:R,14,FALSE)=0,"",VLOOKUP(B369,URS確認!E:R,14,FALSE)),"")</f>
        <v/>
      </c>
      <c r="J369" s="78" t="str">
        <f>IFERROR(IF(VLOOKUP(B369,URS確認!E:R,5,FALSE)=0,"",VLOOKUP(B369,URS確認!E:R,5,FALSE)),"")</f>
        <v>張嘉榮</v>
      </c>
    </row>
    <row r="370" spans="2:10" s="78" customFormat="1">
      <c r="B370" s="79" t="s">
        <v>337</v>
      </c>
      <c r="C370" s="79" t="s">
        <v>338</v>
      </c>
      <c r="D370" s="79" t="s">
        <v>259</v>
      </c>
      <c r="E370" s="5"/>
      <c r="F370" s="5" t="s">
        <v>629</v>
      </c>
      <c r="G370" s="78" t="str">
        <f>IFERROR(IF(VLOOKUP(B370,URS確認!E:R,12,FALSE)=0,"",VLOOKUP(B370,URS確認!E:R,12,FALSE)),"")</f>
        <v>涂宇欣</v>
      </c>
      <c r="H370" s="78" t="str">
        <f>IFERROR(IF(VLOOKUP(B370,URS確認!E:R,13,FALSE)=0,"",VLOOKUP(B370,URS確認!E:R,13,FALSE)),"")</f>
        <v>張淑遠</v>
      </c>
      <c r="I370" s="78" t="str">
        <f>IFERROR(IF(VLOOKUP(B370,URS確認!E:R,14,FALSE)=0,"",VLOOKUP(B370,URS確認!E:R,14,FALSE)),"")</f>
        <v/>
      </c>
      <c r="J370" s="78" t="str">
        <f>IFERROR(IF(VLOOKUP(B370,URS確認!E:R,5,FALSE)=0,"",VLOOKUP(B370,URS確認!E:R,5,FALSE)),"")</f>
        <v>張嘉榮</v>
      </c>
    </row>
    <row r="371" spans="2:10" s="78" customFormat="1">
      <c r="B371" s="79" t="s">
        <v>339</v>
      </c>
      <c r="C371" s="79" t="s">
        <v>340</v>
      </c>
      <c r="D371" s="79" t="s">
        <v>259</v>
      </c>
      <c r="E371" s="5"/>
      <c r="F371" s="5" t="s">
        <v>629</v>
      </c>
      <c r="G371" s="78" t="str">
        <f>IFERROR(IF(VLOOKUP(B371,URS確認!E:R,12,FALSE)=0,"",VLOOKUP(B371,URS確認!E:R,12,FALSE)),"")</f>
        <v>涂宇欣</v>
      </c>
      <c r="H371" s="78" t="str">
        <f>IFERROR(IF(VLOOKUP(B371,URS確認!E:R,13,FALSE)=0,"",VLOOKUP(B371,URS確認!E:R,13,FALSE)),"")</f>
        <v>張淑遠</v>
      </c>
      <c r="I371" s="78" t="str">
        <f>IFERROR(IF(VLOOKUP(B371,URS確認!E:R,14,FALSE)=0,"",VLOOKUP(B371,URS確認!E:R,14,FALSE)),"")</f>
        <v/>
      </c>
      <c r="J371" s="78" t="str">
        <f>IFERROR(IF(VLOOKUP(B371,URS確認!E:R,5,FALSE)=0,"",VLOOKUP(B371,URS確認!E:R,5,FALSE)),"")</f>
        <v>張嘉榮</v>
      </c>
    </row>
  </sheetData>
  <phoneticPr fontId="1" type="noConversion"/>
  <hyperlinks>
    <hyperlink ref="K3" r:id="rId1" xr:uid="{D6B01C2B-0994-47D7-9CEE-A147EAC8B8D8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E60"/>
  <sheetViews>
    <sheetView view="pageBreakPreview" topLeftCell="A39" zoomScaleNormal="100" zoomScaleSheetLayoutView="100" workbookViewId="0">
      <selection activeCell="G49" sqref="G49"/>
    </sheetView>
  </sheetViews>
  <sheetFormatPr defaultColWidth="4" defaultRowHeight="16.5" customHeight="1"/>
  <cols>
    <col min="1" max="1" width="1.5" style="8" customWidth="1"/>
    <col min="2" max="20" width="4.19921875" style="9" customWidth="1"/>
    <col min="21" max="22" width="4.19921875" style="8" customWidth="1"/>
    <col min="23" max="256" width="4" style="8"/>
    <col min="257" max="257" width="1.5" style="8" customWidth="1"/>
    <col min="258" max="278" width="4.19921875" style="8" customWidth="1"/>
    <col min="279" max="512" width="4" style="8"/>
    <col min="513" max="513" width="1.5" style="8" customWidth="1"/>
    <col min="514" max="534" width="4.19921875" style="8" customWidth="1"/>
    <col min="535" max="768" width="4" style="8"/>
    <col min="769" max="769" width="1.5" style="8" customWidth="1"/>
    <col min="770" max="790" width="4.19921875" style="8" customWidth="1"/>
    <col min="791" max="1024" width="4" style="8"/>
    <col min="1025" max="1025" width="1.5" style="8" customWidth="1"/>
    <col min="1026" max="1046" width="4.19921875" style="8" customWidth="1"/>
    <col min="1047" max="1280" width="4" style="8"/>
    <col min="1281" max="1281" width="1.5" style="8" customWidth="1"/>
    <col min="1282" max="1302" width="4.19921875" style="8" customWidth="1"/>
    <col min="1303" max="1536" width="4" style="8"/>
    <col min="1537" max="1537" width="1.5" style="8" customWidth="1"/>
    <col min="1538" max="1558" width="4.19921875" style="8" customWidth="1"/>
    <col min="1559" max="1792" width="4" style="8"/>
    <col min="1793" max="1793" width="1.5" style="8" customWidth="1"/>
    <col min="1794" max="1814" width="4.19921875" style="8" customWidth="1"/>
    <col min="1815" max="2048" width="4" style="8"/>
    <col min="2049" max="2049" width="1.5" style="8" customWidth="1"/>
    <col min="2050" max="2070" width="4.19921875" style="8" customWidth="1"/>
    <col min="2071" max="2304" width="4" style="8"/>
    <col min="2305" max="2305" width="1.5" style="8" customWidth="1"/>
    <col min="2306" max="2326" width="4.19921875" style="8" customWidth="1"/>
    <col min="2327" max="2560" width="4" style="8"/>
    <col min="2561" max="2561" width="1.5" style="8" customWidth="1"/>
    <col min="2562" max="2582" width="4.19921875" style="8" customWidth="1"/>
    <col min="2583" max="2816" width="4" style="8"/>
    <col min="2817" max="2817" width="1.5" style="8" customWidth="1"/>
    <col min="2818" max="2838" width="4.19921875" style="8" customWidth="1"/>
    <col min="2839" max="3072" width="4" style="8"/>
    <col min="3073" max="3073" width="1.5" style="8" customWidth="1"/>
    <col min="3074" max="3094" width="4.19921875" style="8" customWidth="1"/>
    <col min="3095" max="3328" width="4" style="8"/>
    <col min="3329" max="3329" width="1.5" style="8" customWidth="1"/>
    <col min="3330" max="3350" width="4.19921875" style="8" customWidth="1"/>
    <col min="3351" max="3584" width="4" style="8"/>
    <col min="3585" max="3585" width="1.5" style="8" customWidth="1"/>
    <col min="3586" max="3606" width="4.19921875" style="8" customWidth="1"/>
    <col min="3607" max="3840" width="4" style="8"/>
    <col min="3841" max="3841" width="1.5" style="8" customWidth="1"/>
    <col min="3842" max="3862" width="4.19921875" style="8" customWidth="1"/>
    <col min="3863" max="4096" width="4" style="8"/>
    <col min="4097" max="4097" width="1.5" style="8" customWidth="1"/>
    <col min="4098" max="4118" width="4.19921875" style="8" customWidth="1"/>
    <col min="4119" max="4352" width="4" style="8"/>
    <col min="4353" max="4353" width="1.5" style="8" customWidth="1"/>
    <col min="4354" max="4374" width="4.19921875" style="8" customWidth="1"/>
    <col min="4375" max="4608" width="4" style="8"/>
    <col min="4609" max="4609" width="1.5" style="8" customWidth="1"/>
    <col min="4610" max="4630" width="4.19921875" style="8" customWidth="1"/>
    <col min="4631" max="4864" width="4" style="8"/>
    <col min="4865" max="4865" width="1.5" style="8" customWidth="1"/>
    <col min="4866" max="4886" width="4.19921875" style="8" customWidth="1"/>
    <col min="4887" max="5120" width="4" style="8"/>
    <col min="5121" max="5121" width="1.5" style="8" customWidth="1"/>
    <col min="5122" max="5142" width="4.19921875" style="8" customWidth="1"/>
    <col min="5143" max="5376" width="4" style="8"/>
    <col min="5377" max="5377" width="1.5" style="8" customWidth="1"/>
    <col min="5378" max="5398" width="4.19921875" style="8" customWidth="1"/>
    <col min="5399" max="5632" width="4" style="8"/>
    <col min="5633" max="5633" width="1.5" style="8" customWidth="1"/>
    <col min="5634" max="5654" width="4.19921875" style="8" customWidth="1"/>
    <col min="5655" max="5888" width="4" style="8"/>
    <col min="5889" max="5889" width="1.5" style="8" customWidth="1"/>
    <col min="5890" max="5910" width="4.19921875" style="8" customWidth="1"/>
    <col min="5911" max="6144" width="4" style="8"/>
    <col min="6145" max="6145" width="1.5" style="8" customWidth="1"/>
    <col min="6146" max="6166" width="4.19921875" style="8" customWidth="1"/>
    <col min="6167" max="6400" width="4" style="8"/>
    <col min="6401" max="6401" width="1.5" style="8" customWidth="1"/>
    <col min="6402" max="6422" width="4.19921875" style="8" customWidth="1"/>
    <col min="6423" max="6656" width="4" style="8"/>
    <col min="6657" max="6657" width="1.5" style="8" customWidth="1"/>
    <col min="6658" max="6678" width="4.19921875" style="8" customWidth="1"/>
    <col min="6679" max="6912" width="4" style="8"/>
    <col min="6913" max="6913" width="1.5" style="8" customWidth="1"/>
    <col min="6914" max="6934" width="4.19921875" style="8" customWidth="1"/>
    <col min="6935" max="7168" width="4" style="8"/>
    <col min="7169" max="7169" width="1.5" style="8" customWidth="1"/>
    <col min="7170" max="7190" width="4.19921875" style="8" customWidth="1"/>
    <col min="7191" max="7424" width="4" style="8"/>
    <col min="7425" max="7425" width="1.5" style="8" customWidth="1"/>
    <col min="7426" max="7446" width="4.19921875" style="8" customWidth="1"/>
    <col min="7447" max="7680" width="4" style="8"/>
    <col min="7681" max="7681" width="1.5" style="8" customWidth="1"/>
    <col min="7682" max="7702" width="4.19921875" style="8" customWidth="1"/>
    <col min="7703" max="7936" width="4" style="8"/>
    <col min="7937" max="7937" width="1.5" style="8" customWidth="1"/>
    <col min="7938" max="7958" width="4.19921875" style="8" customWidth="1"/>
    <col min="7959" max="8192" width="4" style="8"/>
    <col min="8193" max="8193" width="1.5" style="8" customWidth="1"/>
    <col min="8194" max="8214" width="4.19921875" style="8" customWidth="1"/>
    <col min="8215" max="8448" width="4" style="8"/>
    <col min="8449" max="8449" width="1.5" style="8" customWidth="1"/>
    <col min="8450" max="8470" width="4.19921875" style="8" customWidth="1"/>
    <col min="8471" max="8704" width="4" style="8"/>
    <col min="8705" max="8705" width="1.5" style="8" customWidth="1"/>
    <col min="8706" max="8726" width="4.19921875" style="8" customWidth="1"/>
    <col min="8727" max="8960" width="4" style="8"/>
    <col min="8961" max="8961" width="1.5" style="8" customWidth="1"/>
    <col min="8962" max="8982" width="4.19921875" style="8" customWidth="1"/>
    <col min="8983" max="9216" width="4" style="8"/>
    <col min="9217" max="9217" width="1.5" style="8" customWidth="1"/>
    <col min="9218" max="9238" width="4.19921875" style="8" customWidth="1"/>
    <col min="9239" max="9472" width="4" style="8"/>
    <col min="9473" max="9473" width="1.5" style="8" customWidth="1"/>
    <col min="9474" max="9494" width="4.19921875" style="8" customWidth="1"/>
    <col min="9495" max="9728" width="4" style="8"/>
    <col min="9729" max="9729" width="1.5" style="8" customWidth="1"/>
    <col min="9730" max="9750" width="4.19921875" style="8" customWidth="1"/>
    <col min="9751" max="9984" width="4" style="8"/>
    <col min="9985" max="9985" width="1.5" style="8" customWidth="1"/>
    <col min="9986" max="10006" width="4.19921875" style="8" customWidth="1"/>
    <col min="10007" max="10240" width="4" style="8"/>
    <col min="10241" max="10241" width="1.5" style="8" customWidth="1"/>
    <col min="10242" max="10262" width="4.19921875" style="8" customWidth="1"/>
    <col min="10263" max="10496" width="4" style="8"/>
    <col min="10497" max="10497" width="1.5" style="8" customWidth="1"/>
    <col min="10498" max="10518" width="4.19921875" style="8" customWidth="1"/>
    <col min="10519" max="10752" width="4" style="8"/>
    <col min="10753" max="10753" width="1.5" style="8" customWidth="1"/>
    <col min="10754" max="10774" width="4.19921875" style="8" customWidth="1"/>
    <col min="10775" max="11008" width="4" style="8"/>
    <col min="11009" max="11009" width="1.5" style="8" customWidth="1"/>
    <col min="11010" max="11030" width="4.19921875" style="8" customWidth="1"/>
    <col min="11031" max="11264" width="4" style="8"/>
    <col min="11265" max="11265" width="1.5" style="8" customWidth="1"/>
    <col min="11266" max="11286" width="4.19921875" style="8" customWidth="1"/>
    <col min="11287" max="11520" width="4" style="8"/>
    <col min="11521" max="11521" width="1.5" style="8" customWidth="1"/>
    <col min="11522" max="11542" width="4.19921875" style="8" customWidth="1"/>
    <col min="11543" max="11776" width="4" style="8"/>
    <col min="11777" max="11777" width="1.5" style="8" customWidth="1"/>
    <col min="11778" max="11798" width="4.19921875" style="8" customWidth="1"/>
    <col min="11799" max="12032" width="4" style="8"/>
    <col min="12033" max="12033" width="1.5" style="8" customWidth="1"/>
    <col min="12034" max="12054" width="4.19921875" style="8" customWidth="1"/>
    <col min="12055" max="12288" width="4" style="8"/>
    <col min="12289" max="12289" width="1.5" style="8" customWidth="1"/>
    <col min="12290" max="12310" width="4.19921875" style="8" customWidth="1"/>
    <col min="12311" max="12544" width="4" style="8"/>
    <col min="12545" max="12545" width="1.5" style="8" customWidth="1"/>
    <col min="12546" max="12566" width="4.19921875" style="8" customWidth="1"/>
    <col min="12567" max="12800" width="4" style="8"/>
    <col min="12801" max="12801" width="1.5" style="8" customWidth="1"/>
    <col min="12802" max="12822" width="4.19921875" style="8" customWidth="1"/>
    <col min="12823" max="13056" width="4" style="8"/>
    <col min="13057" max="13057" width="1.5" style="8" customWidth="1"/>
    <col min="13058" max="13078" width="4.19921875" style="8" customWidth="1"/>
    <col min="13079" max="13312" width="4" style="8"/>
    <col min="13313" max="13313" width="1.5" style="8" customWidth="1"/>
    <col min="13314" max="13334" width="4.19921875" style="8" customWidth="1"/>
    <col min="13335" max="13568" width="4" style="8"/>
    <col min="13569" max="13569" width="1.5" style="8" customWidth="1"/>
    <col min="13570" max="13590" width="4.19921875" style="8" customWidth="1"/>
    <col min="13591" max="13824" width="4" style="8"/>
    <col min="13825" max="13825" width="1.5" style="8" customWidth="1"/>
    <col min="13826" max="13846" width="4.19921875" style="8" customWidth="1"/>
    <col min="13847" max="14080" width="4" style="8"/>
    <col min="14081" max="14081" width="1.5" style="8" customWidth="1"/>
    <col min="14082" max="14102" width="4.19921875" style="8" customWidth="1"/>
    <col min="14103" max="14336" width="4" style="8"/>
    <col min="14337" max="14337" width="1.5" style="8" customWidth="1"/>
    <col min="14338" max="14358" width="4.19921875" style="8" customWidth="1"/>
    <col min="14359" max="14592" width="4" style="8"/>
    <col min="14593" max="14593" width="1.5" style="8" customWidth="1"/>
    <col min="14594" max="14614" width="4.19921875" style="8" customWidth="1"/>
    <col min="14615" max="14848" width="4" style="8"/>
    <col min="14849" max="14849" width="1.5" style="8" customWidth="1"/>
    <col min="14850" max="14870" width="4.19921875" style="8" customWidth="1"/>
    <col min="14871" max="15104" width="4" style="8"/>
    <col min="15105" max="15105" width="1.5" style="8" customWidth="1"/>
    <col min="15106" max="15126" width="4.19921875" style="8" customWidth="1"/>
    <col min="15127" max="15360" width="4" style="8"/>
    <col min="15361" max="15361" width="1.5" style="8" customWidth="1"/>
    <col min="15362" max="15382" width="4.19921875" style="8" customWidth="1"/>
    <col min="15383" max="15616" width="4" style="8"/>
    <col min="15617" max="15617" width="1.5" style="8" customWidth="1"/>
    <col min="15618" max="15638" width="4.19921875" style="8" customWidth="1"/>
    <col min="15639" max="15872" width="4" style="8"/>
    <col min="15873" max="15873" width="1.5" style="8" customWidth="1"/>
    <col min="15874" max="15894" width="4.19921875" style="8" customWidth="1"/>
    <col min="15895" max="16128" width="4" style="8"/>
    <col min="16129" max="16129" width="1.5" style="8" customWidth="1"/>
    <col min="16130" max="16150" width="4.19921875" style="8" customWidth="1"/>
    <col min="16151" max="16384" width="4" style="8"/>
  </cols>
  <sheetData>
    <row r="1" spans="1:24" ht="15" customHeight="1"/>
    <row r="2" spans="1:24" ht="21" customHeight="1" thickBot="1">
      <c r="B2" s="139" t="s">
        <v>702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</row>
    <row r="3" spans="1:24" ht="18.75" customHeight="1" thickTop="1">
      <c r="B3" s="10"/>
      <c r="C3" s="11"/>
      <c r="D3" s="12" t="s">
        <v>703</v>
      </c>
      <c r="E3" s="13"/>
      <c r="F3" s="13" t="s">
        <v>704</v>
      </c>
      <c r="G3" s="13"/>
      <c r="H3" s="14"/>
      <c r="I3" s="15"/>
      <c r="J3" s="13"/>
      <c r="K3" s="13" t="s">
        <v>705</v>
      </c>
      <c r="L3" s="13"/>
      <c r="M3" s="13" t="s">
        <v>704</v>
      </c>
      <c r="N3" s="13"/>
      <c r="O3" s="13"/>
      <c r="P3" s="15"/>
      <c r="Q3" s="13"/>
      <c r="R3" s="13" t="s">
        <v>706</v>
      </c>
      <c r="S3" s="13"/>
      <c r="T3" s="13" t="s">
        <v>704</v>
      </c>
      <c r="U3" s="13"/>
      <c r="V3" s="14"/>
    </row>
    <row r="4" spans="1:24" ht="14.15" customHeight="1">
      <c r="B4" s="16" t="s">
        <v>707</v>
      </c>
      <c r="C4" s="17" t="s">
        <v>708</v>
      </c>
      <c r="D4" s="17" t="s">
        <v>709</v>
      </c>
      <c r="E4" s="17" t="s">
        <v>710</v>
      </c>
      <c r="F4" s="17" t="s">
        <v>711</v>
      </c>
      <c r="G4" s="17" t="s">
        <v>712</v>
      </c>
      <c r="H4" s="18" t="s">
        <v>713</v>
      </c>
      <c r="I4" s="16" t="s">
        <v>707</v>
      </c>
      <c r="J4" s="17" t="s">
        <v>708</v>
      </c>
      <c r="K4" s="17" t="s">
        <v>709</v>
      </c>
      <c r="L4" s="17" t="s">
        <v>710</v>
      </c>
      <c r="M4" s="17" t="s">
        <v>711</v>
      </c>
      <c r="N4" s="17" t="s">
        <v>712</v>
      </c>
      <c r="O4" s="17" t="s">
        <v>713</v>
      </c>
      <c r="P4" s="16" t="s">
        <v>707</v>
      </c>
      <c r="Q4" s="17" t="s">
        <v>708</v>
      </c>
      <c r="R4" s="17" t="s">
        <v>709</v>
      </c>
      <c r="S4" s="17" t="s">
        <v>710</v>
      </c>
      <c r="T4" s="17" t="s">
        <v>711</v>
      </c>
      <c r="U4" s="17" t="s">
        <v>712</v>
      </c>
      <c r="V4" s="18" t="s">
        <v>713</v>
      </c>
    </row>
    <row r="5" spans="1:24" ht="14.15" customHeight="1">
      <c r="B5" s="19"/>
      <c r="C5" s="20"/>
      <c r="D5" s="20"/>
      <c r="E5" s="20"/>
      <c r="F5" s="20"/>
      <c r="G5" s="21">
        <v>1</v>
      </c>
      <c r="H5" s="22">
        <v>2</v>
      </c>
      <c r="I5" s="19"/>
      <c r="J5" s="20">
        <v>1</v>
      </c>
      <c r="K5" s="20">
        <v>2</v>
      </c>
      <c r="L5" s="20">
        <v>3</v>
      </c>
      <c r="M5" s="20">
        <v>4</v>
      </c>
      <c r="N5" s="20">
        <v>5</v>
      </c>
      <c r="O5" s="21">
        <v>6</v>
      </c>
      <c r="P5" s="19"/>
      <c r="Q5" s="21">
        <v>1</v>
      </c>
      <c r="R5" s="20">
        <v>2</v>
      </c>
      <c r="S5" s="20">
        <v>3</v>
      </c>
      <c r="T5" s="20">
        <v>4</v>
      </c>
      <c r="U5" s="20">
        <v>5</v>
      </c>
      <c r="V5" s="22">
        <v>6</v>
      </c>
    </row>
    <row r="6" spans="1:24" s="23" customFormat="1" ht="14.15" customHeight="1">
      <c r="B6" s="24"/>
      <c r="C6" s="25"/>
      <c r="D6" s="26"/>
      <c r="E6" s="26"/>
      <c r="F6" s="26"/>
      <c r="G6" s="27" t="s">
        <v>714</v>
      </c>
      <c r="H6" s="27" t="s">
        <v>715</v>
      </c>
      <c r="I6" s="28"/>
      <c r="J6" s="26" t="s">
        <v>716</v>
      </c>
      <c r="K6" s="26" t="s">
        <v>717</v>
      </c>
      <c r="L6" s="26" t="s">
        <v>718</v>
      </c>
      <c r="M6" s="26" t="s">
        <v>719</v>
      </c>
      <c r="N6" s="26" t="s">
        <v>720</v>
      </c>
      <c r="O6" s="27" t="s">
        <v>721</v>
      </c>
      <c r="P6" s="24"/>
      <c r="Q6" s="27" t="s">
        <v>714</v>
      </c>
      <c r="R6" s="26" t="s">
        <v>715</v>
      </c>
      <c r="S6" s="26" t="s">
        <v>716</v>
      </c>
      <c r="T6" s="26" t="s">
        <v>722</v>
      </c>
      <c r="U6" s="26" t="s">
        <v>723</v>
      </c>
      <c r="V6" s="29" t="s">
        <v>719</v>
      </c>
    </row>
    <row r="7" spans="1:24" ht="14.15" customHeight="1">
      <c r="B7" s="30">
        <v>3</v>
      </c>
      <c r="C7" s="20">
        <v>4</v>
      </c>
      <c r="D7" s="20">
        <v>5</v>
      </c>
      <c r="E7" s="20">
        <v>6</v>
      </c>
      <c r="F7" s="20">
        <v>7</v>
      </c>
      <c r="G7" s="20">
        <v>8</v>
      </c>
      <c r="H7" s="21">
        <v>9</v>
      </c>
      <c r="I7" s="30">
        <v>7</v>
      </c>
      <c r="J7" s="20">
        <v>8</v>
      </c>
      <c r="K7" s="20">
        <v>9</v>
      </c>
      <c r="L7" s="21">
        <v>10</v>
      </c>
      <c r="M7" s="21">
        <v>11</v>
      </c>
      <c r="N7" s="21">
        <v>12</v>
      </c>
      <c r="O7" s="22">
        <v>13</v>
      </c>
      <c r="P7" s="21">
        <v>7</v>
      </c>
      <c r="Q7" s="20">
        <v>8</v>
      </c>
      <c r="R7" s="20">
        <v>9</v>
      </c>
      <c r="S7" s="20">
        <v>10</v>
      </c>
      <c r="T7" s="20">
        <v>11</v>
      </c>
      <c r="U7" s="20">
        <v>12</v>
      </c>
      <c r="V7" s="22">
        <v>13</v>
      </c>
    </row>
    <row r="8" spans="1:24" s="23" customFormat="1" ht="14.15" customHeight="1">
      <c r="A8" s="31"/>
      <c r="B8" s="27" t="s">
        <v>716</v>
      </c>
      <c r="C8" s="26" t="s">
        <v>722</v>
      </c>
      <c r="D8" s="26" t="s">
        <v>724</v>
      </c>
      <c r="E8" s="26" t="s">
        <v>719</v>
      </c>
      <c r="F8" s="26" t="s">
        <v>720</v>
      </c>
      <c r="G8" s="26" t="s">
        <v>721</v>
      </c>
      <c r="H8" s="29" t="s">
        <v>725</v>
      </c>
      <c r="I8" s="27" t="s">
        <v>725</v>
      </c>
      <c r="J8" s="26" t="s">
        <v>726</v>
      </c>
      <c r="K8" s="26" t="s">
        <v>727</v>
      </c>
      <c r="L8" s="27" t="s">
        <v>728</v>
      </c>
      <c r="M8" s="27" t="s">
        <v>729</v>
      </c>
      <c r="N8" s="32" t="s">
        <v>730</v>
      </c>
      <c r="O8" s="29" t="s">
        <v>731</v>
      </c>
      <c r="P8" s="27" t="s">
        <v>720</v>
      </c>
      <c r="Q8" s="26" t="s">
        <v>721</v>
      </c>
      <c r="R8" s="26" t="s">
        <v>725</v>
      </c>
      <c r="S8" s="26" t="s">
        <v>726</v>
      </c>
      <c r="T8" s="26" t="s">
        <v>727</v>
      </c>
      <c r="U8" s="26" t="s">
        <v>728</v>
      </c>
      <c r="V8" s="33" t="s">
        <v>732</v>
      </c>
    </row>
    <row r="9" spans="1:24" ht="14.15" customHeight="1">
      <c r="B9" s="30">
        <v>10</v>
      </c>
      <c r="C9" s="20">
        <v>11</v>
      </c>
      <c r="D9" s="20">
        <v>12</v>
      </c>
      <c r="E9" s="20">
        <v>13</v>
      </c>
      <c r="F9" s="20">
        <v>14</v>
      </c>
      <c r="G9" s="20">
        <v>15</v>
      </c>
      <c r="H9" s="21">
        <v>16</v>
      </c>
      <c r="I9" s="30">
        <v>14</v>
      </c>
      <c r="J9" s="21">
        <v>15</v>
      </c>
      <c r="K9" s="21">
        <v>16</v>
      </c>
      <c r="L9" s="20">
        <v>17</v>
      </c>
      <c r="M9" s="20">
        <v>18</v>
      </c>
      <c r="N9" s="20">
        <v>19</v>
      </c>
      <c r="O9" s="34">
        <v>20</v>
      </c>
      <c r="P9" s="21">
        <v>14</v>
      </c>
      <c r="Q9" s="20">
        <v>15</v>
      </c>
      <c r="R9" s="20">
        <v>16</v>
      </c>
      <c r="S9" s="20">
        <v>17</v>
      </c>
      <c r="T9" s="20">
        <v>18</v>
      </c>
      <c r="U9" s="20">
        <v>19</v>
      </c>
      <c r="V9" s="22">
        <v>20</v>
      </c>
    </row>
    <row r="10" spans="1:24" s="23" customFormat="1" ht="14.15" customHeight="1">
      <c r="B10" s="35" t="s">
        <v>726</v>
      </c>
      <c r="C10" s="26" t="s">
        <v>727</v>
      </c>
      <c r="D10" s="26" t="s">
        <v>728</v>
      </c>
      <c r="E10" s="36" t="s">
        <v>733</v>
      </c>
      <c r="F10" s="26" t="s">
        <v>731</v>
      </c>
      <c r="G10" s="26" t="s">
        <v>734</v>
      </c>
      <c r="H10" s="27" t="s">
        <v>735</v>
      </c>
      <c r="I10" s="35" t="s">
        <v>734</v>
      </c>
      <c r="J10" s="27" t="s">
        <v>735</v>
      </c>
      <c r="K10" s="27" t="s">
        <v>736</v>
      </c>
      <c r="L10" s="26" t="s">
        <v>737</v>
      </c>
      <c r="M10" s="26" t="s">
        <v>738</v>
      </c>
      <c r="N10" s="37" t="s">
        <v>739</v>
      </c>
      <c r="O10" s="38" t="s">
        <v>740</v>
      </c>
      <c r="P10" s="27" t="s">
        <v>731</v>
      </c>
      <c r="Q10" s="26" t="s">
        <v>734</v>
      </c>
      <c r="R10" s="26" t="s">
        <v>735</v>
      </c>
      <c r="S10" s="26" t="s">
        <v>736</v>
      </c>
      <c r="T10" s="26" t="s">
        <v>737</v>
      </c>
      <c r="U10" s="26" t="s">
        <v>741</v>
      </c>
      <c r="V10" s="39" t="s">
        <v>742</v>
      </c>
    </row>
    <row r="11" spans="1:24" ht="14.15" customHeight="1">
      <c r="B11" s="30">
        <v>17</v>
      </c>
      <c r="C11" s="20">
        <v>18</v>
      </c>
      <c r="D11" s="20">
        <v>19</v>
      </c>
      <c r="E11" s="20">
        <v>20</v>
      </c>
      <c r="F11" s="20">
        <v>21</v>
      </c>
      <c r="G11" s="20">
        <v>22</v>
      </c>
      <c r="H11" s="21">
        <v>23</v>
      </c>
      <c r="I11" s="30">
        <v>21</v>
      </c>
      <c r="J11" s="20">
        <v>22</v>
      </c>
      <c r="K11" s="20">
        <v>23</v>
      </c>
      <c r="L11" s="20">
        <v>24</v>
      </c>
      <c r="M11" s="20">
        <v>25</v>
      </c>
      <c r="N11" s="20">
        <v>26</v>
      </c>
      <c r="O11" s="22">
        <v>27</v>
      </c>
      <c r="P11" s="21">
        <v>21</v>
      </c>
      <c r="Q11" s="20">
        <v>22</v>
      </c>
      <c r="R11" s="20">
        <v>23</v>
      </c>
      <c r="S11" s="20">
        <v>24</v>
      </c>
      <c r="T11" s="20">
        <v>25</v>
      </c>
      <c r="U11" s="20">
        <v>26</v>
      </c>
      <c r="V11" s="22">
        <v>27</v>
      </c>
    </row>
    <row r="12" spans="1:24" s="23" customFormat="1" ht="14.15" customHeight="1">
      <c r="A12" s="31"/>
      <c r="B12" s="27" t="s">
        <v>736</v>
      </c>
      <c r="C12" s="26" t="s">
        <v>737</v>
      </c>
      <c r="D12" s="26" t="s">
        <v>741</v>
      </c>
      <c r="E12" s="37" t="s">
        <v>743</v>
      </c>
      <c r="F12" s="26" t="s">
        <v>740</v>
      </c>
      <c r="G12" s="37" t="s">
        <v>744</v>
      </c>
      <c r="H12" s="39" t="s">
        <v>745</v>
      </c>
      <c r="I12" s="27" t="s">
        <v>744</v>
      </c>
      <c r="J12" s="37" t="s">
        <v>745</v>
      </c>
      <c r="K12" s="26" t="s">
        <v>746</v>
      </c>
      <c r="L12" s="26" t="s">
        <v>747</v>
      </c>
      <c r="M12" s="26" t="s">
        <v>748</v>
      </c>
      <c r="N12" s="26" t="s">
        <v>749</v>
      </c>
      <c r="O12" s="29" t="s">
        <v>750</v>
      </c>
      <c r="P12" s="27" t="s">
        <v>740</v>
      </c>
      <c r="Q12" s="37" t="s">
        <v>744</v>
      </c>
      <c r="R12" s="37" t="s">
        <v>745</v>
      </c>
      <c r="S12" s="26" t="s">
        <v>746</v>
      </c>
      <c r="T12" s="26" t="s">
        <v>747</v>
      </c>
      <c r="U12" s="26" t="s">
        <v>748</v>
      </c>
      <c r="V12" s="29" t="s">
        <v>749</v>
      </c>
      <c r="X12" s="40"/>
    </row>
    <row r="13" spans="1:24" ht="14.15" customHeight="1">
      <c r="B13" s="30">
        <v>24</v>
      </c>
      <c r="C13" s="20">
        <v>25</v>
      </c>
      <c r="D13" s="20">
        <v>26</v>
      </c>
      <c r="E13" s="20">
        <v>27</v>
      </c>
      <c r="F13" s="20">
        <v>28</v>
      </c>
      <c r="G13" s="20">
        <v>29</v>
      </c>
      <c r="H13" s="22">
        <v>30</v>
      </c>
      <c r="I13" s="21">
        <v>28</v>
      </c>
      <c r="J13" s="20"/>
      <c r="K13" s="20"/>
      <c r="L13" s="20"/>
      <c r="M13" s="20"/>
      <c r="N13" s="20"/>
      <c r="O13" s="34"/>
      <c r="P13" s="21">
        <v>28</v>
      </c>
      <c r="Q13" s="20">
        <v>29</v>
      </c>
      <c r="R13" s="20">
        <v>30</v>
      </c>
      <c r="S13" s="20">
        <v>31</v>
      </c>
      <c r="T13" s="20"/>
      <c r="U13" s="20"/>
      <c r="V13" s="34"/>
    </row>
    <row r="14" spans="1:24" s="23" customFormat="1" ht="14.15" customHeight="1">
      <c r="B14" s="35" t="s">
        <v>746</v>
      </c>
      <c r="C14" s="26" t="s">
        <v>747</v>
      </c>
      <c r="D14" s="26" t="s">
        <v>748</v>
      </c>
      <c r="E14" s="26" t="s">
        <v>749</v>
      </c>
      <c r="F14" s="26" t="s">
        <v>750</v>
      </c>
      <c r="G14" s="26" t="s">
        <v>751</v>
      </c>
      <c r="H14" s="29" t="s">
        <v>714</v>
      </c>
      <c r="I14" s="27" t="s">
        <v>751</v>
      </c>
      <c r="J14" s="26"/>
      <c r="K14" s="26"/>
      <c r="L14" s="26"/>
      <c r="M14" s="26"/>
      <c r="N14" s="26"/>
      <c r="O14" s="38"/>
      <c r="P14" s="27" t="s">
        <v>750</v>
      </c>
      <c r="Q14" s="26" t="s">
        <v>751</v>
      </c>
      <c r="R14" s="26" t="s">
        <v>714</v>
      </c>
      <c r="S14" s="26" t="s">
        <v>715</v>
      </c>
      <c r="T14" s="26"/>
      <c r="U14" s="26"/>
      <c r="V14" s="38"/>
    </row>
    <row r="15" spans="1:24" ht="14.15" customHeight="1">
      <c r="B15" s="30">
        <v>31</v>
      </c>
      <c r="C15" s="20"/>
      <c r="D15" s="20"/>
      <c r="E15" s="20"/>
      <c r="F15" s="20"/>
      <c r="G15" s="20"/>
      <c r="H15" s="34"/>
      <c r="I15" s="19"/>
      <c r="J15" s="20"/>
      <c r="K15" s="20"/>
      <c r="L15" s="20"/>
      <c r="M15" s="20"/>
      <c r="N15" s="20"/>
      <c r="O15" s="20"/>
      <c r="P15" s="19"/>
      <c r="Q15" s="20"/>
      <c r="R15" s="20"/>
      <c r="S15" s="20"/>
      <c r="T15" s="20"/>
      <c r="U15" s="20"/>
      <c r="V15" s="34"/>
    </row>
    <row r="16" spans="1:24" ht="14.15" customHeight="1" thickBot="1">
      <c r="B16" s="41" t="s">
        <v>715</v>
      </c>
      <c r="C16" s="42"/>
      <c r="D16" s="43"/>
      <c r="E16" s="43"/>
      <c r="F16" s="43"/>
      <c r="G16" s="43"/>
      <c r="H16" s="44"/>
      <c r="I16" s="45"/>
      <c r="J16" s="43"/>
      <c r="K16" s="43"/>
      <c r="L16" s="43"/>
      <c r="M16" s="43"/>
      <c r="N16" s="43"/>
      <c r="O16" s="43"/>
      <c r="P16" s="46"/>
      <c r="Q16" s="47"/>
      <c r="R16" s="43"/>
      <c r="S16" s="43"/>
      <c r="T16" s="43"/>
      <c r="U16" s="43"/>
      <c r="V16" s="44"/>
    </row>
    <row r="17" spans="1:57" s="23" customFormat="1" ht="18.75" customHeight="1" thickTop="1">
      <c r="B17" s="15"/>
      <c r="C17" s="13"/>
      <c r="D17" s="12" t="s">
        <v>752</v>
      </c>
      <c r="E17" s="12"/>
      <c r="F17" s="12" t="s">
        <v>704</v>
      </c>
      <c r="G17" s="12"/>
      <c r="H17" s="48"/>
      <c r="I17" s="49"/>
      <c r="J17" s="12"/>
      <c r="K17" s="12" t="s">
        <v>753</v>
      </c>
      <c r="L17" s="12"/>
      <c r="M17" s="12" t="s">
        <v>704</v>
      </c>
      <c r="N17" s="12"/>
      <c r="O17" s="12"/>
      <c r="P17" s="49"/>
      <c r="Q17" s="12"/>
      <c r="R17" s="12" t="s">
        <v>754</v>
      </c>
      <c r="S17" s="12"/>
      <c r="T17" s="12" t="s">
        <v>704</v>
      </c>
      <c r="U17" s="13"/>
      <c r="V17" s="14"/>
    </row>
    <row r="18" spans="1:57" ht="14.15" customHeight="1">
      <c r="B18" s="16" t="s">
        <v>707</v>
      </c>
      <c r="C18" s="17" t="s">
        <v>708</v>
      </c>
      <c r="D18" s="17" t="s">
        <v>709</v>
      </c>
      <c r="E18" s="17" t="s">
        <v>710</v>
      </c>
      <c r="F18" s="17" t="s">
        <v>711</v>
      </c>
      <c r="G18" s="17" t="s">
        <v>712</v>
      </c>
      <c r="H18" s="18" t="s">
        <v>713</v>
      </c>
      <c r="I18" s="16" t="s">
        <v>707</v>
      </c>
      <c r="J18" s="17" t="s">
        <v>708</v>
      </c>
      <c r="K18" s="17" t="s">
        <v>709</v>
      </c>
      <c r="L18" s="17" t="s">
        <v>710</v>
      </c>
      <c r="M18" s="17" t="s">
        <v>711</v>
      </c>
      <c r="N18" s="17" t="s">
        <v>712</v>
      </c>
      <c r="O18" s="17" t="s">
        <v>713</v>
      </c>
      <c r="P18" s="16" t="s">
        <v>707</v>
      </c>
      <c r="Q18" s="17" t="s">
        <v>708</v>
      </c>
      <c r="R18" s="17" t="s">
        <v>709</v>
      </c>
      <c r="S18" s="17" t="s">
        <v>710</v>
      </c>
      <c r="T18" s="17" t="s">
        <v>711</v>
      </c>
      <c r="U18" s="17" t="s">
        <v>712</v>
      </c>
      <c r="V18" s="18" t="s">
        <v>713</v>
      </c>
    </row>
    <row r="19" spans="1:57" s="23" customFormat="1" ht="14.15" customHeight="1">
      <c r="B19" s="19"/>
      <c r="C19" s="20"/>
      <c r="D19" s="20"/>
      <c r="E19" s="20"/>
      <c r="F19" s="20">
        <v>1</v>
      </c>
      <c r="G19" s="21">
        <v>2</v>
      </c>
      <c r="H19" s="21">
        <v>3</v>
      </c>
      <c r="I19" s="19"/>
      <c r="J19" s="20"/>
      <c r="K19" s="20"/>
      <c r="L19" s="20"/>
      <c r="M19" s="20"/>
      <c r="N19" s="20"/>
      <c r="O19" s="21">
        <v>1</v>
      </c>
      <c r="P19" s="19"/>
      <c r="Q19" s="20"/>
      <c r="R19" s="20">
        <v>1</v>
      </c>
      <c r="S19" s="20">
        <v>2</v>
      </c>
      <c r="T19" s="20">
        <v>3</v>
      </c>
      <c r="U19" s="20">
        <v>4</v>
      </c>
      <c r="V19" s="22">
        <v>5</v>
      </c>
    </row>
    <row r="20" spans="1:57" ht="14.15" customHeight="1">
      <c r="B20" s="24"/>
      <c r="C20" s="26"/>
      <c r="D20" s="26"/>
      <c r="E20" s="26"/>
      <c r="F20" s="26" t="s">
        <v>716</v>
      </c>
      <c r="G20" s="27" t="s">
        <v>717</v>
      </c>
      <c r="H20" s="27" t="s">
        <v>755</v>
      </c>
      <c r="I20" s="24"/>
      <c r="J20" s="26"/>
      <c r="K20" s="26"/>
      <c r="L20" s="26"/>
      <c r="M20" s="26"/>
      <c r="N20" s="26"/>
      <c r="O20" s="27" t="s">
        <v>716</v>
      </c>
      <c r="P20" s="28"/>
      <c r="Q20" s="37"/>
      <c r="R20" s="26" t="s">
        <v>722</v>
      </c>
      <c r="S20" s="26" t="s">
        <v>755</v>
      </c>
      <c r="T20" s="26" t="s">
        <v>719</v>
      </c>
      <c r="U20" s="26" t="s">
        <v>720</v>
      </c>
      <c r="V20" s="29" t="s">
        <v>756</v>
      </c>
      <c r="W20" s="26"/>
    </row>
    <row r="21" spans="1:57" s="23" customFormat="1" ht="14.15" customHeight="1">
      <c r="B21" s="30">
        <v>4</v>
      </c>
      <c r="C21" s="21">
        <v>5</v>
      </c>
      <c r="D21" s="20">
        <v>6</v>
      </c>
      <c r="E21" s="20">
        <v>7</v>
      </c>
      <c r="F21" s="20">
        <v>8</v>
      </c>
      <c r="G21" s="20">
        <v>9</v>
      </c>
      <c r="H21" s="21">
        <v>10</v>
      </c>
      <c r="I21" s="30">
        <v>2</v>
      </c>
      <c r="J21" s="20">
        <v>3</v>
      </c>
      <c r="K21" s="20">
        <v>4</v>
      </c>
      <c r="L21" s="20">
        <v>5</v>
      </c>
      <c r="M21" s="20">
        <v>6</v>
      </c>
      <c r="N21" s="20">
        <v>7</v>
      </c>
      <c r="O21" s="21">
        <v>8</v>
      </c>
      <c r="P21" s="30">
        <v>6</v>
      </c>
      <c r="Q21" s="20">
        <v>7</v>
      </c>
      <c r="R21" s="20">
        <v>8</v>
      </c>
      <c r="S21" s="20">
        <v>9</v>
      </c>
      <c r="T21" s="20">
        <v>10</v>
      </c>
      <c r="U21" s="20">
        <v>11</v>
      </c>
      <c r="V21" s="22">
        <v>12</v>
      </c>
    </row>
    <row r="22" spans="1:57" ht="14.15" customHeight="1">
      <c r="A22" s="50"/>
      <c r="B22" s="51" t="s">
        <v>757</v>
      </c>
      <c r="C22" s="27" t="s">
        <v>720</v>
      </c>
      <c r="D22" s="26" t="s">
        <v>721</v>
      </c>
      <c r="E22" s="26" t="s">
        <v>725</v>
      </c>
      <c r="F22" s="26" t="s">
        <v>726</v>
      </c>
      <c r="G22" s="26" t="s">
        <v>727</v>
      </c>
      <c r="H22" s="29" t="s">
        <v>728</v>
      </c>
      <c r="I22" s="27" t="s">
        <v>722</v>
      </c>
      <c r="J22" s="26" t="s">
        <v>755</v>
      </c>
      <c r="K22" s="26" t="s">
        <v>719</v>
      </c>
      <c r="L22" s="26" t="s">
        <v>758</v>
      </c>
      <c r="M22" s="26" t="s">
        <v>721</v>
      </c>
      <c r="N22" s="26" t="s">
        <v>725</v>
      </c>
      <c r="O22" s="29" t="s">
        <v>726</v>
      </c>
      <c r="P22" s="27" t="s">
        <v>725</v>
      </c>
      <c r="Q22" s="26" t="s">
        <v>726</v>
      </c>
      <c r="R22" s="26" t="s">
        <v>727</v>
      </c>
      <c r="S22" s="26" t="s">
        <v>728</v>
      </c>
      <c r="T22" s="52" t="s">
        <v>759</v>
      </c>
      <c r="U22" s="26" t="s">
        <v>731</v>
      </c>
      <c r="V22" s="29" t="s">
        <v>734</v>
      </c>
    </row>
    <row r="23" spans="1:57" s="23" customFormat="1" ht="14.15" customHeight="1">
      <c r="A23" s="31"/>
      <c r="B23" s="21">
        <v>11</v>
      </c>
      <c r="C23" s="20">
        <v>12</v>
      </c>
      <c r="D23" s="20">
        <v>13</v>
      </c>
      <c r="E23" s="20">
        <v>14</v>
      </c>
      <c r="F23" s="20">
        <v>15</v>
      </c>
      <c r="G23" s="20">
        <v>16</v>
      </c>
      <c r="H23" s="21">
        <v>17</v>
      </c>
      <c r="I23" s="3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2">
        <v>15</v>
      </c>
      <c r="P23" s="21">
        <v>13</v>
      </c>
      <c r="Q23" s="21">
        <v>14</v>
      </c>
      <c r="R23" s="20">
        <v>15</v>
      </c>
      <c r="S23" s="20">
        <v>16</v>
      </c>
      <c r="T23" s="20">
        <v>17</v>
      </c>
      <c r="U23" s="20">
        <v>18</v>
      </c>
      <c r="V23" s="22">
        <v>19</v>
      </c>
    </row>
    <row r="24" spans="1:57" ht="14.15" customHeight="1">
      <c r="A24" s="50"/>
      <c r="B24" s="27" t="s">
        <v>729</v>
      </c>
      <c r="C24" s="52" t="s">
        <v>760</v>
      </c>
      <c r="D24" s="26" t="s">
        <v>731</v>
      </c>
      <c r="E24" s="26" t="s">
        <v>734</v>
      </c>
      <c r="F24" s="26" t="s">
        <v>735</v>
      </c>
      <c r="G24" s="26" t="s">
        <v>736</v>
      </c>
      <c r="H24" s="29" t="s">
        <v>737</v>
      </c>
      <c r="I24" s="27" t="s">
        <v>727</v>
      </c>
      <c r="J24" s="26" t="s">
        <v>728</v>
      </c>
      <c r="K24" s="26" t="s">
        <v>729</v>
      </c>
      <c r="L24" s="52" t="s">
        <v>761</v>
      </c>
      <c r="M24" s="26" t="s">
        <v>731</v>
      </c>
      <c r="N24" s="26" t="s">
        <v>734</v>
      </c>
      <c r="O24" s="29" t="s">
        <v>735</v>
      </c>
      <c r="P24" s="27" t="s">
        <v>735</v>
      </c>
      <c r="Q24" s="51" t="s">
        <v>762</v>
      </c>
      <c r="R24" s="26" t="s">
        <v>737</v>
      </c>
      <c r="S24" s="26" t="s">
        <v>741</v>
      </c>
      <c r="T24" s="37" t="s">
        <v>739</v>
      </c>
      <c r="U24" s="26" t="s">
        <v>740</v>
      </c>
      <c r="V24" s="39" t="s">
        <v>744</v>
      </c>
    </row>
    <row r="25" spans="1:57" ht="14.15" customHeight="1">
      <c r="B25" s="30">
        <v>18</v>
      </c>
      <c r="C25" s="20">
        <v>19</v>
      </c>
      <c r="D25" s="20">
        <v>20</v>
      </c>
      <c r="E25" s="20">
        <v>21</v>
      </c>
      <c r="F25" s="20">
        <v>22</v>
      </c>
      <c r="G25" s="20">
        <v>23</v>
      </c>
      <c r="H25" s="22">
        <v>24</v>
      </c>
      <c r="I25" s="21">
        <v>16</v>
      </c>
      <c r="J25" s="20">
        <v>17</v>
      </c>
      <c r="K25" s="20">
        <v>18</v>
      </c>
      <c r="L25" s="20">
        <v>19</v>
      </c>
      <c r="M25" s="20">
        <v>20</v>
      </c>
      <c r="N25" s="20">
        <v>21</v>
      </c>
      <c r="O25" s="22">
        <v>22</v>
      </c>
      <c r="P25" s="21">
        <v>20</v>
      </c>
      <c r="Q25" s="20">
        <v>21</v>
      </c>
      <c r="R25" s="20">
        <v>22</v>
      </c>
      <c r="S25" s="20">
        <v>23</v>
      </c>
      <c r="T25" s="20">
        <v>24</v>
      </c>
      <c r="U25" s="20">
        <v>25</v>
      </c>
      <c r="V25" s="22">
        <v>26</v>
      </c>
    </row>
    <row r="26" spans="1:57" ht="14.15" customHeight="1">
      <c r="A26" s="50"/>
      <c r="B26" s="27" t="s">
        <v>741</v>
      </c>
      <c r="C26" s="37" t="s">
        <v>739</v>
      </c>
      <c r="D26" s="26" t="s">
        <v>763</v>
      </c>
      <c r="E26" s="26" t="s">
        <v>744</v>
      </c>
      <c r="F26" s="37" t="s">
        <v>745</v>
      </c>
      <c r="G26" s="26" t="s">
        <v>746</v>
      </c>
      <c r="H26" s="29" t="s">
        <v>747</v>
      </c>
      <c r="I26" s="27" t="s">
        <v>736</v>
      </c>
      <c r="J26" s="26" t="s">
        <v>737</v>
      </c>
      <c r="K26" s="26" t="s">
        <v>741</v>
      </c>
      <c r="L26" s="37" t="s">
        <v>739</v>
      </c>
      <c r="M26" s="26" t="s">
        <v>740</v>
      </c>
      <c r="N26" s="37" t="s">
        <v>764</v>
      </c>
      <c r="O26" s="39" t="s">
        <v>745</v>
      </c>
      <c r="P26" s="53" t="s">
        <v>745</v>
      </c>
      <c r="Q26" s="26" t="s">
        <v>765</v>
      </c>
      <c r="R26" s="26" t="s">
        <v>747</v>
      </c>
      <c r="S26" s="26" t="s">
        <v>748</v>
      </c>
      <c r="T26" s="26" t="s">
        <v>749</v>
      </c>
      <c r="U26" s="26" t="s">
        <v>750</v>
      </c>
      <c r="V26" s="29" t="s">
        <v>751</v>
      </c>
    </row>
    <row r="27" spans="1:57" ht="14.15" customHeight="1">
      <c r="B27" s="30">
        <v>25</v>
      </c>
      <c r="C27" s="20">
        <v>26</v>
      </c>
      <c r="D27" s="20">
        <v>27</v>
      </c>
      <c r="E27" s="20">
        <v>28</v>
      </c>
      <c r="F27" s="20">
        <v>29</v>
      </c>
      <c r="G27" s="20">
        <v>30</v>
      </c>
      <c r="H27" s="34"/>
      <c r="I27" s="21">
        <v>23</v>
      </c>
      <c r="J27" s="20">
        <v>24</v>
      </c>
      <c r="K27" s="20">
        <v>25</v>
      </c>
      <c r="L27" s="20">
        <v>26</v>
      </c>
      <c r="M27" s="20">
        <v>27</v>
      </c>
      <c r="N27" s="20">
        <v>28</v>
      </c>
      <c r="O27" s="22">
        <v>29</v>
      </c>
      <c r="P27" s="21">
        <v>27</v>
      </c>
      <c r="Q27" s="20">
        <v>28</v>
      </c>
      <c r="R27" s="20">
        <v>29</v>
      </c>
      <c r="S27" s="20">
        <v>30</v>
      </c>
      <c r="T27" s="20"/>
      <c r="U27" s="20"/>
      <c r="V27" s="34"/>
    </row>
    <row r="28" spans="1:57" ht="14.15" customHeight="1">
      <c r="A28" s="50"/>
      <c r="B28" s="27" t="s">
        <v>748</v>
      </c>
      <c r="C28" s="26" t="s">
        <v>749</v>
      </c>
      <c r="D28" s="26" t="s">
        <v>750</v>
      </c>
      <c r="E28" s="26" t="s">
        <v>751</v>
      </c>
      <c r="F28" s="26" t="s">
        <v>714</v>
      </c>
      <c r="G28" s="26" t="s">
        <v>715</v>
      </c>
      <c r="H28" s="54"/>
      <c r="I28" s="27" t="s">
        <v>746</v>
      </c>
      <c r="J28" s="26" t="s">
        <v>747</v>
      </c>
      <c r="K28" s="26" t="s">
        <v>748</v>
      </c>
      <c r="L28" s="26" t="s">
        <v>749</v>
      </c>
      <c r="M28" s="26" t="s">
        <v>750</v>
      </c>
      <c r="N28" s="26" t="s">
        <v>751</v>
      </c>
      <c r="O28" s="29" t="s">
        <v>714</v>
      </c>
      <c r="P28" s="27" t="s">
        <v>714</v>
      </c>
      <c r="Q28" s="26" t="s">
        <v>715</v>
      </c>
      <c r="R28" s="26" t="s">
        <v>716</v>
      </c>
      <c r="S28" s="26" t="s">
        <v>717</v>
      </c>
      <c r="T28" s="26"/>
      <c r="U28" s="26"/>
      <c r="V28" s="38"/>
    </row>
    <row r="29" spans="1:57" ht="14.15" customHeight="1">
      <c r="B29" s="19"/>
      <c r="C29" s="20"/>
      <c r="D29" s="20"/>
      <c r="E29" s="20"/>
      <c r="F29" s="20"/>
      <c r="G29" s="20"/>
      <c r="H29" s="34"/>
      <c r="I29" s="30">
        <v>30</v>
      </c>
      <c r="J29" s="20">
        <v>31</v>
      </c>
      <c r="K29" s="20"/>
      <c r="L29" s="20"/>
      <c r="M29" s="20"/>
      <c r="N29" s="20"/>
      <c r="O29" s="34"/>
      <c r="P29" s="20"/>
      <c r="Q29" s="20"/>
      <c r="R29" s="20"/>
      <c r="S29" s="20"/>
      <c r="T29" s="20"/>
      <c r="U29" s="20"/>
      <c r="V29" s="34"/>
    </row>
    <row r="30" spans="1:57" ht="14.15" customHeight="1" thickBot="1">
      <c r="B30" s="45"/>
      <c r="C30" s="42"/>
      <c r="D30" s="43"/>
      <c r="E30" s="43"/>
      <c r="F30" s="43"/>
      <c r="G30" s="43"/>
      <c r="H30" s="44"/>
      <c r="I30" s="41" t="s">
        <v>715</v>
      </c>
      <c r="J30" s="26" t="s">
        <v>716</v>
      </c>
      <c r="K30" s="43"/>
      <c r="L30" s="43"/>
      <c r="M30" s="43"/>
      <c r="N30" s="43"/>
      <c r="O30" s="43"/>
      <c r="P30" s="46"/>
      <c r="Q30" s="47"/>
      <c r="R30" s="43"/>
      <c r="S30" s="43"/>
      <c r="T30" s="43"/>
      <c r="U30" s="43"/>
      <c r="V30" s="44"/>
    </row>
    <row r="31" spans="1:57" ht="18.75" customHeight="1" thickTop="1">
      <c r="B31" s="15"/>
      <c r="C31" s="13"/>
      <c r="D31" s="12" t="s">
        <v>766</v>
      </c>
      <c r="E31" s="12"/>
      <c r="F31" s="12" t="s">
        <v>704</v>
      </c>
      <c r="G31" s="12"/>
      <c r="H31" s="48"/>
      <c r="I31" s="49"/>
      <c r="J31" s="12"/>
      <c r="K31" s="12" t="s">
        <v>767</v>
      </c>
      <c r="L31" s="12"/>
      <c r="M31" s="12" t="s">
        <v>704</v>
      </c>
      <c r="N31" s="12"/>
      <c r="O31" s="12"/>
      <c r="P31" s="49"/>
      <c r="Q31" s="12"/>
      <c r="R31" s="12" t="s">
        <v>768</v>
      </c>
      <c r="S31" s="12"/>
      <c r="T31" s="12" t="s">
        <v>704</v>
      </c>
      <c r="U31" s="55"/>
      <c r="V31" s="56"/>
      <c r="AR31" s="57"/>
      <c r="AS31" s="57"/>
      <c r="AT31" s="57"/>
      <c r="AU31" s="57"/>
      <c r="AV31" s="57"/>
      <c r="AW31" s="57"/>
      <c r="AX31" s="58"/>
      <c r="AY31" s="57"/>
      <c r="AZ31" s="57"/>
      <c r="BA31" s="57"/>
      <c r="BB31" s="57"/>
      <c r="BC31" s="57"/>
      <c r="BD31" s="57"/>
      <c r="BE31" s="57"/>
    </row>
    <row r="32" spans="1:57" s="23" customFormat="1" ht="14.15" customHeight="1">
      <c r="B32" s="16" t="s">
        <v>707</v>
      </c>
      <c r="C32" s="17" t="s">
        <v>708</v>
      </c>
      <c r="D32" s="17" t="s">
        <v>709</v>
      </c>
      <c r="E32" s="17" t="s">
        <v>710</v>
      </c>
      <c r="F32" s="17" t="s">
        <v>711</v>
      </c>
      <c r="G32" s="17" t="s">
        <v>712</v>
      </c>
      <c r="H32" s="18" t="s">
        <v>713</v>
      </c>
      <c r="I32" s="16" t="s">
        <v>707</v>
      </c>
      <c r="J32" s="17" t="s">
        <v>708</v>
      </c>
      <c r="K32" s="17" t="s">
        <v>709</v>
      </c>
      <c r="L32" s="17" t="s">
        <v>710</v>
      </c>
      <c r="M32" s="17" t="s">
        <v>711</v>
      </c>
      <c r="N32" s="17" t="s">
        <v>712</v>
      </c>
      <c r="O32" s="17" t="s">
        <v>713</v>
      </c>
      <c r="P32" s="19" t="s">
        <v>707</v>
      </c>
      <c r="Q32" s="20" t="s">
        <v>708</v>
      </c>
      <c r="R32" s="20" t="s">
        <v>709</v>
      </c>
      <c r="S32" s="20" t="s">
        <v>710</v>
      </c>
      <c r="T32" s="20" t="s">
        <v>711</v>
      </c>
      <c r="U32" s="20" t="s">
        <v>712</v>
      </c>
      <c r="V32" s="34" t="s">
        <v>713</v>
      </c>
      <c r="AR32" s="59"/>
      <c r="AS32" s="60"/>
      <c r="AT32" s="59"/>
      <c r="AU32" s="59"/>
      <c r="AV32" s="59"/>
      <c r="AW32" s="59"/>
      <c r="AX32" s="58"/>
      <c r="AY32" s="59"/>
      <c r="AZ32" s="59"/>
      <c r="BA32" s="59"/>
      <c r="BB32" s="60"/>
      <c r="BC32" s="59"/>
      <c r="BD32" s="59"/>
      <c r="BE32" s="59"/>
    </row>
    <row r="33" spans="1:57" ht="14.15" customHeight="1">
      <c r="B33" s="19"/>
      <c r="C33" s="20"/>
      <c r="D33" s="20"/>
      <c r="E33" s="20"/>
      <c r="F33" s="20">
        <v>1</v>
      </c>
      <c r="G33" s="20">
        <v>2</v>
      </c>
      <c r="H33" s="21">
        <v>3</v>
      </c>
      <c r="I33" s="30">
        <v>1</v>
      </c>
      <c r="J33" s="20">
        <v>2</v>
      </c>
      <c r="K33" s="20">
        <v>3</v>
      </c>
      <c r="L33" s="20">
        <v>4</v>
      </c>
      <c r="M33" s="20">
        <v>5</v>
      </c>
      <c r="N33" s="20">
        <v>6</v>
      </c>
      <c r="O33" s="21">
        <v>7</v>
      </c>
      <c r="P33" s="19"/>
      <c r="Q33" s="20"/>
      <c r="R33" s="20"/>
      <c r="S33" s="20">
        <v>1</v>
      </c>
      <c r="T33" s="20">
        <v>2</v>
      </c>
      <c r="U33" s="20">
        <v>3</v>
      </c>
      <c r="V33" s="22">
        <v>4</v>
      </c>
      <c r="AR33" s="57"/>
      <c r="AS33" s="57"/>
      <c r="AT33" s="57"/>
      <c r="AU33" s="57"/>
      <c r="AV33" s="57"/>
      <c r="AW33" s="57"/>
      <c r="AX33" s="58"/>
      <c r="AY33" s="57"/>
      <c r="AZ33" s="57"/>
      <c r="BA33" s="57"/>
      <c r="BB33" s="57"/>
      <c r="BC33" s="57"/>
      <c r="BD33" s="57"/>
      <c r="BE33" s="57"/>
    </row>
    <row r="34" spans="1:57" s="23" customFormat="1" ht="14.15" customHeight="1" thickBot="1">
      <c r="B34" s="24"/>
      <c r="C34" s="26"/>
      <c r="D34" s="26"/>
      <c r="E34" s="37"/>
      <c r="F34" s="26" t="s">
        <v>755</v>
      </c>
      <c r="G34" s="26" t="s">
        <v>719</v>
      </c>
      <c r="H34" s="27" t="s">
        <v>720</v>
      </c>
      <c r="I34" s="35" t="s">
        <v>719</v>
      </c>
      <c r="J34" s="26" t="s">
        <v>720</v>
      </c>
      <c r="K34" s="26" t="s">
        <v>721</v>
      </c>
      <c r="L34" s="26" t="s">
        <v>725</v>
      </c>
      <c r="M34" s="26" t="s">
        <v>726</v>
      </c>
      <c r="N34" s="26" t="s">
        <v>769</v>
      </c>
      <c r="O34" s="27" t="s">
        <v>770</v>
      </c>
      <c r="P34" s="24"/>
      <c r="Q34" s="26"/>
      <c r="R34" s="26"/>
      <c r="S34" s="26" t="s">
        <v>721</v>
      </c>
      <c r="T34" s="26" t="s">
        <v>725</v>
      </c>
      <c r="U34" s="26" t="s">
        <v>726</v>
      </c>
      <c r="V34" s="29" t="s">
        <v>727</v>
      </c>
      <c r="AR34" s="59"/>
      <c r="AS34" s="59"/>
      <c r="AT34" s="59"/>
      <c r="AU34" s="59"/>
      <c r="AV34" s="59"/>
      <c r="AW34" s="59"/>
      <c r="AX34" s="58"/>
      <c r="AY34" s="59"/>
      <c r="AZ34" s="59"/>
      <c r="BA34" s="59"/>
      <c r="BB34" s="59"/>
      <c r="BC34" s="59"/>
      <c r="BD34" s="59"/>
      <c r="BE34" s="59"/>
    </row>
    <row r="35" spans="1:57" ht="14.15" customHeight="1" thickBot="1">
      <c r="A35" s="50"/>
      <c r="B35" s="21">
        <v>4</v>
      </c>
      <c r="C35" s="20">
        <v>5</v>
      </c>
      <c r="D35" s="20">
        <v>6</v>
      </c>
      <c r="E35" s="20">
        <v>7</v>
      </c>
      <c r="F35" s="20">
        <v>8</v>
      </c>
      <c r="G35" s="20">
        <v>9</v>
      </c>
      <c r="H35" s="21">
        <v>10</v>
      </c>
      <c r="I35" s="30">
        <v>8</v>
      </c>
      <c r="J35" s="20">
        <v>9</v>
      </c>
      <c r="K35" s="20">
        <v>10</v>
      </c>
      <c r="L35" s="20">
        <v>11</v>
      </c>
      <c r="M35" s="20">
        <v>12</v>
      </c>
      <c r="N35" s="20">
        <v>13</v>
      </c>
      <c r="O35" s="21">
        <v>14</v>
      </c>
      <c r="P35" s="30">
        <v>5</v>
      </c>
      <c r="Q35" s="20">
        <v>6</v>
      </c>
      <c r="R35" s="20">
        <v>7</v>
      </c>
      <c r="S35" s="67">
        <v>8</v>
      </c>
      <c r="T35" s="67">
        <v>9</v>
      </c>
      <c r="U35" s="20">
        <v>10</v>
      </c>
      <c r="V35" s="34">
        <v>11</v>
      </c>
      <c r="AR35" s="57"/>
      <c r="AS35" s="57"/>
      <c r="AT35" s="57"/>
      <c r="AU35" s="57"/>
      <c r="AV35" s="57"/>
      <c r="AW35" s="57"/>
      <c r="AX35" s="58"/>
      <c r="AY35" s="57"/>
      <c r="AZ35" s="57"/>
      <c r="BA35" s="57"/>
      <c r="BB35" s="57"/>
      <c r="BC35" s="57"/>
      <c r="BD35" s="57"/>
      <c r="BE35" s="57"/>
    </row>
    <row r="36" spans="1:57" s="23" customFormat="1" ht="14.15" customHeight="1" thickBot="1">
      <c r="A36" s="31"/>
      <c r="B36" s="27" t="s">
        <v>771</v>
      </c>
      <c r="C36" s="26" t="s">
        <v>725</v>
      </c>
      <c r="D36" s="26" t="s">
        <v>726</v>
      </c>
      <c r="E36" s="26" t="s">
        <v>772</v>
      </c>
      <c r="F36" s="26" t="s">
        <v>728</v>
      </c>
      <c r="G36" s="26" t="s">
        <v>729</v>
      </c>
      <c r="H36" s="33" t="s">
        <v>773</v>
      </c>
      <c r="I36" s="32" t="s">
        <v>774</v>
      </c>
      <c r="J36" s="26" t="s">
        <v>731</v>
      </c>
      <c r="K36" s="26" t="s">
        <v>734</v>
      </c>
      <c r="L36" s="26" t="s">
        <v>735</v>
      </c>
      <c r="M36" s="26" t="s">
        <v>736</v>
      </c>
      <c r="N36" s="26" t="s">
        <v>737</v>
      </c>
      <c r="O36" s="29" t="s">
        <v>741</v>
      </c>
      <c r="P36" s="27" t="s">
        <v>728</v>
      </c>
      <c r="Q36" s="26" t="s">
        <v>729</v>
      </c>
      <c r="R36" s="36" t="s">
        <v>775</v>
      </c>
      <c r="S36" s="26" t="s">
        <v>731</v>
      </c>
      <c r="T36" s="26" t="s">
        <v>734</v>
      </c>
      <c r="U36" s="26" t="s">
        <v>735</v>
      </c>
      <c r="V36" s="38" t="s">
        <v>736</v>
      </c>
      <c r="AR36" s="59"/>
      <c r="AS36" s="59"/>
      <c r="AT36" s="60"/>
      <c r="AU36" s="59"/>
      <c r="AV36" s="59"/>
      <c r="AW36" s="59"/>
      <c r="AX36" s="58"/>
      <c r="AY36" s="59"/>
      <c r="AZ36" s="59"/>
      <c r="BA36" s="59"/>
      <c r="BB36" s="59"/>
      <c r="BC36" s="60"/>
      <c r="BD36" s="59"/>
      <c r="BE36" s="59"/>
    </row>
    <row r="37" spans="1:57" ht="14.15" customHeight="1" thickBot="1">
      <c r="A37" s="50"/>
      <c r="B37" s="21">
        <v>11</v>
      </c>
      <c r="C37" s="20">
        <v>12</v>
      </c>
      <c r="D37" s="20">
        <v>13</v>
      </c>
      <c r="E37" s="20">
        <v>14</v>
      </c>
      <c r="F37" s="20">
        <v>15</v>
      </c>
      <c r="G37" s="20">
        <v>16</v>
      </c>
      <c r="H37" s="22">
        <v>17</v>
      </c>
      <c r="I37" s="21">
        <v>15</v>
      </c>
      <c r="J37" s="20">
        <v>16</v>
      </c>
      <c r="K37" s="20">
        <v>17</v>
      </c>
      <c r="L37" s="20">
        <v>18</v>
      </c>
      <c r="M37" s="20">
        <v>19</v>
      </c>
      <c r="N37" s="20">
        <v>20</v>
      </c>
      <c r="O37" s="22">
        <v>21</v>
      </c>
      <c r="P37" s="21">
        <v>12</v>
      </c>
      <c r="Q37" s="67">
        <v>13</v>
      </c>
      <c r="R37" s="67">
        <v>14</v>
      </c>
      <c r="S37" s="20">
        <v>15</v>
      </c>
      <c r="T37" s="67">
        <v>16</v>
      </c>
      <c r="U37" s="67">
        <v>17</v>
      </c>
      <c r="V37" s="22">
        <v>18</v>
      </c>
      <c r="AR37" s="57"/>
      <c r="AS37" s="57"/>
      <c r="AT37" s="57"/>
      <c r="AU37" s="58"/>
      <c r="AV37" s="58"/>
      <c r="AW37" s="58"/>
      <c r="AX37" s="58"/>
      <c r="AY37" s="57"/>
      <c r="AZ37" s="57"/>
      <c r="BA37" s="57"/>
      <c r="BB37" s="57"/>
      <c r="BC37" s="57"/>
      <c r="BD37" s="57"/>
      <c r="BE37" s="57"/>
    </row>
    <row r="38" spans="1:57" s="23" customFormat="1" ht="14.15" customHeight="1" thickBot="1">
      <c r="A38" s="31"/>
      <c r="B38" s="27" t="s">
        <v>731</v>
      </c>
      <c r="C38" s="26" t="s">
        <v>734</v>
      </c>
      <c r="D38" s="26" t="s">
        <v>735</v>
      </c>
      <c r="E38" s="26" t="s">
        <v>736</v>
      </c>
      <c r="F38" s="26" t="s">
        <v>737</v>
      </c>
      <c r="G38" s="26" t="s">
        <v>741</v>
      </c>
      <c r="H38" s="39" t="s">
        <v>739</v>
      </c>
      <c r="I38" s="53" t="s">
        <v>739</v>
      </c>
      <c r="J38" s="26" t="s">
        <v>740</v>
      </c>
      <c r="K38" s="37" t="s">
        <v>744</v>
      </c>
      <c r="L38" s="37" t="s">
        <v>745</v>
      </c>
      <c r="M38" s="26" t="s">
        <v>746</v>
      </c>
      <c r="N38" s="26" t="s">
        <v>747</v>
      </c>
      <c r="O38" s="29" t="s">
        <v>748</v>
      </c>
      <c r="P38" s="27" t="s">
        <v>737</v>
      </c>
      <c r="Q38" s="26" t="s">
        <v>741</v>
      </c>
      <c r="R38" s="37" t="s">
        <v>739</v>
      </c>
      <c r="S38" s="26" t="s">
        <v>740</v>
      </c>
      <c r="T38" s="37" t="s">
        <v>744</v>
      </c>
      <c r="U38" s="37" t="s">
        <v>745</v>
      </c>
      <c r="V38" s="29" t="s">
        <v>746</v>
      </c>
      <c r="AR38" s="59"/>
      <c r="AS38" s="59"/>
      <c r="AT38" s="59"/>
      <c r="AU38" s="58"/>
      <c r="AV38" s="58"/>
      <c r="AW38" s="58"/>
      <c r="AX38" s="58"/>
      <c r="AY38" s="59"/>
      <c r="AZ38" s="59"/>
      <c r="BA38" s="59"/>
      <c r="BB38" s="59"/>
      <c r="BC38" s="59"/>
      <c r="BD38" s="59"/>
      <c r="BE38" s="59"/>
    </row>
    <row r="39" spans="1:57" s="23" customFormat="1" ht="14.15" customHeight="1" thickBot="1">
      <c r="A39" s="31"/>
      <c r="B39" s="21">
        <v>18</v>
      </c>
      <c r="C39" s="20">
        <v>19</v>
      </c>
      <c r="D39" s="20">
        <v>20</v>
      </c>
      <c r="E39" s="20">
        <v>21</v>
      </c>
      <c r="F39" s="20">
        <v>22</v>
      </c>
      <c r="G39" s="20">
        <v>23</v>
      </c>
      <c r="H39" s="22">
        <v>24</v>
      </c>
      <c r="I39" s="21">
        <v>22</v>
      </c>
      <c r="J39" s="20">
        <v>23</v>
      </c>
      <c r="K39" s="20">
        <v>24</v>
      </c>
      <c r="L39" s="20">
        <v>25</v>
      </c>
      <c r="M39" s="20">
        <v>26</v>
      </c>
      <c r="N39" s="20">
        <v>27</v>
      </c>
      <c r="O39" s="22">
        <v>28</v>
      </c>
      <c r="P39" s="21">
        <v>19</v>
      </c>
      <c r="Q39" s="21">
        <v>20</v>
      </c>
      <c r="R39" s="21">
        <v>21</v>
      </c>
      <c r="S39" s="67">
        <v>22</v>
      </c>
      <c r="T39" s="67">
        <v>23</v>
      </c>
      <c r="U39" s="67">
        <v>24</v>
      </c>
      <c r="V39" s="22">
        <v>25</v>
      </c>
      <c r="AR39" s="59"/>
      <c r="AS39" s="59"/>
      <c r="AT39" s="59"/>
      <c r="AU39" s="58"/>
      <c r="AV39" s="58"/>
      <c r="AW39" s="58"/>
      <c r="AX39" s="58"/>
      <c r="AY39" s="59"/>
      <c r="AZ39" s="59"/>
      <c r="BA39" s="59"/>
      <c r="BB39" s="59"/>
      <c r="BC39" s="59"/>
      <c r="BD39" s="59"/>
      <c r="BE39" s="59"/>
    </row>
    <row r="40" spans="1:57" s="23" customFormat="1" ht="14.15" customHeight="1" thickBot="1">
      <c r="A40" s="31"/>
      <c r="B40" s="27" t="s">
        <v>740</v>
      </c>
      <c r="C40" s="37" t="s">
        <v>744</v>
      </c>
      <c r="D40" s="37" t="s">
        <v>745</v>
      </c>
      <c r="E40" s="26" t="s">
        <v>746</v>
      </c>
      <c r="F40" s="26" t="s">
        <v>776</v>
      </c>
      <c r="G40" s="26" t="s">
        <v>748</v>
      </c>
      <c r="H40" s="29" t="s">
        <v>749</v>
      </c>
      <c r="I40" s="27" t="s">
        <v>749</v>
      </c>
      <c r="J40" s="26" t="s">
        <v>777</v>
      </c>
      <c r="K40" s="26" t="s">
        <v>751</v>
      </c>
      <c r="L40" s="26" t="s">
        <v>714</v>
      </c>
      <c r="M40" s="26" t="s">
        <v>715</v>
      </c>
      <c r="N40" s="26" t="s">
        <v>716</v>
      </c>
      <c r="O40" s="29" t="s">
        <v>717</v>
      </c>
      <c r="P40" s="27" t="s">
        <v>747</v>
      </c>
      <c r="Q40" s="27" t="s">
        <v>748</v>
      </c>
      <c r="R40" s="51" t="s">
        <v>778</v>
      </c>
      <c r="S40" s="26" t="s">
        <v>750</v>
      </c>
      <c r="T40" s="26" t="s">
        <v>779</v>
      </c>
      <c r="U40" s="26" t="s">
        <v>714</v>
      </c>
      <c r="V40" s="29" t="s">
        <v>715</v>
      </c>
      <c r="AR40" s="59"/>
      <c r="AS40" s="59"/>
      <c r="AT40" s="59"/>
      <c r="AU40" s="58"/>
      <c r="AV40" s="58"/>
      <c r="AW40" s="58"/>
      <c r="AX40" s="58"/>
      <c r="AY40" s="59"/>
      <c r="AZ40" s="59"/>
      <c r="BA40" s="59"/>
      <c r="BB40" s="59"/>
      <c r="BC40" s="59"/>
      <c r="BD40" s="59"/>
      <c r="BE40" s="59"/>
    </row>
    <row r="41" spans="1:57" ht="14.15" customHeight="1" thickBot="1">
      <c r="A41" s="50"/>
      <c r="B41" s="21">
        <v>25</v>
      </c>
      <c r="C41" s="20">
        <v>26</v>
      </c>
      <c r="D41" s="20">
        <v>27</v>
      </c>
      <c r="E41" s="20">
        <v>28</v>
      </c>
      <c r="F41" s="20">
        <v>29</v>
      </c>
      <c r="G41" s="20">
        <v>30</v>
      </c>
      <c r="H41" s="22">
        <v>31</v>
      </c>
      <c r="I41" s="21">
        <v>29</v>
      </c>
      <c r="J41" s="20">
        <v>30</v>
      </c>
      <c r="K41" s="20">
        <v>31</v>
      </c>
      <c r="L41" s="20"/>
      <c r="M41" s="20"/>
      <c r="N41" s="20"/>
      <c r="O41" s="34"/>
      <c r="P41" s="21">
        <v>26</v>
      </c>
      <c r="Q41" s="67">
        <v>27</v>
      </c>
      <c r="R41" s="67">
        <v>28</v>
      </c>
      <c r="S41" s="67">
        <v>29</v>
      </c>
      <c r="T41" s="67">
        <v>30</v>
      </c>
      <c r="U41" s="20"/>
      <c r="V41" s="34"/>
    </row>
    <row r="42" spans="1:57" ht="14.15" customHeight="1">
      <c r="A42" s="50"/>
      <c r="B42" s="27" t="s">
        <v>750</v>
      </c>
      <c r="C42" s="26" t="s">
        <v>751</v>
      </c>
      <c r="D42" s="26" t="s">
        <v>714</v>
      </c>
      <c r="E42" s="26" t="s">
        <v>715</v>
      </c>
      <c r="F42" s="26" t="s">
        <v>716</v>
      </c>
      <c r="G42" s="26" t="s">
        <v>722</v>
      </c>
      <c r="H42" s="29" t="s">
        <v>755</v>
      </c>
      <c r="I42" s="27" t="s">
        <v>755</v>
      </c>
      <c r="J42" s="26" t="s">
        <v>719</v>
      </c>
      <c r="K42" s="26" t="s">
        <v>720</v>
      </c>
      <c r="L42" s="26"/>
      <c r="M42" s="26"/>
      <c r="N42" s="37"/>
      <c r="O42" s="54"/>
      <c r="P42" s="27" t="s">
        <v>716</v>
      </c>
      <c r="Q42" s="26" t="s">
        <v>722</v>
      </c>
      <c r="R42" s="26" t="s">
        <v>755</v>
      </c>
      <c r="S42" s="26" t="s">
        <v>719</v>
      </c>
      <c r="T42" s="26" t="s">
        <v>720</v>
      </c>
      <c r="U42" s="26"/>
      <c r="V42" s="38"/>
      <c r="AK42" s="61"/>
    </row>
    <row r="43" spans="1:57" ht="14.15" customHeight="1">
      <c r="B43" s="19"/>
      <c r="C43" s="20"/>
      <c r="D43" s="20"/>
      <c r="E43" s="20"/>
      <c r="F43" s="20"/>
      <c r="G43" s="20"/>
      <c r="H43" s="34"/>
      <c r="I43" s="20"/>
      <c r="J43" s="20"/>
      <c r="K43" s="20"/>
      <c r="L43" s="20"/>
      <c r="M43" s="20"/>
      <c r="N43" s="20"/>
      <c r="O43" s="20"/>
      <c r="P43" s="19"/>
      <c r="Q43" s="20"/>
      <c r="R43" s="20"/>
      <c r="S43" s="20"/>
      <c r="T43" s="20"/>
      <c r="U43" s="20"/>
      <c r="V43" s="34"/>
      <c r="AK43" s="61"/>
    </row>
    <row r="44" spans="1:57" ht="14.15" customHeight="1" thickBot="1">
      <c r="B44" s="46"/>
      <c r="C44" s="43"/>
      <c r="D44" s="43"/>
      <c r="E44" s="43"/>
      <c r="F44" s="43"/>
      <c r="G44" s="43"/>
      <c r="H44" s="44"/>
      <c r="I44" s="26"/>
      <c r="J44" s="26"/>
      <c r="K44" s="43"/>
      <c r="L44" s="43"/>
      <c r="M44" s="43"/>
      <c r="N44" s="43"/>
      <c r="O44" s="43"/>
      <c r="P44" s="45"/>
      <c r="Q44" s="43"/>
      <c r="R44" s="43"/>
      <c r="S44" s="43"/>
      <c r="T44" s="43"/>
      <c r="U44" s="43"/>
      <c r="V44" s="44"/>
      <c r="AK44" s="61"/>
    </row>
    <row r="45" spans="1:57" ht="18.75" customHeight="1" thickTop="1">
      <c r="B45" s="62"/>
      <c r="C45" s="55"/>
      <c r="D45" s="12" t="s">
        <v>780</v>
      </c>
      <c r="E45" s="12"/>
      <c r="F45" s="12" t="s">
        <v>704</v>
      </c>
      <c r="G45" s="12"/>
      <c r="H45" s="48"/>
      <c r="I45" s="49"/>
      <c r="J45" s="12"/>
      <c r="K45" s="12" t="s">
        <v>780</v>
      </c>
      <c r="L45" s="12" t="s">
        <v>703</v>
      </c>
      <c r="M45" s="12" t="s">
        <v>704</v>
      </c>
      <c r="N45" s="12"/>
      <c r="O45" s="12"/>
      <c r="P45" s="49"/>
      <c r="Q45" s="12"/>
      <c r="R45" s="12" t="s">
        <v>780</v>
      </c>
      <c r="S45" s="12" t="s">
        <v>705</v>
      </c>
      <c r="T45" s="12" t="s">
        <v>704</v>
      </c>
      <c r="U45" s="55"/>
      <c r="V45" s="56"/>
    </row>
    <row r="46" spans="1:57" ht="14.15" customHeight="1" thickBot="1">
      <c r="B46" s="19" t="s">
        <v>707</v>
      </c>
      <c r="C46" s="20" t="s">
        <v>708</v>
      </c>
      <c r="D46" s="20" t="s">
        <v>709</v>
      </c>
      <c r="E46" s="20" t="s">
        <v>710</v>
      </c>
      <c r="F46" s="20" t="s">
        <v>711</v>
      </c>
      <c r="G46" s="20" t="s">
        <v>712</v>
      </c>
      <c r="H46" s="34" t="s">
        <v>713</v>
      </c>
      <c r="I46" s="19" t="s">
        <v>707</v>
      </c>
      <c r="J46" s="20" t="s">
        <v>708</v>
      </c>
      <c r="K46" s="20" t="s">
        <v>709</v>
      </c>
      <c r="L46" s="20" t="s">
        <v>710</v>
      </c>
      <c r="M46" s="20" t="s">
        <v>711</v>
      </c>
      <c r="N46" s="20" t="s">
        <v>712</v>
      </c>
      <c r="O46" s="20" t="s">
        <v>713</v>
      </c>
      <c r="P46" s="19" t="s">
        <v>707</v>
      </c>
      <c r="Q46" s="20" t="s">
        <v>708</v>
      </c>
      <c r="R46" s="20" t="s">
        <v>709</v>
      </c>
      <c r="S46" s="20" t="s">
        <v>710</v>
      </c>
      <c r="T46" s="20" t="s">
        <v>711</v>
      </c>
      <c r="U46" s="20" t="s">
        <v>712</v>
      </c>
      <c r="V46" s="34" t="s">
        <v>713</v>
      </c>
    </row>
    <row r="47" spans="1:57" ht="14.15" customHeight="1" thickBot="1">
      <c r="B47" s="19"/>
      <c r="C47" s="20"/>
      <c r="D47" s="20"/>
      <c r="E47" s="20"/>
      <c r="F47" s="20"/>
      <c r="G47" s="67">
        <v>1</v>
      </c>
      <c r="H47" s="22">
        <v>2</v>
      </c>
      <c r="I47" s="19"/>
      <c r="J47" s="67">
        <v>1</v>
      </c>
      <c r="K47" s="67">
        <v>2</v>
      </c>
      <c r="L47" s="67">
        <v>3</v>
      </c>
      <c r="M47" s="67">
        <v>4</v>
      </c>
      <c r="N47" s="20">
        <v>5</v>
      </c>
      <c r="O47" s="21">
        <v>6</v>
      </c>
      <c r="P47" s="19"/>
      <c r="Q47" s="20"/>
      <c r="R47" s="20"/>
      <c r="S47" s="20">
        <v>1</v>
      </c>
      <c r="T47" s="20">
        <v>2</v>
      </c>
      <c r="U47" s="20">
        <v>3</v>
      </c>
      <c r="V47" s="22">
        <v>4</v>
      </c>
    </row>
    <row r="48" spans="1:57" ht="14.15" customHeight="1" thickBot="1">
      <c r="B48" s="28"/>
      <c r="C48" s="37"/>
      <c r="D48" s="26"/>
      <c r="E48" s="26"/>
      <c r="F48" s="36"/>
      <c r="G48" s="26" t="s">
        <v>721</v>
      </c>
      <c r="H48" s="27" t="s">
        <v>725</v>
      </c>
      <c r="I48" s="24"/>
      <c r="J48" s="26" t="s">
        <v>726</v>
      </c>
      <c r="K48" s="26" t="s">
        <v>727</v>
      </c>
      <c r="L48" s="26" t="s">
        <v>728</v>
      </c>
      <c r="M48" s="26" t="s">
        <v>729</v>
      </c>
      <c r="N48" s="52" t="s">
        <v>781</v>
      </c>
      <c r="O48" s="27" t="s">
        <v>731</v>
      </c>
      <c r="P48" s="24"/>
      <c r="Q48" s="26"/>
      <c r="R48" s="26"/>
      <c r="S48" s="26" t="s">
        <v>726</v>
      </c>
      <c r="T48" s="26" t="s">
        <v>727</v>
      </c>
      <c r="U48" s="26" t="s">
        <v>728</v>
      </c>
      <c r="V48" s="63" t="s">
        <v>782</v>
      </c>
    </row>
    <row r="49" spans="1:25" ht="14.15" customHeight="1" thickBot="1">
      <c r="B49" s="30">
        <v>3</v>
      </c>
      <c r="C49" s="67">
        <v>4</v>
      </c>
      <c r="D49" s="67">
        <v>5</v>
      </c>
      <c r="E49" s="67">
        <v>6</v>
      </c>
      <c r="F49" s="20">
        <v>7</v>
      </c>
      <c r="G49" s="20">
        <v>8</v>
      </c>
      <c r="H49" s="21">
        <v>9</v>
      </c>
      <c r="I49" s="30">
        <v>7</v>
      </c>
      <c r="J49" s="68">
        <v>8</v>
      </c>
      <c r="K49" s="67">
        <v>9</v>
      </c>
      <c r="L49" s="67">
        <v>10</v>
      </c>
      <c r="M49" s="67">
        <v>11</v>
      </c>
      <c r="N49" s="67">
        <v>12</v>
      </c>
      <c r="O49" s="21">
        <v>13</v>
      </c>
      <c r="P49" s="30">
        <v>5</v>
      </c>
      <c r="Q49" s="20">
        <v>6</v>
      </c>
      <c r="R49" s="20">
        <v>7</v>
      </c>
      <c r="S49" s="20">
        <v>8</v>
      </c>
      <c r="T49" s="20">
        <v>9</v>
      </c>
      <c r="U49" s="20">
        <v>10</v>
      </c>
      <c r="V49" s="22">
        <v>11</v>
      </c>
    </row>
    <row r="50" spans="1:25" ht="14.15" customHeight="1" thickBot="1">
      <c r="A50" s="50"/>
      <c r="B50" s="27" t="s">
        <v>726</v>
      </c>
      <c r="C50" s="26" t="s">
        <v>727</v>
      </c>
      <c r="D50" s="26" t="s">
        <v>728</v>
      </c>
      <c r="E50" s="52" t="s">
        <v>783</v>
      </c>
      <c r="F50" s="26" t="s">
        <v>731</v>
      </c>
      <c r="G50" s="26" t="s">
        <v>784</v>
      </c>
      <c r="H50" s="29" t="s">
        <v>735</v>
      </c>
      <c r="I50" s="27" t="s">
        <v>785</v>
      </c>
      <c r="J50" s="26" t="s">
        <v>735</v>
      </c>
      <c r="K50" s="26" t="s">
        <v>736</v>
      </c>
      <c r="L50" s="26" t="s">
        <v>737</v>
      </c>
      <c r="M50" s="26" t="s">
        <v>741</v>
      </c>
      <c r="N50" s="37" t="s">
        <v>739</v>
      </c>
      <c r="O50" s="29" t="s">
        <v>740</v>
      </c>
      <c r="P50" s="27" t="s">
        <v>731</v>
      </c>
      <c r="Q50" s="26" t="s">
        <v>734</v>
      </c>
      <c r="R50" s="26" t="s">
        <v>786</v>
      </c>
      <c r="S50" s="26" t="s">
        <v>736</v>
      </c>
      <c r="T50" s="26" t="s">
        <v>737</v>
      </c>
      <c r="U50" s="26" t="s">
        <v>741</v>
      </c>
      <c r="V50" s="39" t="s">
        <v>739</v>
      </c>
    </row>
    <row r="51" spans="1:25" ht="14.15" customHeight="1" thickBot="1">
      <c r="A51" s="50"/>
      <c r="B51" s="21">
        <v>10</v>
      </c>
      <c r="C51" s="21">
        <v>11</v>
      </c>
      <c r="D51" s="20">
        <v>12</v>
      </c>
      <c r="E51" s="68">
        <v>13</v>
      </c>
      <c r="F51" s="67">
        <v>14</v>
      </c>
      <c r="G51" s="20">
        <v>15</v>
      </c>
      <c r="H51" s="22">
        <v>16</v>
      </c>
      <c r="I51" s="21">
        <v>14</v>
      </c>
      <c r="J51" s="68">
        <v>15</v>
      </c>
      <c r="K51" s="68">
        <v>16</v>
      </c>
      <c r="L51" s="68">
        <v>17</v>
      </c>
      <c r="M51" s="67">
        <v>18</v>
      </c>
      <c r="N51" s="20">
        <v>19</v>
      </c>
      <c r="O51" s="22">
        <v>20</v>
      </c>
      <c r="P51" s="21">
        <v>12</v>
      </c>
      <c r="Q51" s="20">
        <v>13</v>
      </c>
      <c r="R51" s="20">
        <v>14</v>
      </c>
      <c r="S51" s="20">
        <v>15</v>
      </c>
      <c r="T51" s="20">
        <v>16</v>
      </c>
      <c r="U51" s="20">
        <v>17</v>
      </c>
      <c r="V51" s="22">
        <v>18</v>
      </c>
    </row>
    <row r="52" spans="1:25" ht="14.15" customHeight="1" thickBot="1">
      <c r="A52" s="50"/>
      <c r="B52" s="27" t="s">
        <v>736</v>
      </c>
      <c r="C52" s="27" t="s">
        <v>737</v>
      </c>
      <c r="D52" s="26" t="s">
        <v>741</v>
      </c>
      <c r="E52" s="37" t="s">
        <v>739</v>
      </c>
      <c r="F52" s="26" t="s">
        <v>740</v>
      </c>
      <c r="G52" s="37" t="s">
        <v>744</v>
      </c>
      <c r="H52" s="39" t="s">
        <v>745</v>
      </c>
      <c r="I52" s="53" t="s">
        <v>744</v>
      </c>
      <c r="J52" s="37" t="s">
        <v>745</v>
      </c>
      <c r="K52" s="26" t="s">
        <v>746</v>
      </c>
      <c r="L52" s="26" t="s">
        <v>747</v>
      </c>
      <c r="M52" s="26" t="s">
        <v>748</v>
      </c>
      <c r="N52" s="26" t="s">
        <v>749</v>
      </c>
      <c r="O52" s="29" t="s">
        <v>750</v>
      </c>
      <c r="P52" s="27" t="s">
        <v>740</v>
      </c>
      <c r="Q52" s="37" t="s">
        <v>744</v>
      </c>
      <c r="R52" s="37" t="s">
        <v>745</v>
      </c>
      <c r="S52" s="26" t="s">
        <v>746</v>
      </c>
      <c r="T52" s="26" t="s">
        <v>747</v>
      </c>
      <c r="U52" s="26" t="s">
        <v>748</v>
      </c>
      <c r="V52" s="29" t="s">
        <v>749</v>
      </c>
    </row>
    <row r="53" spans="1:25" ht="14.15" customHeight="1" thickBot="1">
      <c r="A53" s="50"/>
      <c r="B53" s="21">
        <v>17</v>
      </c>
      <c r="C53" s="67">
        <v>18</v>
      </c>
      <c r="D53" s="67">
        <v>19</v>
      </c>
      <c r="E53" s="67">
        <v>20</v>
      </c>
      <c r="F53" s="67">
        <v>21</v>
      </c>
      <c r="G53" s="67">
        <v>22</v>
      </c>
      <c r="H53" s="22">
        <v>23</v>
      </c>
      <c r="I53" s="21">
        <v>21</v>
      </c>
      <c r="J53" s="67">
        <v>22</v>
      </c>
      <c r="K53" s="67">
        <v>23</v>
      </c>
      <c r="L53" s="67">
        <v>24</v>
      </c>
      <c r="M53" s="67">
        <v>25</v>
      </c>
      <c r="N53" s="67">
        <v>26</v>
      </c>
      <c r="O53" s="22">
        <v>27</v>
      </c>
      <c r="P53" s="21">
        <v>19</v>
      </c>
      <c r="Q53" s="20">
        <v>20</v>
      </c>
      <c r="R53" s="20">
        <v>21</v>
      </c>
      <c r="S53" s="20">
        <v>22</v>
      </c>
      <c r="T53" s="20">
        <v>23</v>
      </c>
      <c r="U53" s="20">
        <v>24</v>
      </c>
      <c r="V53" s="22">
        <v>25</v>
      </c>
      <c r="Y53" s="8" t="s">
        <v>787</v>
      </c>
    </row>
    <row r="54" spans="1:25" ht="14.15" customHeight="1" thickBot="1">
      <c r="A54" s="50"/>
      <c r="B54" s="27" t="s">
        <v>746</v>
      </c>
      <c r="C54" s="26" t="s">
        <v>747</v>
      </c>
      <c r="D54" s="26" t="s">
        <v>748</v>
      </c>
      <c r="E54" s="26" t="s">
        <v>749</v>
      </c>
      <c r="F54" s="26" t="s">
        <v>750</v>
      </c>
      <c r="G54" s="26" t="s">
        <v>751</v>
      </c>
      <c r="H54" s="29" t="s">
        <v>788</v>
      </c>
      <c r="I54" s="27" t="s">
        <v>751</v>
      </c>
      <c r="J54" s="26" t="s">
        <v>789</v>
      </c>
      <c r="K54" s="26" t="s">
        <v>715</v>
      </c>
      <c r="L54" s="26" t="s">
        <v>716</v>
      </c>
      <c r="M54" s="26" t="s">
        <v>722</v>
      </c>
      <c r="N54" s="26" t="s">
        <v>755</v>
      </c>
      <c r="O54" s="29" t="s">
        <v>719</v>
      </c>
      <c r="P54" s="27" t="s">
        <v>750</v>
      </c>
      <c r="Q54" s="26" t="s">
        <v>751</v>
      </c>
      <c r="R54" s="26" t="s">
        <v>790</v>
      </c>
      <c r="S54" s="26" t="s">
        <v>715</v>
      </c>
      <c r="T54" s="26" t="s">
        <v>716</v>
      </c>
      <c r="U54" s="26" t="s">
        <v>722</v>
      </c>
      <c r="V54" s="29" t="s">
        <v>755</v>
      </c>
    </row>
    <row r="55" spans="1:25" ht="14.15" customHeight="1" thickBot="1">
      <c r="A55" s="50"/>
      <c r="B55" s="21">
        <v>24</v>
      </c>
      <c r="C55" s="67">
        <v>25</v>
      </c>
      <c r="D55" s="67">
        <v>26</v>
      </c>
      <c r="E55" s="67">
        <v>27</v>
      </c>
      <c r="F55" s="67">
        <v>28</v>
      </c>
      <c r="G55" s="67">
        <v>29</v>
      </c>
      <c r="H55" s="22">
        <v>30</v>
      </c>
      <c r="I55" s="21">
        <v>28</v>
      </c>
      <c r="J55" s="20">
        <v>29</v>
      </c>
      <c r="K55" s="20">
        <v>30</v>
      </c>
      <c r="L55" s="20"/>
      <c r="M55" s="20"/>
      <c r="N55" s="20"/>
      <c r="O55" s="34"/>
      <c r="P55" s="21">
        <v>26</v>
      </c>
      <c r="Q55" s="20">
        <v>27</v>
      </c>
      <c r="R55" s="20">
        <v>28</v>
      </c>
      <c r="S55" s="20">
        <v>29</v>
      </c>
      <c r="T55" s="20">
        <v>30</v>
      </c>
      <c r="U55" s="21">
        <v>31</v>
      </c>
      <c r="V55" s="34"/>
    </row>
    <row r="56" spans="1:25" ht="14.15" customHeight="1">
      <c r="A56" s="50"/>
      <c r="B56" s="27" t="s">
        <v>715</v>
      </c>
      <c r="C56" s="26" t="s">
        <v>716</v>
      </c>
      <c r="D56" s="26" t="s">
        <v>722</v>
      </c>
      <c r="E56" s="26" t="s">
        <v>755</v>
      </c>
      <c r="F56" s="26" t="s">
        <v>719</v>
      </c>
      <c r="G56" s="26" t="s">
        <v>720</v>
      </c>
      <c r="H56" s="29" t="s">
        <v>721</v>
      </c>
      <c r="I56" s="27" t="s">
        <v>720</v>
      </c>
      <c r="J56" s="26" t="s">
        <v>721</v>
      </c>
      <c r="K56" s="26" t="s">
        <v>725</v>
      </c>
      <c r="L56" s="26"/>
      <c r="M56" s="26"/>
      <c r="N56" s="26"/>
      <c r="O56" s="38"/>
      <c r="P56" s="35" t="s">
        <v>719</v>
      </c>
      <c r="Q56" s="26" t="s">
        <v>720</v>
      </c>
      <c r="R56" s="26" t="s">
        <v>721</v>
      </c>
      <c r="S56" s="26" t="s">
        <v>725</v>
      </c>
      <c r="T56" s="26" t="s">
        <v>726</v>
      </c>
      <c r="U56" s="27" t="s">
        <v>769</v>
      </c>
      <c r="V56" s="38"/>
    </row>
    <row r="57" spans="1:25" ht="14.15" customHeight="1">
      <c r="B57" s="30">
        <v>31</v>
      </c>
      <c r="C57" s="20"/>
      <c r="D57" s="20"/>
      <c r="E57" s="20"/>
      <c r="F57" s="20"/>
      <c r="G57" s="20"/>
      <c r="H57" s="34"/>
      <c r="I57" s="19"/>
      <c r="J57" s="20"/>
      <c r="K57" s="20"/>
      <c r="L57" s="20"/>
      <c r="M57" s="20"/>
      <c r="N57" s="20"/>
      <c r="O57" s="20"/>
      <c r="P57" s="19"/>
      <c r="Q57" s="20"/>
      <c r="R57" s="20"/>
      <c r="S57" s="20"/>
      <c r="T57" s="20"/>
      <c r="U57" s="20"/>
      <c r="V57" s="34"/>
    </row>
    <row r="58" spans="1:25" ht="14.15" customHeight="1" thickBot="1">
      <c r="B58" s="41" t="s">
        <v>725</v>
      </c>
      <c r="C58" s="42"/>
      <c r="D58" s="43"/>
      <c r="E58" s="43"/>
      <c r="F58" s="43"/>
      <c r="G58" s="43"/>
      <c r="H58" s="44"/>
      <c r="I58" s="45"/>
      <c r="J58" s="43"/>
      <c r="K58" s="43"/>
      <c r="L58" s="43"/>
      <c r="M58" s="43"/>
      <c r="N58" s="43"/>
      <c r="O58" s="43"/>
      <c r="P58" s="46"/>
      <c r="Q58" s="47"/>
      <c r="R58" s="43"/>
      <c r="S58" s="43"/>
      <c r="T58" s="43"/>
      <c r="U58" s="43"/>
      <c r="V58" s="44"/>
    </row>
    <row r="59" spans="1:25" ht="16.5" customHeight="1" thickTop="1" thickBot="1"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5"/>
      <c r="V59" s="65"/>
    </row>
    <row r="60" spans="1:25" ht="16.5" customHeight="1" thickBot="1">
      <c r="B60" s="64"/>
      <c r="C60" s="64"/>
      <c r="D60" s="72" t="s">
        <v>794</v>
      </c>
      <c r="E60" s="64"/>
      <c r="F60" s="141" t="s">
        <v>791</v>
      </c>
      <c r="G60" s="142"/>
      <c r="H60" s="71"/>
      <c r="I60" s="64"/>
      <c r="J60" s="66"/>
      <c r="K60" s="64"/>
      <c r="L60" s="141" t="s">
        <v>792</v>
      </c>
      <c r="M60" s="141"/>
      <c r="N60" s="64"/>
      <c r="O60" s="64"/>
      <c r="P60" s="64"/>
      <c r="Q60" s="64"/>
      <c r="R60" s="64"/>
      <c r="S60" s="64"/>
      <c r="T60" s="64"/>
      <c r="U60" s="65"/>
      <c r="V60" s="65"/>
    </row>
  </sheetData>
  <mergeCells count="3">
    <mergeCell ref="B2:T2"/>
    <mergeCell ref="F60:G60"/>
    <mergeCell ref="L60:M60"/>
  </mergeCells>
  <phoneticPr fontId="1" type="noConversion"/>
  <printOptions horizontalCentered="1"/>
  <pageMargins left="0.74803149606299213" right="0.74803149606299213" top="0.35433070866141736" bottom="0.15748031496062992" header="0.47244094488188981" footer="0.51181102362204722"/>
  <pageSetup paperSize="9" scale="9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7FF4-1ECF-4E9C-891A-240B95D49C38}">
  <dimension ref="A1:AD382"/>
  <sheetViews>
    <sheetView zoomScale="70" zoomScaleNormal="70" workbookViewId="0">
      <pane xSplit="7" ySplit="1" topLeftCell="H126" activePane="bottomRight" state="frozen"/>
      <selection pane="topRight" activeCell="H1" sqref="H1"/>
      <selection pane="bottomLeft" activeCell="A2" sqref="A2"/>
      <selection pane="bottomRight" activeCell="M145" sqref="M145"/>
    </sheetView>
  </sheetViews>
  <sheetFormatPr defaultColWidth="8.69921875" defaultRowHeight="14.5"/>
  <cols>
    <col min="1" max="1" width="2.59765625" style="91" customWidth="1"/>
    <col min="2" max="2" width="3.69921875" style="91" customWidth="1"/>
    <col min="3" max="3" width="13.5" style="108" customWidth="1"/>
    <col min="4" max="4" width="28.8984375" style="91" hidden="1" customWidth="1"/>
    <col min="5" max="5" width="14.3984375" style="91" bestFit="1" customWidth="1"/>
    <col min="6" max="6" width="20.19921875" style="91" hidden="1" customWidth="1"/>
    <col min="7" max="7" width="36.59765625" style="135" customWidth="1"/>
    <col min="8" max="8" width="9" style="91" bestFit="1" customWidth="1"/>
    <col min="9" max="9" width="11.3984375" style="135" customWidth="1"/>
    <col min="10" max="10" width="14.8984375" style="108" hidden="1" customWidth="1"/>
    <col min="11" max="11" width="12.5" style="108" customWidth="1"/>
    <col min="12" max="12" width="14.8984375" style="108" hidden="1" customWidth="1"/>
    <col min="13" max="13" width="14.8984375" style="91" bestFit="1" customWidth="1"/>
    <col min="14" max="14" width="10.69921875" style="91" customWidth="1"/>
    <col min="15" max="15" width="12.19921875" style="91" customWidth="1"/>
    <col min="16" max="16" width="11.5" style="91" customWidth="1"/>
    <col min="17" max="17" width="8.69921875" style="108"/>
    <col min="18" max="18" width="9.3984375" style="108" customWidth="1"/>
    <col min="19" max="19" width="5.5" style="108" bestFit="1" customWidth="1"/>
    <col min="20" max="20" width="9.5" style="108" bestFit="1" customWidth="1"/>
    <col min="21" max="21" width="5.5" style="136" bestFit="1" customWidth="1"/>
    <col min="22" max="22" width="5.5" style="108" bestFit="1" customWidth="1"/>
    <col min="23" max="25" width="5.5" style="91" bestFit="1" customWidth="1"/>
    <col min="26" max="26" width="11.59765625" style="91" bestFit="1" customWidth="1"/>
    <col min="27" max="27" width="10.5" style="91" bestFit="1" customWidth="1"/>
    <col min="28" max="28" width="6.5" style="137" bestFit="1" customWidth="1"/>
    <col min="29" max="29" width="5.5" style="91" bestFit="1" customWidth="1"/>
    <col min="30" max="16384" width="8.69921875" style="91"/>
  </cols>
  <sheetData>
    <row r="1" spans="1:30" ht="21.5" customHeight="1" thickBot="1">
      <c r="A1" s="84" t="s">
        <v>860</v>
      </c>
      <c r="B1" s="85" t="s">
        <v>861</v>
      </c>
      <c r="C1" s="85" t="s">
        <v>862</v>
      </c>
      <c r="D1" s="85" t="s">
        <v>863</v>
      </c>
      <c r="E1" s="85" t="s">
        <v>864</v>
      </c>
      <c r="F1" s="85" t="s">
        <v>865</v>
      </c>
      <c r="G1" s="85" t="s">
        <v>0</v>
      </c>
      <c r="H1" s="85" t="s">
        <v>866</v>
      </c>
      <c r="I1" s="86" t="s">
        <v>867</v>
      </c>
      <c r="J1" s="87" t="s">
        <v>868</v>
      </c>
      <c r="K1" s="87" t="s">
        <v>869</v>
      </c>
      <c r="L1" s="87" t="s">
        <v>870</v>
      </c>
      <c r="M1" s="87" t="s">
        <v>871</v>
      </c>
      <c r="N1" s="87" t="s">
        <v>872</v>
      </c>
      <c r="O1" s="87" t="s">
        <v>873</v>
      </c>
      <c r="P1" s="88" t="s">
        <v>857</v>
      </c>
      <c r="Q1" s="88" t="s">
        <v>858</v>
      </c>
      <c r="R1" s="89" t="s">
        <v>874</v>
      </c>
      <c r="S1" s="88" t="s">
        <v>875</v>
      </c>
      <c r="T1" s="88" t="s">
        <v>876</v>
      </c>
      <c r="U1" s="88" t="s">
        <v>877</v>
      </c>
      <c r="V1" s="88" t="s">
        <v>878</v>
      </c>
      <c r="W1" s="88" t="s">
        <v>879</v>
      </c>
      <c r="X1" s="88" t="s">
        <v>880</v>
      </c>
      <c r="Y1" s="88" t="s">
        <v>881</v>
      </c>
      <c r="Z1" s="89" t="s">
        <v>882</v>
      </c>
      <c r="AA1" s="88" t="s">
        <v>883</v>
      </c>
      <c r="AB1" s="90" t="s">
        <v>1</v>
      </c>
      <c r="AC1" s="89" t="s">
        <v>884</v>
      </c>
      <c r="AD1" s="89" t="s">
        <v>885</v>
      </c>
    </row>
    <row r="2" spans="1:30" s="100" customFormat="1" ht="13.5">
      <c r="A2" s="92">
        <v>1</v>
      </c>
      <c r="B2" s="93" t="str">
        <f>LEFT(功能_333[[#This Row],[功能代號]],2)</f>
        <v>L1</v>
      </c>
      <c r="C2" s="93" t="s">
        <v>886</v>
      </c>
      <c r="D2" s="94" t="s">
        <v>887</v>
      </c>
      <c r="E2" s="95" t="s">
        <v>888</v>
      </c>
      <c r="F2" s="96" t="s">
        <v>889</v>
      </c>
      <c r="G2" s="94" t="s">
        <v>890</v>
      </c>
      <c r="H2" s="97" t="s">
        <v>891</v>
      </c>
      <c r="I2" s="97" t="s">
        <v>892</v>
      </c>
      <c r="J2" s="98">
        <v>44399</v>
      </c>
      <c r="K2" s="98"/>
      <c r="L2" s="98"/>
      <c r="M2" s="98">
        <v>44399</v>
      </c>
      <c r="N2" s="98" t="str">
        <f>IFERROR(IF(VLOOKUP(功能_333[[#This Row],[功能代號]],[2]討論項目!A:H,8,FALSE)=0,"",VLOOKUP(功能_333[[#This Row],[功能代號]],[2]討論項目!A:H,8,FALSE)),"")</f>
        <v/>
      </c>
      <c r="O2" s="98"/>
      <c r="P2" s="97" t="s">
        <v>893</v>
      </c>
      <c r="Q2" s="97" t="s">
        <v>894</v>
      </c>
      <c r="R2" s="93"/>
      <c r="S2" s="97"/>
      <c r="T2" s="97"/>
      <c r="U2" s="97"/>
      <c r="V2" s="97"/>
      <c r="W2" s="97"/>
      <c r="X2" s="97"/>
      <c r="Y2" s="97"/>
      <c r="Z2" s="93" t="str">
        <f>VLOOKUP(功能_333[[#This Row],[User]],[2]SKL放款!A:G,7,FALSE)</f>
        <v>放款推展課</v>
      </c>
      <c r="AA2" s="98">
        <v>44403</v>
      </c>
      <c r="AB2" s="99" t="str">
        <f>IFERROR(IF(VLOOKUP(功能_333[[#This Row],[功能代號]],[2]Menu!A:D,4,FALSE)=0,"",VLOOKUP(功能_333[[#This Row],[功能代號]],[2]Menu!A:D,4,FALSE)),"")</f>
        <v>L1-1</v>
      </c>
      <c r="AC2" s="93">
        <v>1</v>
      </c>
      <c r="AD2" s="93" t="str">
        <f>VLOOKUP(功能_333[[#This Row],[功能代號]],[3]交易清單!$E:$E,1,FALSE)</f>
        <v>L1001</v>
      </c>
    </row>
    <row r="3" spans="1:30" s="100" customFormat="1" ht="13.5">
      <c r="A3" s="92">
        <v>2</v>
      </c>
      <c r="B3" s="93" t="str">
        <f>LEFT(功能_333[[#This Row],[功能代號]],2)</f>
        <v>L1</v>
      </c>
      <c r="C3" s="93" t="s">
        <v>886</v>
      </c>
      <c r="D3" s="94" t="s">
        <v>887</v>
      </c>
      <c r="E3" s="95" t="s">
        <v>895</v>
      </c>
      <c r="F3" s="96" t="s">
        <v>896</v>
      </c>
      <c r="G3" s="94" t="s">
        <v>897</v>
      </c>
      <c r="H3" s="97" t="s">
        <v>891</v>
      </c>
      <c r="I3" s="97" t="s">
        <v>892</v>
      </c>
      <c r="J3" s="98">
        <v>44399</v>
      </c>
      <c r="K3" s="98"/>
      <c r="L3" s="98"/>
      <c r="M3" s="98">
        <v>44399</v>
      </c>
      <c r="N3" s="98" t="str">
        <f>IFERROR(IF(VLOOKUP(功能_333[[#This Row],[功能代號]],[2]討論項目!A:H,8,FALSE)=0,"",VLOOKUP(功能_333[[#This Row],[功能代號]],[2]討論項目!A:H,8,FALSE)),"")</f>
        <v/>
      </c>
      <c r="O3" s="98"/>
      <c r="P3" s="97" t="s">
        <v>893</v>
      </c>
      <c r="Q3" s="97" t="s">
        <v>894</v>
      </c>
      <c r="R3" s="93"/>
      <c r="S3" s="97"/>
      <c r="T3" s="97"/>
      <c r="U3" s="97"/>
      <c r="V3" s="97"/>
      <c r="W3" s="97"/>
      <c r="X3" s="97"/>
      <c r="Y3" s="97"/>
      <c r="Z3" s="93" t="str">
        <f>VLOOKUP(功能_333[[#This Row],[User]],[2]SKL放款!A:G,7,FALSE)</f>
        <v>放款推展課</v>
      </c>
      <c r="AA3" s="98">
        <v>44403</v>
      </c>
      <c r="AB3" s="101" t="str">
        <f>AB2</f>
        <v>L1-1</v>
      </c>
      <c r="AC3" s="93">
        <v>2</v>
      </c>
      <c r="AD3" s="93" t="str">
        <f>VLOOKUP(功能_333[[#This Row],[功能代號]],[3]交易清單!$E:$E,1,FALSE)</f>
        <v>L1101</v>
      </c>
    </row>
    <row r="4" spans="1:30" ht="13.5">
      <c r="A4" s="92">
        <v>3</v>
      </c>
      <c r="B4" s="89" t="str">
        <f>LEFT(功能_333[[#This Row],[功能代號]],2)</f>
        <v>L1</v>
      </c>
      <c r="C4" s="89" t="s">
        <v>886</v>
      </c>
      <c r="D4" s="89" t="s">
        <v>887</v>
      </c>
      <c r="E4" s="88" t="s">
        <v>898</v>
      </c>
      <c r="F4" s="102" t="s">
        <v>899</v>
      </c>
      <c r="G4" s="89" t="s">
        <v>900</v>
      </c>
      <c r="H4" s="88" t="s">
        <v>891</v>
      </c>
      <c r="I4" s="88" t="s">
        <v>892</v>
      </c>
      <c r="J4" s="87">
        <v>44403</v>
      </c>
      <c r="K4" s="87"/>
      <c r="L4" s="87"/>
      <c r="M4" s="87">
        <v>44403</v>
      </c>
      <c r="N4" s="87" t="str">
        <f>IFERROR(IF(VLOOKUP(功能_333[[#This Row],[功能代號]],[2]討論項目!A:H,8,FALSE)=0,"",VLOOKUP(功能_333[[#This Row],[功能代號]],[2]討論項目!A:H,8,FALSE)),"")</f>
        <v/>
      </c>
      <c r="O4" s="87"/>
      <c r="P4" s="88" t="s">
        <v>893</v>
      </c>
      <c r="Q4" s="88" t="s">
        <v>901</v>
      </c>
      <c r="R4" s="89"/>
      <c r="S4" s="88"/>
      <c r="T4" s="88"/>
      <c r="U4" s="88"/>
      <c r="V4" s="88"/>
      <c r="W4" s="88"/>
      <c r="X4" s="88"/>
      <c r="Y4" s="88"/>
      <c r="Z4" s="89" t="str">
        <f>VLOOKUP(功能_333[[#This Row],[User]],[2]SKL放款!A:G,7,FALSE)</f>
        <v>放款推展課</v>
      </c>
      <c r="AA4" s="89"/>
      <c r="AB4" s="103" t="str">
        <f>AB2</f>
        <v>L1-1</v>
      </c>
      <c r="AC4" s="89">
        <v>3</v>
      </c>
      <c r="AD4" s="89" t="str">
        <f>VLOOKUP(功能_333[[#This Row],[功能代號]],[3]交易清單!$E:$E,1,FALSE)</f>
        <v>L1102</v>
      </c>
    </row>
    <row r="5" spans="1:30" s="100" customFormat="1" ht="13.5">
      <c r="A5" s="92">
        <v>4</v>
      </c>
      <c r="B5" s="93" t="str">
        <f>LEFT(功能_333[[#This Row],[功能代號]],2)</f>
        <v>L1</v>
      </c>
      <c r="C5" s="93" t="s">
        <v>886</v>
      </c>
      <c r="D5" s="94" t="s">
        <v>887</v>
      </c>
      <c r="E5" s="95" t="s">
        <v>902</v>
      </c>
      <c r="F5" s="96" t="s">
        <v>903</v>
      </c>
      <c r="G5" s="94" t="s">
        <v>904</v>
      </c>
      <c r="H5" s="97" t="s">
        <v>891</v>
      </c>
      <c r="I5" s="97" t="s">
        <v>892</v>
      </c>
      <c r="J5" s="98">
        <v>44399</v>
      </c>
      <c r="K5" s="98"/>
      <c r="L5" s="98"/>
      <c r="M5" s="98">
        <v>44399</v>
      </c>
      <c r="N5" s="98" t="str">
        <f>IFERROR(IF(VLOOKUP(功能_333[[#This Row],[功能代號]],[2]討論項目!A:H,8,FALSE)=0,"",VLOOKUP(功能_333[[#This Row],[功能代號]],[2]討論項目!A:H,8,FALSE)),"")</f>
        <v/>
      </c>
      <c r="O5" s="98"/>
      <c r="P5" s="97" t="s">
        <v>893</v>
      </c>
      <c r="Q5" s="97" t="s">
        <v>894</v>
      </c>
      <c r="R5" s="93"/>
      <c r="S5" s="97"/>
      <c r="T5" s="97"/>
      <c r="U5" s="97"/>
      <c r="V5" s="97"/>
      <c r="W5" s="97"/>
      <c r="X5" s="97"/>
      <c r="Y5" s="97"/>
      <c r="Z5" s="93" t="str">
        <f>VLOOKUP(功能_333[[#This Row],[User]],[2]SKL放款!A:G,7,FALSE)</f>
        <v>放款推展課</v>
      </c>
      <c r="AA5" s="93"/>
      <c r="AB5" s="101" t="str">
        <f>AB2</f>
        <v>L1-1</v>
      </c>
      <c r="AC5" s="93">
        <v>4</v>
      </c>
      <c r="AD5" s="93" t="str">
        <f>VLOOKUP(功能_333[[#This Row],[功能代號]],[3]交易清單!$E:$E,1,FALSE)</f>
        <v>L1103</v>
      </c>
    </row>
    <row r="6" spans="1:30" ht="13.5">
      <c r="A6" s="92">
        <v>5</v>
      </c>
      <c r="B6" s="89" t="str">
        <f>LEFT(功能_333[[#This Row],[功能代號]],2)</f>
        <v>L1</v>
      </c>
      <c r="C6" s="89" t="s">
        <v>886</v>
      </c>
      <c r="D6" s="89" t="s">
        <v>887</v>
      </c>
      <c r="E6" s="88" t="s">
        <v>905</v>
      </c>
      <c r="F6" s="102" t="s">
        <v>906</v>
      </c>
      <c r="G6" s="89" t="s">
        <v>907</v>
      </c>
      <c r="H6" s="88" t="s">
        <v>891</v>
      </c>
      <c r="I6" s="88" t="s">
        <v>892</v>
      </c>
      <c r="J6" s="87">
        <v>44403</v>
      </c>
      <c r="K6" s="87"/>
      <c r="L6" s="87"/>
      <c r="M6" s="87">
        <v>44403</v>
      </c>
      <c r="N6" s="87" t="str">
        <f>IFERROR(IF(VLOOKUP(功能_333[[#This Row],[功能代號]],[2]討論項目!A:H,8,FALSE)=0,"",VLOOKUP(功能_333[[#This Row],[功能代號]],[2]討論項目!A:H,8,FALSE)),"")</f>
        <v/>
      </c>
      <c r="O6" s="87"/>
      <c r="P6" s="88" t="s">
        <v>893</v>
      </c>
      <c r="Q6" s="88" t="s">
        <v>901</v>
      </c>
      <c r="R6" s="89"/>
      <c r="S6" s="88"/>
      <c r="T6" s="88"/>
      <c r="U6" s="88"/>
      <c r="V6" s="88"/>
      <c r="W6" s="88"/>
      <c r="X6" s="88"/>
      <c r="Y6" s="88"/>
      <c r="Z6" s="89" t="str">
        <f>VLOOKUP(功能_333[[#This Row],[User]],[2]SKL放款!A:G,7,FALSE)</f>
        <v>放款推展課</v>
      </c>
      <c r="AA6" s="89"/>
      <c r="AB6" s="103" t="str">
        <f>AB2</f>
        <v>L1-1</v>
      </c>
      <c r="AC6" s="89">
        <v>5</v>
      </c>
      <c r="AD6" s="89" t="str">
        <f>VLOOKUP(功能_333[[#This Row],[功能代號]],[3]交易清單!$E:$E,1,FALSE)</f>
        <v>L1104</v>
      </c>
    </row>
    <row r="7" spans="1:30" s="100" customFormat="1" ht="13.5">
      <c r="A7" s="92">
        <v>6</v>
      </c>
      <c r="B7" s="93" t="str">
        <f>LEFT(功能_333[[#This Row],[功能代號]],2)</f>
        <v>L1</v>
      </c>
      <c r="C7" s="93" t="s">
        <v>886</v>
      </c>
      <c r="D7" s="94" t="s">
        <v>887</v>
      </c>
      <c r="E7" s="95" t="s">
        <v>908</v>
      </c>
      <c r="F7" s="96" t="s">
        <v>909</v>
      </c>
      <c r="G7" s="94" t="s">
        <v>910</v>
      </c>
      <c r="H7" s="97" t="s">
        <v>891</v>
      </c>
      <c r="I7" s="97" t="s">
        <v>892</v>
      </c>
      <c r="J7" s="98">
        <v>44399</v>
      </c>
      <c r="K7" s="98"/>
      <c r="L7" s="98"/>
      <c r="M7" s="98">
        <v>44399</v>
      </c>
      <c r="N7" s="98" t="str">
        <f>IFERROR(IF(VLOOKUP(功能_333[[#This Row],[功能代號]],[2]討論項目!A:H,8,FALSE)=0,"",VLOOKUP(功能_333[[#This Row],[功能代號]],[2]討論項目!A:H,8,FALSE)),"")</f>
        <v/>
      </c>
      <c r="O7" s="98"/>
      <c r="P7" s="97" t="s">
        <v>893</v>
      </c>
      <c r="Q7" s="97" t="s">
        <v>901</v>
      </c>
      <c r="R7" s="93"/>
      <c r="S7" s="97"/>
      <c r="T7" s="97"/>
      <c r="U7" s="97"/>
      <c r="V7" s="97"/>
      <c r="W7" s="97"/>
      <c r="X7" s="97"/>
      <c r="Y7" s="97"/>
      <c r="Z7" s="93" t="str">
        <f>VLOOKUP(功能_333[[#This Row],[User]],[2]SKL放款!A:G,7,FALSE)</f>
        <v>放款推展課</v>
      </c>
      <c r="AA7" s="93"/>
      <c r="AB7" s="99" t="str">
        <f>IFERROR(IF(VLOOKUP(功能_333[[#This Row],[功能代號]],[2]Menu!A:D,4,FALSE)=0,"",VLOOKUP(功能_333[[#This Row],[功能代號]],[2]Menu!A:D,4,FALSE)),"")</f>
        <v>L1-1</v>
      </c>
      <c r="AC7" s="93">
        <v>6</v>
      </c>
      <c r="AD7" s="93" t="str">
        <f>VLOOKUP(功能_333[[#This Row],[功能代號]],[3]交易清單!$E:$E,1,FALSE)</f>
        <v>L1905</v>
      </c>
    </row>
    <row r="8" spans="1:30" s="100" customFormat="1" ht="13.5">
      <c r="A8" s="92">
        <v>7</v>
      </c>
      <c r="B8" s="93" t="str">
        <f>LEFT(功能_333[[#This Row],[功能代號]],2)</f>
        <v>L1</v>
      </c>
      <c r="C8" s="93" t="s">
        <v>886</v>
      </c>
      <c r="D8" s="94" t="s">
        <v>887</v>
      </c>
      <c r="E8" s="95" t="s">
        <v>911</v>
      </c>
      <c r="F8" s="96" t="s">
        <v>912</v>
      </c>
      <c r="G8" s="94" t="s">
        <v>913</v>
      </c>
      <c r="H8" s="97" t="s">
        <v>891</v>
      </c>
      <c r="I8" s="97" t="s">
        <v>892</v>
      </c>
      <c r="J8" s="98">
        <v>44399</v>
      </c>
      <c r="K8" s="98"/>
      <c r="L8" s="98"/>
      <c r="M8" s="98">
        <v>44399</v>
      </c>
      <c r="N8" s="98" t="str">
        <f>IFERROR(IF(VLOOKUP(功能_333[[#This Row],[功能代號]],[2]討論項目!A:H,8,FALSE)=0,"",VLOOKUP(功能_333[[#This Row],[功能代號]],[2]討論項目!A:H,8,FALSE)),"")</f>
        <v/>
      </c>
      <c r="O8" s="98"/>
      <c r="P8" s="97" t="s">
        <v>893</v>
      </c>
      <c r="Q8" s="97" t="s">
        <v>901</v>
      </c>
      <c r="R8" s="93"/>
      <c r="S8" s="97"/>
      <c r="T8" s="97"/>
      <c r="U8" s="97"/>
      <c r="V8" s="97"/>
      <c r="W8" s="97"/>
      <c r="X8" s="97"/>
      <c r="Y8" s="97"/>
      <c r="Z8" s="93" t="str">
        <f>VLOOKUP(功能_333[[#This Row],[User]],[2]SKL放款!A:G,7,FALSE)</f>
        <v>放款推展課</v>
      </c>
      <c r="AA8" s="93"/>
      <c r="AB8" s="101" t="str">
        <f>AB7</f>
        <v>L1-1</v>
      </c>
      <c r="AC8" s="93">
        <v>7</v>
      </c>
      <c r="AD8" s="93" t="str">
        <f>VLOOKUP(功能_333[[#This Row],[功能代號]],[3]交易清單!$E:$E,1,FALSE)</f>
        <v>L1105</v>
      </c>
    </row>
    <row r="9" spans="1:30" s="100" customFormat="1" ht="13.5">
      <c r="A9" s="92">
        <v>8</v>
      </c>
      <c r="B9" s="93" t="str">
        <f>LEFT(功能_333[[#This Row],[功能代號]],2)</f>
        <v>L1</v>
      </c>
      <c r="C9" s="93" t="s">
        <v>886</v>
      </c>
      <c r="D9" s="93"/>
      <c r="E9" s="97" t="s">
        <v>914</v>
      </c>
      <c r="F9" s="104" t="s">
        <v>915</v>
      </c>
      <c r="G9" s="93" t="s">
        <v>916</v>
      </c>
      <c r="H9" s="97" t="s">
        <v>891</v>
      </c>
      <c r="I9" s="97" t="s">
        <v>892</v>
      </c>
      <c r="J9" s="98">
        <v>44399</v>
      </c>
      <c r="K9" s="98"/>
      <c r="L9" s="98"/>
      <c r="M9" s="98">
        <v>44400</v>
      </c>
      <c r="N9" s="98" t="str">
        <f>IFERROR(IF(VLOOKUP(功能_333[[#This Row],[功能代號]],[2]討論項目!A:H,8,FALSE)=0,"",VLOOKUP(功能_333[[#This Row],[功能代號]],[2]討論項目!A:H,8,FALSE)),"")</f>
        <v/>
      </c>
      <c r="O9" s="98"/>
      <c r="P9" s="97" t="s">
        <v>893</v>
      </c>
      <c r="Q9" s="97" t="s">
        <v>917</v>
      </c>
      <c r="R9" s="93"/>
      <c r="S9" s="97"/>
      <c r="T9" s="97"/>
      <c r="U9" s="97"/>
      <c r="V9" s="97"/>
      <c r="W9" s="97"/>
      <c r="X9" s="97"/>
      <c r="Y9" s="97"/>
      <c r="Z9" s="93" t="str">
        <f>VLOOKUP(功能_333[[#This Row],[User]],[2]SKL放款!A:G,7,FALSE)</f>
        <v>放款服務課</v>
      </c>
      <c r="AA9" s="93"/>
      <c r="AB9" s="101" t="s">
        <v>918</v>
      </c>
      <c r="AC9" s="93">
        <v>8</v>
      </c>
      <c r="AD9" s="93" t="str">
        <f>VLOOKUP(功能_333[[#This Row],[功能代號]],[3]交易清單!$E:$E,1,FALSE)</f>
        <v>L190A</v>
      </c>
    </row>
    <row r="10" spans="1:30" s="100" customFormat="1" ht="13.5">
      <c r="A10" s="92">
        <v>9</v>
      </c>
      <c r="B10" s="93" t="str">
        <f>LEFT(功能_333[[#This Row],[功能代號]],2)</f>
        <v>L1</v>
      </c>
      <c r="C10" s="93" t="s">
        <v>886</v>
      </c>
      <c r="D10" s="93"/>
      <c r="E10" s="97" t="s">
        <v>919</v>
      </c>
      <c r="F10" s="105" t="s">
        <v>920</v>
      </c>
      <c r="G10" s="93" t="s">
        <v>921</v>
      </c>
      <c r="H10" s="97" t="s">
        <v>891</v>
      </c>
      <c r="I10" s="97" t="s">
        <v>892</v>
      </c>
      <c r="J10" s="98">
        <v>44399</v>
      </c>
      <c r="K10" s="98"/>
      <c r="L10" s="98"/>
      <c r="M10" s="98">
        <v>44400</v>
      </c>
      <c r="N10" s="98" t="str">
        <f>IFERROR(IF(VLOOKUP(功能_333[[#This Row],[功能代號]],[2]討論項目!A:H,8,FALSE)=0,"",VLOOKUP(功能_333[[#This Row],[功能代號]],[2]討論項目!A:H,8,FALSE)),"")</f>
        <v/>
      </c>
      <c r="O10" s="98"/>
      <c r="P10" s="97" t="s">
        <v>922</v>
      </c>
      <c r="Q10" s="97" t="s">
        <v>923</v>
      </c>
      <c r="R10" s="93"/>
      <c r="S10" s="97"/>
      <c r="T10" s="97"/>
      <c r="U10" s="97"/>
      <c r="V10" s="97"/>
      <c r="W10" s="97"/>
      <c r="X10" s="97"/>
      <c r="Y10" s="97"/>
      <c r="Z10" s="93" t="str">
        <f>VLOOKUP(功能_333[[#This Row],[User]],[2]SKL放款!A:G,7,FALSE)</f>
        <v>放款服務課</v>
      </c>
      <c r="AA10" s="93"/>
      <c r="AB10" s="99" t="str">
        <f>IFERROR(IF(VLOOKUP(功能_333[[#This Row],[功能代號]],[2]Menu!A:D,4,FALSE)=0,"",VLOOKUP(功能_333[[#This Row],[功能代號]],[2]Menu!A:D,4,FALSE)),"")</f>
        <v>L1-4</v>
      </c>
      <c r="AC10" s="93">
        <v>9</v>
      </c>
      <c r="AD10" s="93" t="str">
        <f>VLOOKUP(功能_333[[#This Row],[功能代號]],[3]交易清單!$E:$E,1,FALSE)</f>
        <v>L1908</v>
      </c>
    </row>
    <row r="11" spans="1:30" s="100" customFormat="1" ht="13.5">
      <c r="A11" s="92">
        <v>10</v>
      </c>
      <c r="B11" s="93" t="str">
        <f>LEFT(功能_333[[#This Row],[功能代號]],2)</f>
        <v>L1</v>
      </c>
      <c r="C11" s="93" t="s">
        <v>886</v>
      </c>
      <c r="D11" s="93"/>
      <c r="E11" s="97" t="s">
        <v>924</v>
      </c>
      <c r="F11" s="105" t="s">
        <v>925</v>
      </c>
      <c r="G11" s="93" t="s">
        <v>926</v>
      </c>
      <c r="H11" s="97" t="s">
        <v>891</v>
      </c>
      <c r="I11" s="97" t="s">
        <v>892</v>
      </c>
      <c r="J11" s="98">
        <v>44399</v>
      </c>
      <c r="K11" s="98"/>
      <c r="L11" s="98"/>
      <c r="M11" s="98">
        <v>44400</v>
      </c>
      <c r="N11" s="98" t="str">
        <f>IFERROR(IF(VLOOKUP(功能_333[[#This Row],[功能代號]],[2]討論項目!A:H,8,FALSE)=0,"",VLOOKUP(功能_333[[#This Row],[功能代號]],[2]討論項目!A:H,8,FALSE)),"")</f>
        <v/>
      </c>
      <c r="O11" s="98"/>
      <c r="P11" s="97" t="s">
        <v>922</v>
      </c>
      <c r="Q11" s="97" t="s">
        <v>923</v>
      </c>
      <c r="R11" s="93"/>
      <c r="S11" s="97"/>
      <c r="T11" s="97"/>
      <c r="U11" s="97"/>
      <c r="V11" s="97"/>
      <c r="W11" s="97"/>
      <c r="X11" s="97"/>
      <c r="Y11" s="97"/>
      <c r="Z11" s="93" t="str">
        <f>VLOOKUP(功能_333[[#This Row],[User]],[2]SKL放款!A:G,7,FALSE)</f>
        <v>放款服務課</v>
      </c>
      <c r="AA11" s="93"/>
      <c r="AB11" s="101" t="str">
        <f>AB10</f>
        <v>L1-4</v>
      </c>
      <c r="AC11" s="93">
        <v>10</v>
      </c>
      <c r="AD11" s="93" t="str">
        <f>VLOOKUP(功能_333[[#This Row],[功能代號]],[3]交易清單!$E:$E,1,FALSE)</f>
        <v>L1108</v>
      </c>
    </row>
    <row r="12" spans="1:30" s="100" customFormat="1" ht="13.5">
      <c r="A12" s="92">
        <v>11</v>
      </c>
      <c r="B12" s="93" t="str">
        <f>LEFT(功能_333[[#This Row],[功能代號]],2)</f>
        <v>L1</v>
      </c>
      <c r="C12" s="93" t="s">
        <v>886</v>
      </c>
      <c r="D12" s="93" t="s">
        <v>927</v>
      </c>
      <c r="E12" s="97" t="s">
        <v>928</v>
      </c>
      <c r="F12" s="104" t="s">
        <v>929</v>
      </c>
      <c r="G12" s="93" t="s">
        <v>930</v>
      </c>
      <c r="H12" s="97" t="s">
        <v>891</v>
      </c>
      <c r="I12" s="97" t="s">
        <v>892</v>
      </c>
      <c r="J12" s="98">
        <v>44403</v>
      </c>
      <c r="K12" s="98"/>
      <c r="L12" s="98"/>
      <c r="M12" s="98">
        <v>44403</v>
      </c>
      <c r="N12" s="98" t="str">
        <f>IFERROR(IF(VLOOKUP(功能_333[[#This Row],[功能代號]],[2]討論項目!A:H,8,FALSE)=0,"",VLOOKUP(功能_333[[#This Row],[功能代號]],[2]討論項目!A:H,8,FALSE)),"")</f>
        <v/>
      </c>
      <c r="O12" s="98"/>
      <c r="P12" s="97" t="s">
        <v>893</v>
      </c>
      <c r="Q12" s="97" t="s">
        <v>923</v>
      </c>
      <c r="R12" s="93"/>
      <c r="S12" s="97"/>
      <c r="T12" s="97"/>
      <c r="U12" s="97"/>
      <c r="V12" s="97"/>
      <c r="W12" s="97"/>
      <c r="X12" s="97"/>
      <c r="Y12" s="97"/>
      <c r="Z12" s="93" t="str">
        <f>VLOOKUP(功能_333[[#This Row],[User]],[2]SKL放款!A:G,7,FALSE)</f>
        <v>放款服務課</v>
      </c>
      <c r="AA12" s="93"/>
      <c r="AB12" s="99" t="str">
        <f>IFERROR(IF(VLOOKUP(功能_333[[#This Row],[功能代號]],[2]Menu!A:D,4,FALSE)=0,"",VLOOKUP(功能_333[[#This Row],[功能代號]],[2]Menu!A:D,4,FALSE)),"")</f>
        <v/>
      </c>
      <c r="AC12" s="93">
        <v>11</v>
      </c>
      <c r="AD12" s="93" t="str">
        <f>VLOOKUP(功能_333[[#This Row],[功能代號]],[3]交易清單!$E:$E,1,FALSE)</f>
        <v>L1906</v>
      </c>
    </row>
    <row r="13" spans="1:30" s="100" customFormat="1" ht="13.5">
      <c r="A13" s="92">
        <v>12</v>
      </c>
      <c r="B13" s="93" t="str">
        <f>LEFT(功能_333[[#This Row],[功能代號]],2)</f>
        <v>L1</v>
      </c>
      <c r="C13" s="93" t="s">
        <v>886</v>
      </c>
      <c r="D13" s="93" t="s">
        <v>927</v>
      </c>
      <c r="E13" s="97" t="s">
        <v>931</v>
      </c>
      <c r="F13" s="104" t="s">
        <v>929</v>
      </c>
      <c r="G13" s="93" t="s">
        <v>932</v>
      </c>
      <c r="H13" s="97" t="s">
        <v>891</v>
      </c>
      <c r="I13" s="97" t="s">
        <v>892</v>
      </c>
      <c r="J13" s="98">
        <v>44403</v>
      </c>
      <c r="K13" s="98"/>
      <c r="L13" s="98"/>
      <c r="M13" s="98">
        <v>44403</v>
      </c>
      <c r="N13" s="98" t="str">
        <f>IFERROR(IF(VLOOKUP(功能_333[[#This Row],[功能代號]],[2]討論項目!A:H,8,FALSE)=0,"",VLOOKUP(功能_333[[#This Row],[功能代號]],[2]討論項目!A:H,8,FALSE)),"")</f>
        <v/>
      </c>
      <c r="O13" s="98"/>
      <c r="P13" s="97" t="s">
        <v>893</v>
      </c>
      <c r="Q13" s="97" t="s">
        <v>923</v>
      </c>
      <c r="R13" s="93"/>
      <c r="S13" s="97"/>
      <c r="T13" s="97"/>
      <c r="U13" s="97"/>
      <c r="V13" s="97"/>
      <c r="W13" s="97"/>
      <c r="X13" s="97"/>
      <c r="Y13" s="97"/>
      <c r="Z13" s="93" t="str">
        <f>VLOOKUP(功能_333[[#This Row],[User]],[2]SKL放款!A:G,7,FALSE)</f>
        <v>放款服務課</v>
      </c>
      <c r="AA13" s="93"/>
      <c r="AB13" s="101" t="str">
        <f>AB12</f>
        <v/>
      </c>
      <c r="AC13" s="93">
        <v>12</v>
      </c>
      <c r="AD13" s="93" t="str">
        <f>VLOOKUP(功能_333[[#This Row],[功能代號]],[3]交易清單!$E:$E,1,FALSE)</f>
        <v>L1106</v>
      </c>
    </row>
    <row r="14" spans="1:30" ht="13.5">
      <c r="A14" s="92">
        <v>13</v>
      </c>
      <c r="B14" s="89" t="str">
        <f>LEFT(功能_333[[#This Row],[功能代號]],2)</f>
        <v>L2</v>
      </c>
      <c r="C14" s="89" t="s">
        <v>933</v>
      </c>
      <c r="D14" s="89" t="s">
        <v>934</v>
      </c>
      <c r="E14" s="88" t="s">
        <v>935</v>
      </c>
      <c r="F14" s="102" t="s">
        <v>936</v>
      </c>
      <c r="G14" s="89" t="s">
        <v>937</v>
      </c>
      <c r="H14" s="88" t="s">
        <v>891</v>
      </c>
      <c r="I14" s="106" t="s">
        <v>938</v>
      </c>
      <c r="J14" s="87">
        <v>44403</v>
      </c>
      <c r="K14" s="87"/>
      <c r="L14" s="87"/>
      <c r="M14" s="107">
        <v>44403</v>
      </c>
      <c r="N14" s="107" t="str">
        <f>IFERROR(IF(VLOOKUP(功能_333[[#This Row],[功能代號]],[2]討論項目!A:H,8,FALSE)=0,"",VLOOKUP(功能_333[[#This Row],[功能代號]],[2]討論項目!A:H,8,FALSE)),"")</f>
        <v/>
      </c>
      <c r="O14" s="107"/>
      <c r="P14" s="88" t="s">
        <v>893</v>
      </c>
      <c r="Q14" s="88" t="s">
        <v>917</v>
      </c>
      <c r="R14" s="89"/>
      <c r="S14" s="88"/>
      <c r="T14" s="88"/>
      <c r="U14" s="88"/>
      <c r="V14" s="88"/>
      <c r="W14" s="88"/>
      <c r="X14" s="88"/>
      <c r="Y14" s="88"/>
      <c r="Z14" s="89" t="str">
        <f>VLOOKUP(功能_333[[#This Row],[User]],[2]SKL放款!A:G,7,FALSE)</f>
        <v>放款服務課</v>
      </c>
      <c r="AA14" s="89"/>
      <c r="AB14" s="90" t="str">
        <f>IFERROR(IF(VLOOKUP(功能_333[[#This Row],[功能代號]],[2]Menu!A:D,4,FALSE)=0,"",VLOOKUP(功能_333[[#This Row],[功能代號]],[2]Menu!A:D,4,FALSE)),"")</f>
        <v>L2-1</v>
      </c>
      <c r="AC14" s="89">
        <v>13</v>
      </c>
      <c r="AD14" s="89" t="str">
        <f>VLOOKUP(功能_333[[#This Row],[功能代號]],[3]交易清單!$E:$E,1,FALSE)</f>
        <v>L2001</v>
      </c>
    </row>
    <row r="15" spans="1:30" ht="13.5">
      <c r="A15" s="92">
        <v>14</v>
      </c>
      <c r="B15" s="89" t="str">
        <f>LEFT(功能_333[[#This Row],[功能代號]],2)</f>
        <v>L2</v>
      </c>
      <c r="C15" s="89" t="s">
        <v>933</v>
      </c>
      <c r="D15" s="89" t="s">
        <v>934</v>
      </c>
      <c r="E15" s="88" t="s">
        <v>939</v>
      </c>
      <c r="F15" s="102" t="s">
        <v>940</v>
      </c>
      <c r="G15" s="89" t="s">
        <v>941</v>
      </c>
      <c r="H15" s="88" t="s">
        <v>891</v>
      </c>
      <c r="I15" s="106" t="s">
        <v>938</v>
      </c>
      <c r="J15" s="87">
        <v>44403</v>
      </c>
      <c r="K15" s="87"/>
      <c r="L15" s="87"/>
      <c r="M15" s="107">
        <v>44403</v>
      </c>
      <c r="N15" s="107">
        <f>IFERROR(IF(VLOOKUP(功能_333[[#This Row],[功能代號]],[2]討論項目!A:H,8,FALSE)=0,"",VLOOKUP(功能_333[[#This Row],[功能代號]],[2]討論項目!A:H,8,FALSE)),"")</f>
        <v>44432</v>
      </c>
      <c r="O15" s="107"/>
      <c r="P15" s="88" t="s">
        <v>893</v>
      </c>
      <c r="Q15" s="88" t="s">
        <v>917</v>
      </c>
      <c r="R15" s="89"/>
      <c r="S15" s="88"/>
      <c r="T15" s="88"/>
      <c r="U15" s="88"/>
      <c r="V15" s="88"/>
      <c r="W15" s="88"/>
      <c r="X15" s="88"/>
      <c r="Y15" s="88"/>
      <c r="Z15" s="89" t="str">
        <f>VLOOKUP(功能_333[[#This Row],[User]],[2]SKL放款!A:G,7,FALSE)</f>
        <v>放款服務課</v>
      </c>
      <c r="AA15" s="89"/>
      <c r="AB15" s="103" t="str">
        <f>AB14</f>
        <v>L2-1</v>
      </c>
      <c r="AC15" s="89">
        <v>14</v>
      </c>
      <c r="AD15" s="89" t="str">
        <f>VLOOKUP(功能_333[[#This Row],[功能代號]],[3]交易清單!$E:$E,1,FALSE)</f>
        <v>L2101</v>
      </c>
    </row>
    <row r="16" spans="1:30" ht="13.5">
      <c r="A16" s="92">
        <v>15</v>
      </c>
      <c r="B16" s="89" t="str">
        <f>LEFT(功能_333[[#This Row],[功能代號]],2)</f>
        <v>L2</v>
      </c>
      <c r="C16" s="89" t="s">
        <v>933</v>
      </c>
      <c r="D16" s="89" t="s">
        <v>942</v>
      </c>
      <c r="E16" s="88" t="s">
        <v>943</v>
      </c>
      <c r="F16" s="102" t="s">
        <v>944</v>
      </c>
      <c r="G16" s="89" t="s">
        <v>945</v>
      </c>
      <c r="H16" s="88" t="s">
        <v>891</v>
      </c>
      <c r="I16" s="106" t="s">
        <v>938</v>
      </c>
      <c r="J16" s="107">
        <v>44403</v>
      </c>
      <c r="K16" s="107"/>
      <c r="L16" s="107"/>
      <c r="M16" s="107">
        <v>44403</v>
      </c>
      <c r="N16" s="107">
        <f>IFERROR(IF(VLOOKUP(功能_333[[#This Row],[功能代號]],[2]討論項目!A:H,8,FALSE)=0,"",VLOOKUP(功能_333[[#This Row],[功能代號]],[2]討論項目!A:H,8,FALSE)),"")</f>
        <v>44431</v>
      </c>
      <c r="O16" s="107"/>
      <c r="P16" s="88" t="s">
        <v>893</v>
      </c>
      <c r="Q16" s="88" t="s">
        <v>894</v>
      </c>
      <c r="R16" s="89"/>
      <c r="S16" s="88"/>
      <c r="T16" s="88"/>
      <c r="U16" s="88"/>
      <c r="V16" s="88"/>
      <c r="W16" s="88"/>
      <c r="X16" s="88"/>
      <c r="Y16" s="88"/>
      <c r="Z16" s="89" t="str">
        <f>VLOOKUP(功能_333[[#This Row],[User]],[2]SKL放款!A:G,7,FALSE)</f>
        <v>放款推展課</v>
      </c>
      <c r="AA16" s="89"/>
      <c r="AB16" s="90" t="str">
        <f>IFERROR(IF(VLOOKUP(功能_333[[#This Row],[功能代號]],[2]Menu!A:D,4,FALSE)=0,"",VLOOKUP(功能_333[[#This Row],[功能代號]],[2]Menu!A:D,4,FALSE)),"")</f>
        <v>L2-2</v>
      </c>
      <c r="AC16" s="89">
        <v>15</v>
      </c>
      <c r="AD16" s="89" t="str">
        <f>VLOOKUP(功能_333[[#This Row],[功能代號]],[3]交易清單!$E:$E,1,FALSE)</f>
        <v>L2010</v>
      </c>
    </row>
    <row r="17" spans="1:30" ht="13.5">
      <c r="A17" s="92">
        <v>16</v>
      </c>
      <c r="B17" s="89" t="str">
        <f>LEFT(功能_333[[#This Row],[功能代號]],2)</f>
        <v>L2</v>
      </c>
      <c r="C17" s="89" t="s">
        <v>933</v>
      </c>
      <c r="D17" s="89" t="s">
        <v>942</v>
      </c>
      <c r="E17" s="88" t="s">
        <v>946</v>
      </c>
      <c r="F17" s="102" t="s">
        <v>947</v>
      </c>
      <c r="G17" s="89" t="s">
        <v>948</v>
      </c>
      <c r="H17" s="88" t="s">
        <v>891</v>
      </c>
      <c r="I17" s="106" t="s">
        <v>938</v>
      </c>
      <c r="J17" s="107">
        <v>44403</v>
      </c>
      <c r="K17" s="107"/>
      <c r="L17" s="107"/>
      <c r="M17" s="107">
        <v>44403</v>
      </c>
      <c r="N17" s="107" t="str">
        <f>IFERROR(IF(VLOOKUP(功能_333[[#This Row],[功能代號]],[2]討論項目!A:H,8,FALSE)=0,"",VLOOKUP(功能_333[[#This Row],[功能代號]],[2]討論項目!A:H,8,FALSE)),"")</f>
        <v/>
      </c>
      <c r="O17" s="107"/>
      <c r="P17" s="88" t="s">
        <v>893</v>
      </c>
      <c r="Q17" s="88" t="s">
        <v>894</v>
      </c>
      <c r="R17" s="89"/>
      <c r="S17" s="88"/>
      <c r="T17" s="88"/>
      <c r="U17" s="88"/>
      <c r="V17" s="88"/>
      <c r="W17" s="88"/>
      <c r="X17" s="88"/>
      <c r="Y17" s="88"/>
      <c r="Z17" s="89" t="str">
        <f>VLOOKUP(功能_333[[#This Row],[User]],[2]SKL放款!A:G,7,FALSE)</f>
        <v>放款推展課</v>
      </c>
      <c r="AA17" s="89"/>
      <c r="AB17" s="103" t="str">
        <f>AB16</f>
        <v>L2-2</v>
      </c>
      <c r="AC17" s="89">
        <v>16</v>
      </c>
      <c r="AD17" s="89" t="str">
        <f>VLOOKUP(功能_333[[#This Row],[功能代號]],[3]交易清單!$E:$E,1,FALSE)</f>
        <v>L2111</v>
      </c>
    </row>
    <row r="18" spans="1:30" ht="13.5">
      <c r="A18" s="92">
        <v>19</v>
      </c>
      <c r="B18" s="89" t="str">
        <f>LEFT(功能_333[[#This Row],[功能代號]],2)</f>
        <v>L2</v>
      </c>
      <c r="C18" s="89" t="s">
        <v>933</v>
      </c>
      <c r="D18" s="89" t="s">
        <v>949</v>
      </c>
      <c r="E18" s="88" t="s">
        <v>950</v>
      </c>
      <c r="F18" s="102" t="s">
        <v>951</v>
      </c>
      <c r="G18" s="89" t="s">
        <v>952</v>
      </c>
      <c r="H18" s="88" t="s">
        <v>891</v>
      </c>
      <c r="I18" s="106" t="s">
        <v>938</v>
      </c>
      <c r="J18" s="107">
        <v>44404</v>
      </c>
      <c r="K18" s="107"/>
      <c r="L18" s="107"/>
      <c r="M18" s="107">
        <v>44403</v>
      </c>
      <c r="N18" s="107">
        <f>IFERROR(IF(VLOOKUP(功能_333[[#This Row],[功能代號]],[2]討論項目!A:H,8,FALSE)=0,"",VLOOKUP(功能_333[[#This Row],[功能代號]],[2]討論項目!A:H,8,FALSE)),"")</f>
        <v>44428</v>
      </c>
      <c r="O18" s="107"/>
      <c r="P18" s="88" t="s">
        <v>893</v>
      </c>
      <c r="Q18" s="88" t="s">
        <v>894</v>
      </c>
      <c r="R18" s="89"/>
      <c r="S18" s="88"/>
      <c r="T18" s="88"/>
      <c r="U18" s="88"/>
      <c r="V18" s="88"/>
      <c r="W18" s="88"/>
      <c r="X18" s="88"/>
      <c r="Y18" s="88"/>
      <c r="Z18" s="89" t="str">
        <f>VLOOKUP(功能_333[[#This Row],[User]],[2]SKL放款!A:G,7,FALSE)</f>
        <v>放款推展課</v>
      </c>
      <c r="AA18" s="89"/>
      <c r="AB18" s="103" t="str">
        <f>AB16</f>
        <v>L2-2</v>
      </c>
      <c r="AC18" s="89">
        <v>19</v>
      </c>
      <c r="AD18" s="89" t="str">
        <f>VLOOKUP(功能_333[[#This Row],[功能代號]],[3]交易清單!$E:$E,1,FALSE)</f>
        <v>L2153</v>
      </c>
    </row>
    <row r="19" spans="1:30" ht="13.5">
      <c r="A19" s="92">
        <v>18</v>
      </c>
      <c r="B19" s="89" t="str">
        <f>LEFT(功能_333[[#This Row],[功能代號]],2)</f>
        <v>L2</v>
      </c>
      <c r="C19" s="89" t="s">
        <v>933</v>
      </c>
      <c r="D19" s="89" t="s">
        <v>949</v>
      </c>
      <c r="E19" s="88" t="s">
        <v>953</v>
      </c>
      <c r="F19" s="102" t="s">
        <v>954</v>
      </c>
      <c r="G19" s="89" t="s">
        <v>955</v>
      </c>
      <c r="H19" s="88" t="s">
        <v>891</v>
      </c>
      <c r="I19" s="106" t="s">
        <v>938</v>
      </c>
      <c r="J19" s="107">
        <v>44404</v>
      </c>
      <c r="K19" s="107"/>
      <c r="L19" s="107"/>
      <c r="M19" s="107">
        <v>44403</v>
      </c>
      <c r="N19" s="107" t="str">
        <f>IFERROR(IF(VLOOKUP(功能_333[[#This Row],[功能代號]],[2]討論項目!A:H,8,FALSE)=0,"",VLOOKUP(功能_333[[#This Row],[功能代號]],[2]討論項目!A:H,8,FALSE)),"")</f>
        <v/>
      </c>
      <c r="O19" s="107"/>
      <c r="P19" s="88" t="s">
        <v>893</v>
      </c>
      <c r="Q19" s="88" t="s">
        <v>894</v>
      </c>
      <c r="R19" s="89"/>
      <c r="S19" s="88"/>
      <c r="T19" s="88"/>
      <c r="U19" s="88"/>
      <c r="V19" s="88"/>
      <c r="W19" s="88"/>
      <c r="X19" s="88"/>
      <c r="Y19" s="88"/>
      <c r="Z19" s="89" t="str">
        <f>VLOOKUP(功能_333[[#This Row],[User]],[2]SKL放款!A:G,7,FALSE)</f>
        <v>放款推展課</v>
      </c>
      <c r="AA19" s="89"/>
      <c r="AB19" s="103" t="str">
        <f>AB16</f>
        <v>L2-2</v>
      </c>
      <c r="AC19" s="89">
        <v>18</v>
      </c>
      <c r="AD19" s="89" t="str">
        <f>VLOOKUP(功能_333[[#This Row],[功能代號]],[3]交易清單!$E:$E,1,FALSE)</f>
        <v>L2151</v>
      </c>
    </row>
    <row r="20" spans="1:30" ht="13.5">
      <c r="A20" s="92">
        <v>17</v>
      </c>
      <c r="B20" s="89" t="str">
        <f>LEFT(功能_333[[#This Row],[功能代號]],2)</f>
        <v>L2</v>
      </c>
      <c r="C20" s="89" t="s">
        <v>933</v>
      </c>
      <c r="D20" s="89" t="s">
        <v>956</v>
      </c>
      <c r="E20" s="88" t="s">
        <v>957</v>
      </c>
      <c r="F20" s="102" t="s">
        <v>958</v>
      </c>
      <c r="G20" s="89" t="s">
        <v>959</v>
      </c>
      <c r="H20" s="88" t="s">
        <v>891</v>
      </c>
      <c r="I20" s="106" t="s">
        <v>938</v>
      </c>
      <c r="J20" s="107">
        <v>44403</v>
      </c>
      <c r="K20" s="107"/>
      <c r="L20" s="107"/>
      <c r="M20" s="107">
        <v>44403</v>
      </c>
      <c r="N20" s="107">
        <f>IFERROR(IF(VLOOKUP(功能_333[[#This Row],[功能代號]],[2]討論項目!A:H,8,FALSE)=0,"",VLOOKUP(功能_333[[#This Row],[功能代號]],[2]討論項目!A:H,8,FALSE)),"")</f>
        <v>44431</v>
      </c>
      <c r="O20" s="107"/>
      <c r="P20" s="88" t="s">
        <v>893</v>
      </c>
      <c r="Q20" s="88" t="s">
        <v>894</v>
      </c>
      <c r="R20" s="89"/>
      <c r="S20" s="88"/>
      <c r="T20" s="88"/>
      <c r="U20" s="88"/>
      <c r="V20" s="88"/>
      <c r="W20" s="88"/>
      <c r="X20" s="88"/>
      <c r="Y20" s="88"/>
      <c r="Z20" s="89" t="str">
        <f>VLOOKUP(功能_333[[#This Row],[User]],[2]SKL放款!A:G,7,FALSE)</f>
        <v>放款推展課</v>
      </c>
      <c r="AA20" s="89"/>
      <c r="AB20" s="90" t="str">
        <f>IFERROR(IF(VLOOKUP(功能_333[[#This Row],[功能代號]],[2]Menu!A:D,4,FALSE)=0,"",VLOOKUP(功能_333[[#This Row],[功能代號]],[2]Menu!A:D,4,FALSE)),"")</f>
        <v>L2-2</v>
      </c>
      <c r="AC20" s="89">
        <v>17</v>
      </c>
      <c r="AD20" s="89" t="str">
        <f>VLOOKUP(功能_333[[#This Row],[功能代號]],[3]交易清單!$E:$E,1,FALSE)</f>
        <v>L2112</v>
      </c>
    </row>
    <row r="21" spans="1:30" ht="13.5">
      <c r="A21" s="92">
        <v>20</v>
      </c>
      <c r="B21" s="89" t="str">
        <f>LEFT(功能_333[[#This Row],[功能代號]],2)</f>
        <v>L2</v>
      </c>
      <c r="C21" s="89" t="s">
        <v>933</v>
      </c>
      <c r="D21" s="89"/>
      <c r="E21" s="88" t="s">
        <v>960</v>
      </c>
      <c r="F21" s="102" t="s">
        <v>961</v>
      </c>
      <c r="G21" s="89" t="s">
        <v>962</v>
      </c>
      <c r="H21" s="88" t="s">
        <v>891</v>
      </c>
      <c r="I21" s="106" t="s">
        <v>938</v>
      </c>
      <c r="J21" s="107">
        <v>44404</v>
      </c>
      <c r="K21" s="107"/>
      <c r="L21" s="107"/>
      <c r="M21" s="107">
        <v>44404</v>
      </c>
      <c r="N21" s="107">
        <f>IFERROR(IF(VLOOKUP(功能_333[[#This Row],[功能代號]],[2]討論項目!A:H,8,FALSE)=0,"",VLOOKUP(功能_333[[#This Row],[功能代號]],[2]討論項目!A:H,8,FALSE)),"")</f>
        <v>44431</v>
      </c>
      <c r="O21" s="107"/>
      <c r="P21" s="88" t="s">
        <v>893</v>
      </c>
      <c r="Q21" s="88" t="s">
        <v>894</v>
      </c>
      <c r="R21" s="89"/>
      <c r="S21" s="88"/>
      <c r="T21" s="88"/>
      <c r="U21" s="88"/>
      <c r="V21" s="88"/>
      <c r="W21" s="88"/>
      <c r="X21" s="88"/>
      <c r="Y21" s="88"/>
      <c r="Z21" s="89" t="str">
        <f>VLOOKUP(功能_333[[#This Row],[User]],[2]SKL放款!A:G,7,FALSE)</f>
        <v>放款推展課</v>
      </c>
      <c r="AA21" s="89"/>
      <c r="AB21" s="90" t="str">
        <f>IFERROR(IF(VLOOKUP(功能_333[[#This Row],[功能代號]],[2]Menu!A:D,4,FALSE)=0,"",VLOOKUP(功能_333[[#This Row],[功能代號]],[2]Menu!A:D,4,FALSE)),"")</f>
        <v>L2-2</v>
      </c>
      <c r="AC21" s="89">
        <v>20</v>
      </c>
      <c r="AD21" s="89" t="str">
        <f>VLOOKUP(功能_333[[#This Row],[功能代號]],[3]交易清單!$E:$E,1,FALSE)</f>
        <v>L2015</v>
      </c>
    </row>
    <row r="22" spans="1:30" ht="13.5">
      <c r="A22" s="92">
        <v>21</v>
      </c>
      <c r="B22" s="89" t="str">
        <f>LEFT(功能_333[[#This Row],[功能代號]],2)</f>
        <v>L2</v>
      </c>
      <c r="C22" s="89" t="s">
        <v>933</v>
      </c>
      <c r="D22" s="89"/>
      <c r="E22" s="88" t="s">
        <v>963</v>
      </c>
      <c r="F22" s="102" t="s">
        <v>964</v>
      </c>
      <c r="G22" s="89" t="s">
        <v>965</v>
      </c>
      <c r="H22" s="88" t="s">
        <v>891</v>
      </c>
      <c r="I22" s="106" t="s">
        <v>938</v>
      </c>
      <c r="J22" s="107">
        <v>44404</v>
      </c>
      <c r="K22" s="107"/>
      <c r="L22" s="107"/>
      <c r="M22" s="107">
        <v>44404</v>
      </c>
      <c r="N22" s="107" t="str">
        <f>IFERROR(IF(VLOOKUP(功能_333[[#This Row],[功能代號]],[2]討論項目!A:H,8,FALSE)=0,"",VLOOKUP(功能_333[[#This Row],[功能代號]],[2]討論項目!A:H,8,FALSE)),"")</f>
        <v/>
      </c>
      <c r="O22" s="107"/>
      <c r="P22" s="88" t="s">
        <v>893</v>
      </c>
      <c r="Q22" s="88" t="s">
        <v>894</v>
      </c>
      <c r="R22" s="89"/>
      <c r="S22" s="88"/>
      <c r="T22" s="88"/>
      <c r="U22" s="88"/>
      <c r="V22" s="88"/>
      <c r="W22" s="88"/>
      <c r="X22" s="88"/>
      <c r="Y22" s="88"/>
      <c r="Z22" s="89" t="str">
        <f>VLOOKUP(功能_333[[#This Row],[User]],[2]SKL放款!A:G,7,FALSE)</f>
        <v>放款推展課</v>
      </c>
      <c r="AA22" s="89"/>
      <c r="AB22" s="103" t="str">
        <f>AB21</f>
        <v>L2-2</v>
      </c>
      <c r="AC22" s="89">
        <v>21</v>
      </c>
      <c r="AD22" s="89" t="str">
        <f>VLOOKUP(功能_333[[#This Row],[功能代號]],[3]交易清單!$E:$E,1,FALSE)</f>
        <v>L2154</v>
      </c>
    </row>
    <row r="23" spans="1:30" ht="13.5">
      <c r="A23" s="92">
        <v>22</v>
      </c>
      <c r="B23" s="89" t="str">
        <f>LEFT(功能_333[[#This Row],[功能代號]],2)</f>
        <v>L2</v>
      </c>
      <c r="C23" s="89" t="s">
        <v>933</v>
      </c>
      <c r="D23" s="89"/>
      <c r="E23" s="88" t="s">
        <v>966</v>
      </c>
      <c r="F23" s="102" t="s">
        <v>967</v>
      </c>
      <c r="G23" s="89" t="s">
        <v>968</v>
      </c>
      <c r="H23" s="88" t="s">
        <v>891</v>
      </c>
      <c r="I23" s="106" t="s">
        <v>938</v>
      </c>
      <c r="J23" s="107">
        <v>44404</v>
      </c>
      <c r="K23" s="107"/>
      <c r="L23" s="107"/>
      <c r="M23" s="107">
        <v>44404</v>
      </c>
      <c r="N23" s="107">
        <f>IFERROR(IF(VLOOKUP(功能_333[[#This Row],[功能代號]],[2]討論項目!A:H,8,FALSE)=0,"",VLOOKUP(功能_333[[#This Row],[功能代號]],[2]討論項目!A:H,8,FALSE)),"")</f>
        <v>44431</v>
      </c>
      <c r="O23" s="107"/>
      <c r="P23" s="88" t="s">
        <v>893</v>
      </c>
      <c r="Q23" s="88" t="s">
        <v>894</v>
      </c>
      <c r="R23" s="89"/>
      <c r="S23" s="88"/>
      <c r="T23" s="88"/>
      <c r="U23" s="88"/>
      <c r="V23" s="88"/>
      <c r="W23" s="88"/>
      <c r="X23" s="88"/>
      <c r="Y23" s="88"/>
      <c r="Z23" s="89" t="str">
        <f>VLOOKUP(功能_333[[#This Row],[User]],[2]SKL放款!A:G,7,FALSE)</f>
        <v>放款推展課</v>
      </c>
      <c r="AA23" s="89"/>
      <c r="AB23" s="90" t="str">
        <f>IFERROR(IF(VLOOKUP(功能_333[[#This Row],[功能代號]],[2]Menu!A:D,4,FALSE)=0,"",VLOOKUP(功能_333[[#This Row],[功能代號]],[2]Menu!A:D,4,FALSE)),"")</f>
        <v/>
      </c>
      <c r="AC23" s="89">
        <v>22</v>
      </c>
      <c r="AD23" s="89" t="str">
        <f>VLOOKUP(功能_333[[#This Row],[功能代號]],[3]交易清單!$E:$E,1,FALSE)</f>
        <v>L2016</v>
      </c>
    </row>
    <row r="24" spans="1:30" ht="13.5">
      <c r="A24" s="92">
        <v>27</v>
      </c>
      <c r="B24" s="89" t="str">
        <f>LEFT(功能_333[[#This Row],[功能代號]],2)</f>
        <v>L2</v>
      </c>
      <c r="C24" s="89" t="s">
        <v>933</v>
      </c>
      <c r="D24" s="89" t="s">
        <v>969</v>
      </c>
      <c r="E24" s="88" t="s">
        <v>970</v>
      </c>
      <c r="F24" s="102" t="s">
        <v>971</v>
      </c>
      <c r="G24" s="89" t="s">
        <v>972</v>
      </c>
      <c r="H24" s="88" t="s">
        <v>891</v>
      </c>
      <c r="I24" s="108" t="s">
        <v>973</v>
      </c>
      <c r="J24" s="107">
        <v>44404</v>
      </c>
      <c r="K24" s="107"/>
      <c r="L24" s="107"/>
      <c r="M24" s="107">
        <v>44405</v>
      </c>
      <c r="N24" s="107">
        <f>IFERROR(IF(VLOOKUP(功能_333[[#This Row],[功能代號]],[2]討論項目!A:H,8,FALSE)=0,"",VLOOKUP(功能_333[[#This Row],[功能代號]],[2]討論項目!A:H,8,FALSE)),"")</f>
        <v>44428</v>
      </c>
      <c r="O24" s="107"/>
      <c r="P24" s="88" t="s">
        <v>893</v>
      </c>
      <c r="Q24" s="88" t="s">
        <v>894</v>
      </c>
      <c r="R24" s="89" t="s">
        <v>974</v>
      </c>
      <c r="S24" s="88"/>
      <c r="T24" s="88"/>
      <c r="U24" s="88"/>
      <c r="V24" s="88"/>
      <c r="W24" s="88"/>
      <c r="X24" s="88"/>
      <c r="Y24" s="88"/>
      <c r="Z24" s="89" t="str">
        <f>VLOOKUP(功能_333[[#This Row],[User]],[2]SKL放款!A:G,7,FALSE)</f>
        <v>放款推展課</v>
      </c>
      <c r="AA24" s="89"/>
      <c r="AB24" s="90" t="str">
        <f>IFERROR(IF(VLOOKUP(功能_333[[#This Row],[功能代號]],[2]Menu!A:D,4,FALSE)=0,"",VLOOKUP(功能_333[[#This Row],[功能代號]],[2]Menu!A:D,4,FALSE)),"")</f>
        <v>L2-3</v>
      </c>
      <c r="AC24" s="89">
        <v>27</v>
      </c>
      <c r="AD24" s="89" t="str">
        <f>VLOOKUP(功能_333[[#This Row],[功能代號]],[3]交易清單!$E:$E,1,FALSE)</f>
        <v>L2020</v>
      </c>
    </row>
    <row r="25" spans="1:30" ht="13.5">
      <c r="A25" s="92">
        <v>28</v>
      </c>
      <c r="B25" s="89" t="str">
        <f>LEFT(功能_333[[#This Row],[功能代號]],2)</f>
        <v>L2</v>
      </c>
      <c r="C25" s="89" t="s">
        <v>933</v>
      </c>
      <c r="D25" s="89" t="s">
        <v>969</v>
      </c>
      <c r="E25" s="88" t="s">
        <v>975</v>
      </c>
      <c r="F25" s="102" t="s">
        <v>976</v>
      </c>
      <c r="G25" s="89" t="s">
        <v>977</v>
      </c>
      <c r="H25" s="88" t="s">
        <v>891</v>
      </c>
      <c r="I25" s="108" t="s">
        <v>973</v>
      </c>
      <c r="J25" s="107">
        <v>44404</v>
      </c>
      <c r="K25" s="107"/>
      <c r="L25" s="107"/>
      <c r="M25" s="107">
        <v>44405</v>
      </c>
      <c r="N25" s="107">
        <f>IFERROR(IF(VLOOKUP(功能_333[[#This Row],[功能代號]],[2]討論項目!A:H,8,FALSE)=0,"",VLOOKUP(功能_333[[#This Row],[功能代號]],[2]討論項目!A:H,8,FALSE)),"")</f>
        <v>44428</v>
      </c>
      <c r="O25" s="107"/>
      <c r="P25" s="88" t="s">
        <v>893</v>
      </c>
      <c r="Q25" s="88" t="s">
        <v>894</v>
      </c>
      <c r="R25" s="89" t="s">
        <v>974</v>
      </c>
      <c r="S25" s="88"/>
      <c r="T25" s="88"/>
      <c r="U25" s="88"/>
      <c r="V25" s="88"/>
      <c r="W25" s="88"/>
      <c r="X25" s="88"/>
      <c r="Y25" s="88"/>
      <c r="Z25" s="89" t="str">
        <f>VLOOKUP(功能_333[[#This Row],[User]],[2]SKL放款!A:G,7,FALSE)</f>
        <v>放款推展課</v>
      </c>
      <c r="AA25" s="89"/>
      <c r="AB25" s="103" t="str">
        <f>AB24</f>
        <v>L2-3</v>
      </c>
      <c r="AC25" s="89">
        <v>28</v>
      </c>
      <c r="AD25" s="89" t="str">
        <f>VLOOKUP(功能_333[[#This Row],[功能代號]],[3]交易清單!$E:$E,1,FALSE)</f>
        <v>L2250</v>
      </c>
    </row>
    <row r="26" spans="1:30" ht="13.5">
      <c r="A26" s="92">
        <v>29</v>
      </c>
      <c r="B26" s="89" t="str">
        <f>LEFT(功能_333[[#This Row],[功能代號]],2)</f>
        <v>L2</v>
      </c>
      <c r="C26" s="89" t="s">
        <v>933</v>
      </c>
      <c r="D26" s="89" t="s">
        <v>969</v>
      </c>
      <c r="E26" s="88" t="s">
        <v>978</v>
      </c>
      <c r="F26" s="102" t="s">
        <v>979</v>
      </c>
      <c r="G26" s="89" t="s">
        <v>980</v>
      </c>
      <c r="H26" s="88" t="s">
        <v>891</v>
      </c>
      <c r="I26" s="108" t="s">
        <v>973</v>
      </c>
      <c r="J26" s="107">
        <v>44404</v>
      </c>
      <c r="K26" s="107"/>
      <c r="L26" s="107"/>
      <c r="M26" s="107">
        <v>44405</v>
      </c>
      <c r="N26" s="107">
        <f>IFERROR(IF(VLOOKUP(功能_333[[#This Row],[功能代號]],[2]討論項目!A:H,8,FALSE)=0,"",VLOOKUP(功能_333[[#This Row],[功能代號]],[2]討論項目!A:H,8,FALSE)),"")</f>
        <v>44428</v>
      </c>
      <c r="O26" s="107"/>
      <c r="P26" s="88" t="s">
        <v>893</v>
      </c>
      <c r="Q26" s="88" t="s">
        <v>923</v>
      </c>
      <c r="R26" s="89"/>
      <c r="S26" s="88"/>
      <c r="T26" s="88"/>
      <c r="U26" s="88"/>
      <c r="V26" s="88"/>
      <c r="W26" s="88"/>
      <c r="X26" s="88"/>
      <c r="Y26" s="88"/>
      <c r="Z26" s="89" t="str">
        <f>VLOOKUP(功能_333[[#This Row],[User]],[2]SKL放款!A:G,7,FALSE)</f>
        <v>放款服務課</v>
      </c>
      <c r="AA26" s="89"/>
      <c r="AB26" s="90" t="str">
        <f>IFERROR(IF(VLOOKUP(功能_333[[#This Row],[功能代號]],[2]Menu!A:D,4,FALSE)=0,"",VLOOKUP(功能_333[[#This Row],[功能代號]],[2]Menu!A:D,4,FALSE)),"")</f>
        <v>L2-3</v>
      </c>
      <c r="AC26" s="89">
        <v>29</v>
      </c>
      <c r="AD26" s="89" t="str">
        <f>VLOOKUP(功能_333[[#This Row],[功能代號]],[3]交易清單!$E:$E,1,FALSE)</f>
        <v>L2902</v>
      </c>
    </row>
    <row r="27" spans="1:30" s="114" customFormat="1" ht="13.5">
      <c r="A27" s="92">
        <v>23</v>
      </c>
      <c r="B27" s="109" t="str">
        <f>LEFT(功能_333[[#This Row],[功能代號]],2)</f>
        <v>L6</v>
      </c>
      <c r="C27" s="109" t="s">
        <v>933</v>
      </c>
      <c r="D27" s="109"/>
      <c r="E27" s="110" t="s">
        <v>981</v>
      </c>
      <c r="F27" s="111" t="s">
        <v>982</v>
      </c>
      <c r="G27" s="109" t="s">
        <v>983</v>
      </c>
      <c r="H27" s="110" t="s">
        <v>891</v>
      </c>
      <c r="I27" s="112" t="s">
        <v>973</v>
      </c>
      <c r="J27" s="113">
        <v>44404</v>
      </c>
      <c r="K27" s="113"/>
      <c r="L27" s="113"/>
      <c r="M27" s="113">
        <v>44404</v>
      </c>
      <c r="N27" s="113" t="str">
        <f>IFERROR(IF(VLOOKUP(功能_333[[#This Row],[功能代號]],[2]討論項目!A:H,8,FALSE)=0,"",VLOOKUP(功能_333[[#This Row],[功能代號]],[2]討論項目!A:H,8,FALSE)),"")</f>
        <v/>
      </c>
      <c r="O27" s="113"/>
      <c r="P27" s="110" t="s">
        <v>922</v>
      </c>
      <c r="Q27" s="110" t="s">
        <v>984</v>
      </c>
      <c r="R27" s="109" t="s">
        <v>985</v>
      </c>
      <c r="S27" s="110"/>
      <c r="T27" s="110"/>
      <c r="U27" s="110"/>
      <c r="V27" s="110"/>
      <c r="W27" s="110"/>
      <c r="X27" s="110"/>
      <c r="Y27" s="110"/>
      <c r="Z27" s="109" t="str">
        <f>VLOOKUP(功能_333[[#This Row],[User]],[2]SKL放款!A:G,7,FALSE)</f>
        <v>放款審查課</v>
      </c>
      <c r="AA27" s="109"/>
      <c r="AB27" s="90" t="str">
        <f>IFERROR(IF(VLOOKUP(功能_333[[#This Row],[功能代號]],[2]Menu!A:D,4,FALSE)=0,"",VLOOKUP(功能_333[[#This Row],[功能代號]],[2]Menu!A:D,4,FALSE)),"")</f>
        <v>L6-6</v>
      </c>
      <c r="AC27" s="89">
        <v>23</v>
      </c>
      <c r="AD27" s="89" t="str">
        <f>VLOOKUP(功能_333[[#This Row],[功能代號]],[3]交易清單!$E:$E,1,FALSE)</f>
        <v>L6070</v>
      </c>
    </row>
    <row r="28" spans="1:30" s="114" customFormat="1" ht="13.5">
      <c r="A28" s="92">
        <v>24</v>
      </c>
      <c r="B28" s="109" t="str">
        <f>LEFT(功能_333[[#This Row],[功能代號]],2)</f>
        <v>L6</v>
      </c>
      <c r="C28" s="109" t="s">
        <v>933</v>
      </c>
      <c r="D28" s="109"/>
      <c r="E28" s="110" t="s">
        <v>986</v>
      </c>
      <c r="F28" s="111" t="s">
        <v>982</v>
      </c>
      <c r="G28" s="109" t="s">
        <v>987</v>
      </c>
      <c r="H28" s="110" t="s">
        <v>891</v>
      </c>
      <c r="I28" s="112" t="s">
        <v>973</v>
      </c>
      <c r="J28" s="113">
        <v>44404</v>
      </c>
      <c r="K28" s="113"/>
      <c r="L28" s="113"/>
      <c r="M28" s="113">
        <v>44404</v>
      </c>
      <c r="N28" s="113">
        <f>IFERROR(IF(VLOOKUP(功能_333[[#This Row],[功能代號]],[2]討論項目!A:H,8,FALSE)=0,"",VLOOKUP(功能_333[[#This Row],[功能代號]],[2]討論項目!A:H,8,FALSE)),"")</f>
        <v>44428</v>
      </c>
      <c r="O28" s="113"/>
      <c r="P28" s="110" t="s">
        <v>922</v>
      </c>
      <c r="Q28" s="110" t="s">
        <v>984</v>
      </c>
      <c r="R28" s="109" t="s">
        <v>985</v>
      </c>
      <c r="S28" s="110"/>
      <c r="T28" s="110"/>
      <c r="U28" s="110"/>
      <c r="V28" s="110"/>
      <c r="W28" s="110"/>
      <c r="X28" s="110"/>
      <c r="Y28" s="110"/>
      <c r="Z28" s="109" t="str">
        <f>VLOOKUP(功能_333[[#This Row],[User]],[2]SKL放款!A:G,7,FALSE)</f>
        <v>放款審查課</v>
      </c>
      <c r="AA28" s="109"/>
      <c r="AB28" s="103" t="str">
        <f>AB27</f>
        <v>L6-6</v>
      </c>
      <c r="AC28" s="89">
        <v>24</v>
      </c>
      <c r="AD28" s="89" t="str">
        <f>VLOOKUP(功能_333[[#This Row],[功能代號]],[3]交易清單!$E:$E,1,FALSE)</f>
        <v>L6700</v>
      </c>
    </row>
    <row r="29" spans="1:30" ht="13.5">
      <c r="A29" s="92">
        <v>25</v>
      </c>
      <c r="B29" s="89" t="str">
        <f>LEFT(功能_333[[#This Row],[功能代號]],2)</f>
        <v>L2</v>
      </c>
      <c r="C29" s="89" t="s">
        <v>933</v>
      </c>
      <c r="D29" s="89"/>
      <c r="E29" s="88" t="s">
        <v>988</v>
      </c>
      <c r="F29" s="102" t="s">
        <v>982</v>
      </c>
      <c r="G29" s="89" t="s">
        <v>989</v>
      </c>
      <c r="H29" s="88" t="s">
        <v>891</v>
      </c>
      <c r="I29" s="108" t="s">
        <v>973</v>
      </c>
      <c r="J29" s="107">
        <v>44404</v>
      </c>
      <c r="K29" s="107"/>
      <c r="L29" s="107"/>
      <c r="M29" s="107">
        <v>44405</v>
      </c>
      <c r="N29" s="107">
        <f>IFERROR(IF(VLOOKUP(功能_333[[#This Row],[功能代號]],[2]討論項目!A:H,8,FALSE)=0,"",VLOOKUP(功能_333[[#This Row],[功能代號]],[2]討論項目!A:H,8,FALSE)),"")</f>
        <v>44428</v>
      </c>
      <c r="O29" s="107"/>
      <c r="P29" s="88" t="s">
        <v>922</v>
      </c>
      <c r="Q29" s="88" t="s">
        <v>984</v>
      </c>
      <c r="R29" s="89" t="s">
        <v>985</v>
      </c>
      <c r="S29" s="88"/>
      <c r="T29" s="88"/>
      <c r="U29" s="88"/>
      <c r="V29" s="88"/>
      <c r="W29" s="88"/>
      <c r="X29" s="88"/>
      <c r="Y29" s="88"/>
      <c r="Z29" s="89" t="str">
        <f>VLOOKUP(功能_333[[#This Row],[User]],[2]SKL放款!A:G,7,FALSE)</f>
        <v>放款審查課</v>
      </c>
      <c r="AA29" s="89"/>
      <c r="AB29" s="90" t="str">
        <f>IFERROR(IF(VLOOKUP(功能_333[[#This Row],[功能代號]],[2]Menu!A:D,4,FALSE)=0,"",VLOOKUP(功能_333[[#This Row],[功能代號]],[2]Menu!A:D,4,FALSE)),"")</f>
        <v>L2-2</v>
      </c>
      <c r="AC29" s="89">
        <v>25</v>
      </c>
      <c r="AD29" s="89" t="str">
        <f>VLOOKUP(功能_333[[#This Row],[功能代號]],[3]交易清單!$E:$E,1,FALSE)</f>
        <v>L2921</v>
      </c>
    </row>
    <row r="30" spans="1:30" ht="13.5">
      <c r="A30" s="92">
        <v>26</v>
      </c>
      <c r="B30" s="89" t="str">
        <f>LEFT(功能_333[[#This Row],[功能代號]],2)</f>
        <v>L2</v>
      </c>
      <c r="C30" s="89" t="s">
        <v>933</v>
      </c>
      <c r="D30" s="89"/>
      <c r="E30" s="88" t="s">
        <v>990</v>
      </c>
      <c r="F30" s="102" t="s">
        <v>991</v>
      </c>
      <c r="G30" s="89" t="s">
        <v>992</v>
      </c>
      <c r="H30" s="88" t="s">
        <v>891</v>
      </c>
      <c r="I30" s="108" t="s">
        <v>973</v>
      </c>
      <c r="J30" s="107">
        <v>44404</v>
      </c>
      <c r="K30" s="107"/>
      <c r="L30" s="107"/>
      <c r="M30" s="107">
        <v>44405</v>
      </c>
      <c r="N30" s="107">
        <f>IFERROR(IF(VLOOKUP(功能_333[[#This Row],[功能代號]],[2]討論項目!A:H,8,FALSE)=0,"",VLOOKUP(功能_333[[#This Row],[功能代號]],[2]討論項目!A:H,8,FALSE)),"")</f>
        <v>44428</v>
      </c>
      <c r="O30" s="107"/>
      <c r="P30" s="88" t="s">
        <v>922</v>
      </c>
      <c r="Q30" s="88" t="s">
        <v>984</v>
      </c>
      <c r="R30" s="89" t="s">
        <v>985</v>
      </c>
      <c r="S30" s="88"/>
      <c r="T30" s="88"/>
      <c r="U30" s="88"/>
      <c r="V30" s="88"/>
      <c r="W30" s="88"/>
      <c r="X30" s="88"/>
      <c r="Y30" s="88"/>
      <c r="Z30" s="89" t="str">
        <f>VLOOKUP(功能_333[[#This Row],[User]],[2]SKL放款!A:G,7,FALSE)</f>
        <v>放款審查課</v>
      </c>
      <c r="AA30" s="89"/>
      <c r="AB30" s="90" t="str">
        <f>IFERROR(IF(VLOOKUP(功能_333[[#This Row],[功能代號]],[2]Menu!A:D,4,FALSE)=0,"",VLOOKUP(功能_333[[#This Row],[功能代號]],[2]Menu!A:D,4,FALSE)),"")</f>
        <v>L2-2</v>
      </c>
      <c r="AC30" s="89">
        <v>26</v>
      </c>
      <c r="AD30" s="89" t="str">
        <f>VLOOKUP(功能_333[[#This Row],[功能代號]],[3]交易清單!$E:$E,1,FALSE)</f>
        <v>L2801</v>
      </c>
    </row>
    <row r="31" spans="1:30" ht="13.5">
      <c r="A31" s="92">
        <v>30</v>
      </c>
      <c r="B31" s="89" t="str">
        <f>LEFT(功能_333[[#This Row],[功能代號]],2)</f>
        <v>L2</v>
      </c>
      <c r="C31" s="89" t="s">
        <v>933</v>
      </c>
      <c r="D31" s="89" t="s">
        <v>993</v>
      </c>
      <c r="E31" s="88" t="s">
        <v>994</v>
      </c>
      <c r="F31" s="102" t="s">
        <v>995</v>
      </c>
      <c r="G31" s="89" t="s">
        <v>996</v>
      </c>
      <c r="H31" s="88" t="s">
        <v>891</v>
      </c>
      <c r="I31" s="108" t="s">
        <v>973</v>
      </c>
      <c r="J31" s="107">
        <v>44404</v>
      </c>
      <c r="K31" s="107"/>
      <c r="L31" s="107"/>
      <c r="M31" s="115">
        <v>44410</v>
      </c>
      <c r="N31" s="115" t="str">
        <f>IFERROR(IF(VLOOKUP(功能_333[[#This Row],[功能代號]],[2]討論項目!A:H,8,FALSE)=0,"",VLOOKUP(功能_333[[#This Row],[功能代號]],[2]討論項目!A:H,8,FALSE)),"")</f>
        <v/>
      </c>
      <c r="O31" s="115"/>
      <c r="P31" s="88" t="s">
        <v>922</v>
      </c>
      <c r="Q31" s="110" t="s">
        <v>997</v>
      </c>
      <c r="R31" s="116" t="s">
        <v>998</v>
      </c>
      <c r="S31" s="88"/>
      <c r="T31" s="88"/>
      <c r="U31" s="88"/>
      <c r="V31" s="88"/>
      <c r="W31" s="88"/>
      <c r="X31" s="88"/>
      <c r="Y31" s="88"/>
      <c r="Z31" s="89" t="str">
        <f>VLOOKUP(功能_333[[#This Row],[User]],[2]SKL放款!A:G,7,FALSE)</f>
        <v>放款審查課</v>
      </c>
      <c r="AA31" s="89"/>
      <c r="AB31" s="90" t="str">
        <f>IFERROR(IF(VLOOKUP(功能_333[[#This Row],[功能代號]],[2]Menu!A:D,4,FALSE)=0,"",VLOOKUP(功能_333[[#This Row],[功能代號]],[2]Menu!A:D,4,FALSE)),"")</f>
        <v>L2-3</v>
      </c>
      <c r="AC31" s="89">
        <v>30</v>
      </c>
      <c r="AD31" s="89" t="str">
        <f>VLOOKUP(功能_333[[#This Row],[功能代號]],[3]交易清單!$E:$E,1,FALSE)</f>
        <v>L2035</v>
      </c>
    </row>
    <row r="32" spans="1:30" ht="13.5">
      <c r="A32" s="92">
        <v>31</v>
      </c>
      <c r="B32" s="89" t="str">
        <f>LEFT(功能_333[[#This Row],[功能代號]],2)</f>
        <v>L2</v>
      </c>
      <c r="C32" s="89" t="s">
        <v>933</v>
      </c>
      <c r="D32" s="89" t="s">
        <v>993</v>
      </c>
      <c r="E32" s="88" t="s">
        <v>999</v>
      </c>
      <c r="F32" s="102" t="s">
        <v>1000</v>
      </c>
      <c r="G32" s="89" t="s">
        <v>1001</v>
      </c>
      <c r="H32" s="88" t="s">
        <v>891</v>
      </c>
      <c r="I32" s="108" t="s">
        <v>973</v>
      </c>
      <c r="J32" s="107">
        <v>44404</v>
      </c>
      <c r="K32" s="107"/>
      <c r="L32" s="107"/>
      <c r="M32" s="115">
        <v>44410</v>
      </c>
      <c r="N32" s="115" t="str">
        <f>IFERROR(IF(VLOOKUP(功能_333[[#This Row],[功能代號]],[2]討論項目!A:H,8,FALSE)=0,"",VLOOKUP(功能_333[[#This Row],[功能代號]],[2]討論項目!A:H,8,FALSE)),"")</f>
        <v/>
      </c>
      <c r="O32" s="115"/>
      <c r="P32" s="88" t="s">
        <v>922</v>
      </c>
      <c r="Q32" s="110" t="s">
        <v>997</v>
      </c>
      <c r="R32" s="116" t="s">
        <v>998</v>
      </c>
      <c r="S32" s="88"/>
      <c r="T32" s="88"/>
      <c r="U32" s="88"/>
      <c r="V32" s="88"/>
      <c r="W32" s="88"/>
      <c r="X32" s="88"/>
      <c r="Y32" s="88"/>
      <c r="Z32" s="89" t="str">
        <f>VLOOKUP(功能_333[[#This Row],[User]],[2]SKL放款!A:G,7,FALSE)</f>
        <v>放款審查課</v>
      </c>
      <c r="AA32" s="89"/>
      <c r="AB32" s="103" t="str">
        <f>AB31</f>
        <v>L2-3</v>
      </c>
      <c r="AC32" s="89">
        <v>31</v>
      </c>
      <c r="AD32" s="89" t="str">
        <f>VLOOKUP(功能_333[[#This Row],[功能代號]],[3]交易清單!$E:$E,1,FALSE)</f>
        <v>L2306</v>
      </c>
    </row>
    <row r="33" spans="1:30" s="114" customFormat="1" ht="13.5">
      <c r="A33" s="92">
        <v>32</v>
      </c>
      <c r="B33" s="109" t="str">
        <f>LEFT(功能_333[[#This Row],[功能代號]],2)</f>
        <v>L2</v>
      </c>
      <c r="C33" s="109" t="s">
        <v>1002</v>
      </c>
      <c r="D33" s="117"/>
      <c r="E33" s="110" t="s">
        <v>1003</v>
      </c>
      <c r="F33" s="111"/>
      <c r="G33" s="109" t="s">
        <v>1004</v>
      </c>
      <c r="H33" s="110" t="s">
        <v>891</v>
      </c>
      <c r="I33" s="106" t="s">
        <v>938</v>
      </c>
      <c r="J33" s="113">
        <v>44431</v>
      </c>
      <c r="K33" s="107">
        <v>44431</v>
      </c>
      <c r="L33" s="107" t="s">
        <v>1005</v>
      </c>
      <c r="M33" s="107">
        <v>44431</v>
      </c>
      <c r="N33" s="113" t="str">
        <f>IFERROR(IF(VLOOKUP(功能_333[[#This Row],[功能代號]],[2]討論項目!A:H,8,FALSE)=0,"",VLOOKUP(功能_333[[#This Row],[功能代號]],[2]討論項目!A:H,8,FALSE)),"")</f>
        <v/>
      </c>
      <c r="O33" s="113"/>
      <c r="P33" s="88" t="s">
        <v>1006</v>
      </c>
      <c r="Q33" s="88" t="s">
        <v>894</v>
      </c>
      <c r="R33" s="89" t="s">
        <v>974</v>
      </c>
      <c r="S33" s="110"/>
      <c r="T33" s="110"/>
      <c r="U33" s="110"/>
      <c r="V33" s="110"/>
      <c r="W33" s="110"/>
      <c r="X33" s="110"/>
      <c r="Y33" s="110"/>
      <c r="Z33" s="109" t="str">
        <f>VLOOKUP(功能_333[[#This Row],[User]],[2]SKL放款!A:G,7,FALSE)</f>
        <v>放款推展課</v>
      </c>
      <c r="AA33" s="109"/>
      <c r="AB33" s="90" t="str">
        <f>IFERROR(IF(VLOOKUP(功能_333[[#This Row],[功能代號]],[2]Menu!A:D,4,FALSE)=0,"",VLOOKUP(功能_333[[#This Row],[功能代號]],[2]Menu!A:D,4,FALSE)),"")</f>
        <v>L2-2</v>
      </c>
      <c r="AC33" s="89">
        <v>32</v>
      </c>
      <c r="AD33" s="89" t="str">
        <f>VLOOKUP(功能_333[[#This Row],[功能代號]],[3]交易清單!$E:$E,1,FALSE)</f>
        <v>L2018</v>
      </c>
    </row>
    <row r="34" spans="1:30" s="114" customFormat="1" ht="13.5">
      <c r="A34" s="92">
        <v>33</v>
      </c>
      <c r="B34" s="109" t="str">
        <f>LEFT(功能_333[[#This Row],[功能代號]],2)</f>
        <v>L2</v>
      </c>
      <c r="C34" s="109" t="s">
        <v>1002</v>
      </c>
      <c r="D34" s="117"/>
      <c r="E34" s="110" t="s">
        <v>1007</v>
      </c>
      <c r="F34" s="111"/>
      <c r="G34" s="109" t="s">
        <v>1008</v>
      </c>
      <c r="H34" s="110" t="s">
        <v>891</v>
      </c>
      <c r="I34" s="106" t="s">
        <v>938</v>
      </c>
      <c r="J34" s="113">
        <v>44431</v>
      </c>
      <c r="K34" s="107">
        <v>44431</v>
      </c>
      <c r="L34" s="107" t="s">
        <v>1005</v>
      </c>
      <c r="M34" s="107">
        <v>44431</v>
      </c>
      <c r="N34" s="113" t="str">
        <f>IFERROR(IF(VLOOKUP(功能_333[[#This Row],[功能代號]],[2]討論項目!A:H,8,FALSE)=0,"",VLOOKUP(功能_333[[#This Row],[功能代號]],[2]討論項目!A:H,8,FALSE)),"")</f>
        <v/>
      </c>
      <c r="O34" s="113"/>
      <c r="P34" s="88" t="s">
        <v>1006</v>
      </c>
      <c r="Q34" s="88" t="s">
        <v>894</v>
      </c>
      <c r="R34" s="89" t="s">
        <v>974</v>
      </c>
      <c r="S34" s="110"/>
      <c r="T34" s="110"/>
      <c r="U34" s="110"/>
      <c r="V34" s="110"/>
      <c r="W34" s="110"/>
      <c r="X34" s="110"/>
      <c r="Y34" s="110"/>
      <c r="Z34" s="109" t="str">
        <f>VLOOKUP(功能_333[[#This Row],[User]],[2]SKL放款!A:G,7,FALSE)</f>
        <v>放款推展課</v>
      </c>
      <c r="AA34" s="109"/>
      <c r="AB34" s="103" t="str">
        <f>AB33</f>
        <v>L2-2</v>
      </c>
      <c r="AC34" s="89">
        <v>33</v>
      </c>
      <c r="AD34" s="89" t="str">
        <f>VLOOKUP(功能_333[[#This Row],[功能代號]],[3]交易清單!$E:$E,1,FALSE)</f>
        <v>L2118</v>
      </c>
    </row>
    <row r="35" spans="1:30" s="114" customFormat="1" ht="13.5">
      <c r="A35" s="92">
        <v>34</v>
      </c>
      <c r="B35" s="109" t="str">
        <f>LEFT(功能_333[[#This Row],[功能代號]],2)</f>
        <v>L2</v>
      </c>
      <c r="C35" s="109" t="s">
        <v>1002</v>
      </c>
      <c r="D35" s="117"/>
      <c r="E35" s="110" t="s">
        <v>1009</v>
      </c>
      <c r="F35" s="111"/>
      <c r="G35" s="109" t="s">
        <v>1010</v>
      </c>
      <c r="H35" s="110" t="s">
        <v>891</v>
      </c>
      <c r="I35" s="106" t="s">
        <v>938</v>
      </c>
      <c r="J35" s="113">
        <v>44431</v>
      </c>
      <c r="K35" s="107">
        <v>44431</v>
      </c>
      <c r="L35" s="107" t="s">
        <v>1005</v>
      </c>
      <c r="M35" s="107">
        <v>44431</v>
      </c>
      <c r="N35" s="113" t="str">
        <f>IFERROR(IF(VLOOKUP(功能_333[[#This Row],[功能代號]],[2]討論項目!A:H,8,FALSE)=0,"",VLOOKUP(功能_333[[#This Row],[功能代號]],[2]討論項目!A:H,8,FALSE)),"")</f>
        <v/>
      </c>
      <c r="O35" s="113"/>
      <c r="P35" s="88" t="s">
        <v>1006</v>
      </c>
      <c r="Q35" s="88" t="s">
        <v>894</v>
      </c>
      <c r="R35" s="89" t="s">
        <v>974</v>
      </c>
      <c r="S35" s="110"/>
      <c r="T35" s="110"/>
      <c r="U35" s="110"/>
      <c r="V35" s="110"/>
      <c r="W35" s="110"/>
      <c r="X35" s="110"/>
      <c r="Y35" s="110"/>
      <c r="Z35" s="109" t="str">
        <f>VLOOKUP(功能_333[[#This Row],[User]],[2]SKL放款!A:G,7,FALSE)</f>
        <v>放款推展課</v>
      </c>
      <c r="AA35" s="109"/>
      <c r="AB35" s="103" t="str">
        <f>AB34</f>
        <v>L2-2</v>
      </c>
      <c r="AC35" s="89">
        <v>34</v>
      </c>
      <c r="AD35" s="89" t="str">
        <f>VLOOKUP(功能_333[[#This Row],[功能代號]],[3]交易清單!$E:$E,1,FALSE)</f>
        <v>L291A</v>
      </c>
    </row>
    <row r="36" spans="1:30" s="114" customFormat="1" ht="13.5">
      <c r="A36" s="92">
        <v>35</v>
      </c>
      <c r="B36" s="109" t="str">
        <f>LEFT(功能_333[[#This Row],[功能代號]],2)</f>
        <v>L2</v>
      </c>
      <c r="C36" s="109" t="s">
        <v>1002</v>
      </c>
      <c r="D36" s="117"/>
      <c r="E36" s="110" t="s">
        <v>1011</v>
      </c>
      <c r="F36" s="111"/>
      <c r="G36" s="109" t="s">
        <v>1012</v>
      </c>
      <c r="H36" s="110" t="s">
        <v>891</v>
      </c>
      <c r="I36" s="106" t="s">
        <v>938</v>
      </c>
      <c r="J36" s="113">
        <v>44431</v>
      </c>
      <c r="K36" s="107">
        <v>44431</v>
      </c>
      <c r="L36" s="107" t="s">
        <v>1005</v>
      </c>
      <c r="M36" s="107">
        <v>44431</v>
      </c>
      <c r="N36" s="113" t="str">
        <f>IFERROR(IF(VLOOKUP(功能_333[[#This Row],[功能代號]],[2]討論項目!A:H,8,FALSE)=0,"",VLOOKUP(功能_333[[#This Row],[功能代號]],[2]討論項目!A:H,8,FALSE)),"")</f>
        <v/>
      </c>
      <c r="O36" s="113"/>
      <c r="P36" s="88" t="s">
        <v>1006</v>
      </c>
      <c r="Q36" s="88" t="s">
        <v>894</v>
      </c>
      <c r="R36" s="89" t="s">
        <v>974</v>
      </c>
      <c r="S36" s="110"/>
      <c r="T36" s="110"/>
      <c r="U36" s="110"/>
      <c r="V36" s="110"/>
      <c r="W36" s="110"/>
      <c r="X36" s="110"/>
      <c r="Y36" s="110"/>
      <c r="Z36" s="109" t="str">
        <f>VLOOKUP(功能_333[[#This Row],[User]],[2]SKL放款!A:G,7,FALSE)</f>
        <v>放款推展課</v>
      </c>
      <c r="AA36" s="109"/>
      <c r="AB36" s="90" t="str">
        <f>IFERROR(IF(VLOOKUP(功能_333[[#This Row],[功能代號]],[2]Menu!A:D,4,FALSE)=0,"",VLOOKUP(功能_333[[#This Row],[功能代號]],[2]Menu!A:D,4,FALSE)),"")</f>
        <v>L2-2</v>
      </c>
      <c r="AC36" s="89">
        <v>35</v>
      </c>
      <c r="AD36" s="89" t="str">
        <f>VLOOKUP(功能_333[[#This Row],[功能代號]],[3]交易清單!$E:$E,1,FALSE)</f>
        <v>L2019</v>
      </c>
    </row>
    <row r="37" spans="1:30" s="114" customFormat="1" ht="13.5">
      <c r="A37" s="92">
        <v>36</v>
      </c>
      <c r="B37" s="109" t="str">
        <f>LEFT(功能_333[[#This Row],[功能代號]],2)</f>
        <v>L2</v>
      </c>
      <c r="C37" s="109" t="s">
        <v>1002</v>
      </c>
      <c r="D37" s="117"/>
      <c r="E37" s="110" t="s">
        <v>1013</v>
      </c>
      <c r="F37" s="111"/>
      <c r="G37" s="109" t="s">
        <v>1014</v>
      </c>
      <c r="H37" s="110" t="s">
        <v>891</v>
      </c>
      <c r="I37" s="106" t="s">
        <v>938</v>
      </c>
      <c r="J37" s="113">
        <v>44431</v>
      </c>
      <c r="K37" s="107">
        <v>44431</v>
      </c>
      <c r="L37" s="107" t="s">
        <v>1005</v>
      </c>
      <c r="M37" s="107">
        <v>44431</v>
      </c>
      <c r="N37" s="113" t="str">
        <f>IFERROR(IF(VLOOKUP(功能_333[[#This Row],[功能代號]],[2]討論項目!A:H,8,FALSE)=0,"",VLOOKUP(功能_333[[#This Row],[功能代號]],[2]討論項目!A:H,8,FALSE)),"")</f>
        <v/>
      </c>
      <c r="O37" s="113"/>
      <c r="P37" s="88" t="s">
        <v>1006</v>
      </c>
      <c r="Q37" s="88" t="s">
        <v>894</v>
      </c>
      <c r="R37" s="89" t="s">
        <v>974</v>
      </c>
      <c r="S37" s="110"/>
      <c r="T37" s="110"/>
      <c r="U37" s="110"/>
      <c r="V37" s="110"/>
      <c r="W37" s="110"/>
      <c r="X37" s="110"/>
      <c r="Y37" s="110"/>
      <c r="Z37" s="109" t="str">
        <f>VLOOKUP(功能_333[[#This Row],[User]],[2]SKL放款!A:G,7,FALSE)</f>
        <v>放款推展課</v>
      </c>
      <c r="AA37" s="109"/>
      <c r="AB37" s="103" t="str">
        <f>AB36</f>
        <v>L2-2</v>
      </c>
      <c r="AC37" s="89">
        <v>36</v>
      </c>
      <c r="AD37" s="89" t="str">
        <f>VLOOKUP(功能_333[[#This Row],[功能代號]],[3]交易清單!$E:$E,1,FALSE)</f>
        <v>L2119</v>
      </c>
    </row>
    <row r="38" spans="1:30" s="114" customFormat="1" ht="13.5">
      <c r="A38" s="92">
        <v>37</v>
      </c>
      <c r="B38" s="109" t="str">
        <f>LEFT(功能_333[[#This Row],[功能代號]],2)</f>
        <v>L2</v>
      </c>
      <c r="C38" s="109" t="s">
        <v>1002</v>
      </c>
      <c r="D38" s="117"/>
      <c r="E38" s="110" t="s">
        <v>1015</v>
      </c>
      <c r="F38" s="111"/>
      <c r="G38" s="109" t="s">
        <v>1016</v>
      </c>
      <c r="H38" s="110" t="s">
        <v>891</v>
      </c>
      <c r="I38" s="106" t="s">
        <v>938</v>
      </c>
      <c r="J38" s="113">
        <v>44431</v>
      </c>
      <c r="K38" s="107">
        <v>44431</v>
      </c>
      <c r="L38" s="107" t="s">
        <v>1005</v>
      </c>
      <c r="M38" s="107">
        <v>44431</v>
      </c>
      <c r="N38" s="113" t="str">
        <f>IFERROR(IF(VLOOKUP(功能_333[[#This Row],[功能代號]],[2]討論項目!A:H,8,FALSE)=0,"",VLOOKUP(功能_333[[#This Row],[功能代號]],[2]討論項目!A:H,8,FALSE)),"")</f>
        <v/>
      </c>
      <c r="O38" s="113"/>
      <c r="P38" s="88" t="s">
        <v>1006</v>
      </c>
      <c r="Q38" s="88" t="s">
        <v>894</v>
      </c>
      <c r="R38" s="89" t="s">
        <v>974</v>
      </c>
      <c r="S38" s="110"/>
      <c r="T38" s="110"/>
      <c r="U38" s="110"/>
      <c r="V38" s="110"/>
      <c r="W38" s="110"/>
      <c r="X38" s="110"/>
      <c r="Y38" s="110"/>
      <c r="Z38" s="109" t="str">
        <f>VLOOKUP(功能_333[[#This Row],[User]],[2]SKL放款!A:G,7,FALSE)</f>
        <v>放款推展課</v>
      </c>
      <c r="AA38" s="109"/>
      <c r="AB38" s="103" t="str">
        <f>AB36</f>
        <v>L2-2</v>
      </c>
      <c r="AC38" s="89">
        <v>37</v>
      </c>
      <c r="AD38" s="89" t="str">
        <f>VLOOKUP(功能_333[[#This Row],[功能代號]],[3]交易清單!$E:$E,1,FALSE)</f>
        <v>L291B</v>
      </c>
    </row>
    <row r="39" spans="1:30" s="114" customFormat="1" ht="13.5">
      <c r="A39" s="92">
        <v>38</v>
      </c>
      <c r="B39" s="109" t="str">
        <f>LEFT(功能_333[[#This Row],[功能代號]],2)</f>
        <v>L2</v>
      </c>
      <c r="C39" s="109" t="s">
        <v>1002</v>
      </c>
      <c r="D39" s="117"/>
      <c r="E39" s="110" t="s">
        <v>1017</v>
      </c>
      <c r="F39" s="111"/>
      <c r="G39" s="109" t="s">
        <v>1018</v>
      </c>
      <c r="H39" s="110" t="s">
        <v>891</v>
      </c>
      <c r="I39" s="106" t="s">
        <v>973</v>
      </c>
      <c r="J39" s="113">
        <v>44431</v>
      </c>
      <c r="K39" s="107">
        <v>44431</v>
      </c>
      <c r="L39" s="107">
        <v>44432</v>
      </c>
      <c r="M39" s="107">
        <v>44431</v>
      </c>
      <c r="N39" s="113" t="str">
        <f>IFERROR(IF(VLOOKUP(功能_333[[#This Row],[功能代號]],[2]討論項目!A:H,8,FALSE)=0,"",VLOOKUP(功能_333[[#This Row],[功能代號]],[2]討論項目!A:H,8,FALSE)),"")</f>
        <v/>
      </c>
      <c r="O39" s="113"/>
      <c r="P39" s="88" t="s">
        <v>893</v>
      </c>
      <c r="Q39" s="88" t="s">
        <v>894</v>
      </c>
      <c r="R39" s="89" t="s">
        <v>974</v>
      </c>
      <c r="S39" s="110"/>
      <c r="T39" s="110"/>
      <c r="U39" s="110"/>
      <c r="V39" s="110"/>
      <c r="W39" s="110"/>
      <c r="X39" s="110"/>
      <c r="Y39" s="110"/>
      <c r="Z39" s="109" t="str">
        <f>VLOOKUP(功能_333[[#This Row],[User]],[2]SKL放款!A:G,7,FALSE)</f>
        <v>放款推展課</v>
      </c>
      <c r="AA39" s="109"/>
      <c r="AB39" s="90" t="str">
        <f>IFERROR(IF(VLOOKUP(功能_333[[#This Row],[功能代號]],[2]Menu!A:D,4,FALSE)=0,"",VLOOKUP(功能_333[[#This Row],[功能代號]],[2]Menu!A:D,4,FALSE)),"")</f>
        <v>L2-3</v>
      </c>
      <c r="AC39" s="89">
        <v>38</v>
      </c>
      <c r="AD39" s="89" t="str">
        <f>VLOOKUP(功能_333[[#This Row],[功能代號]],[3]交易清單!$E:$E,1,FALSE)</f>
        <v>L2021</v>
      </c>
    </row>
    <row r="40" spans="1:30" s="114" customFormat="1" ht="13.5">
      <c r="A40" s="92">
        <v>39</v>
      </c>
      <c r="B40" s="109" t="str">
        <f>LEFT(功能_333[[#This Row],[功能代號]],2)</f>
        <v>L2</v>
      </c>
      <c r="C40" s="109" t="s">
        <v>1002</v>
      </c>
      <c r="D40" s="117"/>
      <c r="E40" s="110" t="s">
        <v>1019</v>
      </c>
      <c r="F40" s="111"/>
      <c r="G40" s="109" t="s">
        <v>1020</v>
      </c>
      <c r="H40" s="110" t="s">
        <v>891</v>
      </c>
      <c r="I40" s="106" t="s">
        <v>973</v>
      </c>
      <c r="J40" s="113">
        <v>44431</v>
      </c>
      <c r="K40" s="107">
        <v>44431</v>
      </c>
      <c r="L40" s="107">
        <v>44432</v>
      </c>
      <c r="M40" s="107">
        <v>44431</v>
      </c>
      <c r="N40" s="113" t="str">
        <f>IFERROR(IF(VLOOKUP(功能_333[[#This Row],[功能代號]],[2]討論項目!A:H,8,FALSE)=0,"",VLOOKUP(功能_333[[#This Row],[功能代號]],[2]討論項目!A:H,8,FALSE)),"")</f>
        <v/>
      </c>
      <c r="O40" s="113"/>
      <c r="P40" s="88" t="s">
        <v>893</v>
      </c>
      <c r="Q40" s="88" t="s">
        <v>894</v>
      </c>
      <c r="R40" s="89" t="s">
        <v>974</v>
      </c>
      <c r="S40" s="110"/>
      <c r="T40" s="110"/>
      <c r="U40" s="110"/>
      <c r="V40" s="110"/>
      <c r="W40" s="110"/>
      <c r="X40" s="110"/>
      <c r="Y40" s="110"/>
      <c r="Z40" s="109" t="str">
        <f>VLOOKUP(功能_333[[#This Row],[User]],[2]SKL放款!A:G,7,FALSE)</f>
        <v>放款推展課</v>
      </c>
      <c r="AA40" s="109"/>
      <c r="AB40" s="103" t="str">
        <f>AB39</f>
        <v>L2-3</v>
      </c>
      <c r="AC40" s="89">
        <v>39</v>
      </c>
      <c r="AD40" s="89" t="str">
        <f>VLOOKUP(功能_333[[#This Row],[功能代號]],[3]交易清單!$E:$E,1,FALSE)</f>
        <v>L2221</v>
      </c>
    </row>
    <row r="41" spans="1:30" ht="13.5">
      <c r="A41" s="92">
        <v>40</v>
      </c>
      <c r="B41" s="89" t="str">
        <f>LEFT(功能_333[[#This Row],[功能代號]],2)</f>
        <v>L2</v>
      </c>
      <c r="C41" s="89" t="s">
        <v>933</v>
      </c>
      <c r="D41" s="89" t="s">
        <v>1021</v>
      </c>
      <c r="E41" s="88" t="s">
        <v>1022</v>
      </c>
      <c r="F41" s="102" t="s">
        <v>1023</v>
      </c>
      <c r="G41" s="89" t="s">
        <v>1024</v>
      </c>
      <c r="H41" s="88" t="s">
        <v>891</v>
      </c>
      <c r="I41" s="106" t="s">
        <v>938</v>
      </c>
      <c r="J41" s="107">
        <v>44405</v>
      </c>
      <c r="K41" s="107">
        <v>44431</v>
      </c>
      <c r="L41" s="107" t="s">
        <v>1005</v>
      </c>
      <c r="M41" s="107">
        <v>44432</v>
      </c>
      <c r="N41" s="107">
        <f>IFERROR(IF(VLOOKUP(功能_333[[#This Row],[功能代號]],[2]討論項目!A:H,8,FALSE)=0,"",VLOOKUP(功能_333[[#This Row],[功能代號]],[2]討論項目!A:H,8,FALSE)),"")</f>
        <v>44434</v>
      </c>
      <c r="O41" s="107"/>
      <c r="P41" s="88" t="s">
        <v>893</v>
      </c>
      <c r="Q41" s="88" t="s">
        <v>894</v>
      </c>
      <c r="R41" s="89" t="s">
        <v>974</v>
      </c>
      <c r="S41" s="88"/>
      <c r="T41" s="88"/>
      <c r="U41" s="88"/>
      <c r="V41" s="88"/>
      <c r="W41" s="88"/>
      <c r="X41" s="88"/>
      <c r="Y41" s="88"/>
      <c r="Z41" s="89" t="str">
        <f>VLOOKUP(功能_333[[#This Row],[User]],[2]SKL放款!A:G,7,FALSE)</f>
        <v>放款推展課</v>
      </c>
      <c r="AA41" s="89"/>
      <c r="AB41" s="90" t="str">
        <f>IFERROR(IF(VLOOKUP(功能_333[[#This Row],[功能代號]],[2]Menu!A:D,4,FALSE)=0,"",VLOOKUP(功能_333[[#This Row],[功能代號]],[2]Menu!A:D,4,FALSE)),"")</f>
        <v>L2-4</v>
      </c>
      <c r="AC41" s="89">
        <v>40</v>
      </c>
      <c r="AD41" s="89" t="str">
        <f>VLOOKUP(功能_333[[#This Row],[功能代號]],[3]交易清單!$E:$E,1,FALSE)</f>
        <v>L2038</v>
      </c>
    </row>
    <row r="42" spans="1:30" ht="13.5">
      <c r="A42" s="92">
        <v>41</v>
      </c>
      <c r="B42" s="89" t="str">
        <f>LEFT(功能_333[[#This Row],[功能代號]],2)</f>
        <v>L2</v>
      </c>
      <c r="C42" s="89" t="s">
        <v>933</v>
      </c>
      <c r="D42" s="89" t="s">
        <v>1021</v>
      </c>
      <c r="E42" s="88" t="s">
        <v>1025</v>
      </c>
      <c r="F42" s="102" t="s">
        <v>1026</v>
      </c>
      <c r="G42" s="89" t="s">
        <v>1027</v>
      </c>
      <c r="H42" s="88" t="s">
        <v>891</v>
      </c>
      <c r="I42" s="106" t="s">
        <v>938</v>
      </c>
      <c r="J42" s="107">
        <v>44405</v>
      </c>
      <c r="K42" s="107">
        <v>44432</v>
      </c>
      <c r="L42" s="107" t="s">
        <v>1028</v>
      </c>
      <c r="M42" s="107">
        <v>44432</v>
      </c>
      <c r="N42" s="107">
        <f>IFERROR(IF(VLOOKUP(功能_333[[#This Row],[功能代號]],[2]討論項目!A:H,8,FALSE)=0,"",VLOOKUP(功能_333[[#This Row],[功能代號]],[2]討論項目!A:H,8,FALSE)),"")</f>
        <v>44447</v>
      </c>
      <c r="O42" s="107"/>
      <c r="P42" s="88" t="s">
        <v>893</v>
      </c>
      <c r="Q42" s="88" t="s">
        <v>894</v>
      </c>
      <c r="R42" s="89" t="s">
        <v>1029</v>
      </c>
      <c r="S42" s="88"/>
      <c r="T42" s="88"/>
      <c r="U42" s="88"/>
      <c r="V42" s="88"/>
      <c r="W42" s="88"/>
      <c r="X42" s="88"/>
      <c r="Y42" s="88"/>
      <c r="Z42" s="89" t="str">
        <f>VLOOKUP(功能_333[[#This Row],[User]],[2]SKL放款!A:G,7,FALSE)</f>
        <v>放款推展課</v>
      </c>
      <c r="AA42" s="89"/>
      <c r="AB42" s="103" t="str">
        <f>AB43</f>
        <v>L2-4</v>
      </c>
      <c r="AC42" s="89">
        <v>41</v>
      </c>
      <c r="AD42" s="89" t="str">
        <f>VLOOKUP(功能_333[[#This Row],[功能代號]],[3]交易清單!$E:$E,1,FALSE)</f>
        <v>L2411</v>
      </c>
    </row>
    <row r="43" spans="1:30" ht="13.5">
      <c r="A43" s="92">
        <v>42</v>
      </c>
      <c r="B43" s="89" t="str">
        <f>LEFT(功能_333[[#This Row],[功能代號]],2)</f>
        <v>L2</v>
      </c>
      <c r="C43" s="89" t="s">
        <v>933</v>
      </c>
      <c r="D43" s="89" t="s">
        <v>1021</v>
      </c>
      <c r="E43" s="88" t="s">
        <v>1030</v>
      </c>
      <c r="F43" s="102" t="s">
        <v>1026</v>
      </c>
      <c r="G43" s="89" t="s">
        <v>1031</v>
      </c>
      <c r="H43" s="88" t="s">
        <v>891</v>
      </c>
      <c r="I43" s="106" t="s">
        <v>938</v>
      </c>
      <c r="J43" s="107">
        <v>44405</v>
      </c>
      <c r="K43" s="107">
        <v>44432</v>
      </c>
      <c r="L43" s="107" t="s">
        <v>1028</v>
      </c>
      <c r="M43" s="107">
        <v>44432</v>
      </c>
      <c r="N43" s="107">
        <f>IFERROR(IF(VLOOKUP(功能_333[[#This Row],[功能代號]],[2]討論項目!A:H,8,FALSE)=0,"",VLOOKUP(功能_333[[#This Row],[功能代號]],[2]討論項目!A:H,8,FALSE)),"")</f>
        <v>44445</v>
      </c>
      <c r="O43" s="107"/>
      <c r="P43" s="88" t="s">
        <v>893</v>
      </c>
      <c r="Q43" s="88" t="s">
        <v>894</v>
      </c>
      <c r="R43" s="89" t="s">
        <v>974</v>
      </c>
      <c r="S43" s="88"/>
      <c r="T43" s="88"/>
      <c r="U43" s="88"/>
      <c r="V43" s="88"/>
      <c r="W43" s="88"/>
      <c r="X43" s="88"/>
      <c r="Y43" s="88"/>
      <c r="Z43" s="89" t="str">
        <f>VLOOKUP(功能_333[[#This Row],[User]],[2]SKL放款!A:G,7,FALSE)</f>
        <v>放款推展課</v>
      </c>
      <c r="AA43" s="89"/>
      <c r="AB43" s="90" t="str">
        <f>IFERROR(IF(VLOOKUP(功能_333[[#This Row],[功能代號]],[2]Menu!A:D,4,FALSE)=0,"",VLOOKUP(功能_333[[#This Row],[功能代號]],[2]Menu!A:D,4,FALSE)),"")</f>
        <v>L2-4</v>
      </c>
      <c r="AC43" s="89">
        <v>42</v>
      </c>
      <c r="AD43" s="89" t="str">
        <f>VLOOKUP(功能_333[[#This Row],[功能代號]],[3]交易清單!$E:$E,1,FALSE)</f>
        <v>L2911</v>
      </c>
    </row>
    <row r="44" spans="1:30" ht="13.5">
      <c r="A44" s="92">
        <v>43</v>
      </c>
      <c r="B44" s="89" t="str">
        <f>LEFT(功能_333[[#This Row],[功能代號]],2)</f>
        <v>L2</v>
      </c>
      <c r="C44" s="89" t="s">
        <v>933</v>
      </c>
      <c r="D44" s="89" t="s">
        <v>1021</v>
      </c>
      <c r="E44" s="88" t="s">
        <v>1032</v>
      </c>
      <c r="F44" s="102" t="s">
        <v>1033</v>
      </c>
      <c r="G44" s="89" t="s">
        <v>1034</v>
      </c>
      <c r="H44" s="88" t="s">
        <v>891</v>
      </c>
      <c r="I44" s="106" t="s">
        <v>938</v>
      </c>
      <c r="J44" s="107">
        <v>44405</v>
      </c>
      <c r="K44" s="107">
        <v>44432</v>
      </c>
      <c r="L44" s="107" t="s">
        <v>1028</v>
      </c>
      <c r="M44" s="107">
        <v>44432</v>
      </c>
      <c r="N44" s="107">
        <f>IFERROR(IF(VLOOKUP(功能_333[[#This Row],[功能代號]],[2]討論項目!A:H,8,FALSE)=0,"",VLOOKUP(功能_333[[#This Row],[功能代號]],[2]討論項目!A:H,8,FALSE)),"")</f>
        <v>44445</v>
      </c>
      <c r="O44" s="107"/>
      <c r="P44" s="88" t="s">
        <v>893</v>
      </c>
      <c r="Q44" s="88" t="s">
        <v>894</v>
      </c>
      <c r="R44" s="89" t="s">
        <v>974</v>
      </c>
      <c r="S44" s="88"/>
      <c r="T44" s="88"/>
      <c r="U44" s="88"/>
      <c r="V44" s="88"/>
      <c r="W44" s="88"/>
      <c r="X44" s="88"/>
      <c r="Y44" s="88"/>
      <c r="Z44" s="89" t="str">
        <f>VLOOKUP(功能_333[[#This Row],[User]],[2]SKL放款!A:G,7,FALSE)</f>
        <v>放款推展課</v>
      </c>
      <c r="AA44" s="89"/>
      <c r="AB44" s="90" t="str">
        <f>IFERROR(IF(VLOOKUP(功能_333[[#This Row],[功能代號]],[2]Menu!A:D,4,FALSE)=0,"",VLOOKUP(功能_333[[#This Row],[功能代號]],[2]Menu!A:D,4,FALSE)),"")</f>
        <v>L2-4</v>
      </c>
      <c r="AC44" s="89">
        <v>43</v>
      </c>
      <c r="AD44" s="89" t="str">
        <f>VLOOKUP(功能_333[[#This Row],[功能代號]],[3]交易清單!$E:$E,1,FALSE)</f>
        <v>L2041</v>
      </c>
    </row>
    <row r="45" spans="1:30" ht="13.5">
      <c r="A45" s="92">
        <v>47</v>
      </c>
      <c r="B45" s="89" t="str">
        <f>LEFT(功能_333[[#This Row],[功能代號]],2)</f>
        <v>L2</v>
      </c>
      <c r="C45" s="89" t="s">
        <v>933</v>
      </c>
      <c r="D45" s="89" t="s">
        <v>1021</v>
      </c>
      <c r="E45" s="88" t="s">
        <v>1035</v>
      </c>
      <c r="F45" s="102" t="s">
        <v>1036</v>
      </c>
      <c r="G45" s="89" t="s">
        <v>1037</v>
      </c>
      <c r="H45" s="88" t="s">
        <v>891</v>
      </c>
      <c r="I45" s="106" t="s">
        <v>938</v>
      </c>
      <c r="J45" s="107">
        <v>44405</v>
      </c>
      <c r="K45" s="107">
        <v>44432</v>
      </c>
      <c r="L45" s="107" t="s">
        <v>1028</v>
      </c>
      <c r="M45" s="107">
        <v>44432</v>
      </c>
      <c r="N45" s="107">
        <f>IFERROR(IF(VLOOKUP(功能_333[[#This Row],[功能代號]],[2]討論項目!A:H,8,FALSE)=0,"",VLOOKUP(功能_333[[#This Row],[功能代號]],[2]討論項目!A:H,8,FALSE)),"")</f>
        <v>44445</v>
      </c>
      <c r="O45" s="107"/>
      <c r="P45" s="88" t="s">
        <v>893</v>
      </c>
      <c r="Q45" s="88" t="s">
        <v>894</v>
      </c>
      <c r="R45" s="89" t="s">
        <v>974</v>
      </c>
      <c r="S45" s="88"/>
      <c r="T45" s="88"/>
      <c r="U45" s="88"/>
      <c r="V45" s="88"/>
      <c r="W45" s="88"/>
      <c r="X45" s="88"/>
      <c r="Y45" s="88"/>
      <c r="Z45" s="89" t="str">
        <f>VLOOKUP(功能_333[[#This Row],[User]],[2]SKL放款!A:G,7,FALSE)</f>
        <v>放款推展課</v>
      </c>
      <c r="AA45" s="89"/>
      <c r="AB45" s="103" t="str">
        <f>AB46</f>
        <v>L2-4</v>
      </c>
      <c r="AC45" s="89">
        <v>47</v>
      </c>
      <c r="AD45" s="89" t="str">
        <f>VLOOKUP(功能_333[[#This Row],[功能代號]],[3]交易清單!$E:$E,1,FALSE)</f>
        <v>L2415</v>
      </c>
    </row>
    <row r="46" spans="1:30" ht="13.5">
      <c r="A46" s="92">
        <v>46</v>
      </c>
      <c r="B46" s="89" t="str">
        <f>LEFT(功能_333[[#This Row],[功能代號]],2)</f>
        <v>L2</v>
      </c>
      <c r="C46" s="89" t="s">
        <v>933</v>
      </c>
      <c r="D46" s="89" t="s">
        <v>1021</v>
      </c>
      <c r="E46" s="88" t="s">
        <v>1038</v>
      </c>
      <c r="F46" s="102" t="s">
        <v>1039</v>
      </c>
      <c r="G46" s="89" t="s">
        <v>1040</v>
      </c>
      <c r="H46" s="88" t="s">
        <v>891</v>
      </c>
      <c r="I46" s="106" t="s">
        <v>938</v>
      </c>
      <c r="J46" s="107">
        <v>44405</v>
      </c>
      <c r="K46" s="107">
        <v>44432</v>
      </c>
      <c r="L46" s="107" t="s">
        <v>1028</v>
      </c>
      <c r="M46" s="107">
        <v>44432</v>
      </c>
      <c r="N46" s="107">
        <f>IFERROR(IF(VLOOKUP(功能_333[[#This Row],[功能代號]],[2]討論項目!A:H,8,FALSE)=0,"",VLOOKUP(功能_333[[#This Row],[功能代號]],[2]討論項目!A:H,8,FALSE)),"")</f>
        <v>44445</v>
      </c>
      <c r="O46" s="107"/>
      <c r="P46" s="88" t="s">
        <v>893</v>
      </c>
      <c r="Q46" s="88" t="s">
        <v>894</v>
      </c>
      <c r="R46" s="89" t="s">
        <v>974</v>
      </c>
      <c r="S46" s="88"/>
      <c r="T46" s="88"/>
      <c r="U46" s="88"/>
      <c r="V46" s="88"/>
      <c r="W46" s="88"/>
      <c r="X46" s="88"/>
      <c r="Y46" s="88"/>
      <c r="Z46" s="89" t="str">
        <f>VLOOKUP(功能_333[[#This Row],[User]],[2]SKL放款!A:G,7,FALSE)</f>
        <v>放款推展課</v>
      </c>
      <c r="AA46" s="89"/>
      <c r="AB46" s="90" t="str">
        <f>IFERROR(IF(VLOOKUP(功能_333[[#This Row],[功能代號]],[2]Menu!A:D,4,FALSE)=0,"",VLOOKUP(功能_333[[#This Row],[功能代號]],[2]Menu!A:D,4,FALSE)),"")</f>
        <v>L2-4</v>
      </c>
      <c r="AC46" s="89">
        <v>46</v>
      </c>
      <c r="AD46" s="89" t="str">
        <f>VLOOKUP(功能_333[[#This Row],[功能代號]],[3]交易清單!$E:$E,1,FALSE)</f>
        <v>L2042</v>
      </c>
    </row>
    <row r="47" spans="1:30" ht="13.5">
      <c r="A47" s="92">
        <v>44</v>
      </c>
      <c r="B47" s="89" t="str">
        <f>LEFT(功能_333[[#This Row],[功能代號]],2)</f>
        <v>L2</v>
      </c>
      <c r="C47" s="89" t="s">
        <v>933</v>
      </c>
      <c r="D47" s="89" t="s">
        <v>1021</v>
      </c>
      <c r="E47" s="88" t="s">
        <v>1041</v>
      </c>
      <c r="F47" s="102" t="s">
        <v>1042</v>
      </c>
      <c r="G47" s="89" t="s">
        <v>1043</v>
      </c>
      <c r="H47" s="88" t="s">
        <v>891</v>
      </c>
      <c r="I47" s="106" t="s">
        <v>938</v>
      </c>
      <c r="J47" s="107">
        <v>44405</v>
      </c>
      <c r="K47" s="107">
        <v>44432</v>
      </c>
      <c r="L47" s="107" t="s">
        <v>1028</v>
      </c>
      <c r="M47" s="107">
        <v>44432</v>
      </c>
      <c r="N47" s="107" t="str">
        <f>IFERROR(IF(VLOOKUP(功能_333[[#This Row],[功能代號]],[2]討論項目!A:H,8,FALSE)=0,"",VLOOKUP(功能_333[[#This Row],[功能代號]],[2]討論項目!A:H,8,FALSE)),"")</f>
        <v/>
      </c>
      <c r="O47" s="107"/>
      <c r="P47" s="88" t="s">
        <v>893</v>
      </c>
      <c r="Q47" s="88" t="s">
        <v>894</v>
      </c>
      <c r="R47" s="89" t="s">
        <v>974</v>
      </c>
      <c r="S47" s="88"/>
      <c r="T47" s="88"/>
      <c r="U47" s="88"/>
      <c r="V47" s="88"/>
      <c r="W47" s="88"/>
      <c r="X47" s="88"/>
      <c r="Y47" s="88"/>
      <c r="Z47" s="89" t="str">
        <f>VLOOKUP(功能_333[[#This Row],[User]],[2]SKL放款!A:G,7,FALSE)</f>
        <v>放款推展課</v>
      </c>
      <c r="AA47" s="89"/>
      <c r="AB47" s="103" t="str">
        <f>AB44</f>
        <v>L2-4</v>
      </c>
      <c r="AC47" s="89">
        <v>44</v>
      </c>
      <c r="AD47" s="89" t="str">
        <f>VLOOKUP(功能_333[[#This Row],[功能代號]],[3]交易清單!$E:$E,1,FALSE)</f>
        <v>L2416</v>
      </c>
    </row>
    <row r="48" spans="1:30" ht="13.5">
      <c r="A48" s="92">
        <v>48</v>
      </c>
      <c r="B48" s="89" t="str">
        <f>LEFT(功能_333[[#This Row],[功能代號]],2)</f>
        <v>L2</v>
      </c>
      <c r="C48" s="89" t="s">
        <v>933</v>
      </c>
      <c r="D48" s="89" t="s">
        <v>1021</v>
      </c>
      <c r="E48" s="88" t="s">
        <v>1044</v>
      </c>
      <c r="F48" s="102" t="s">
        <v>1045</v>
      </c>
      <c r="G48" s="89" t="s">
        <v>1046</v>
      </c>
      <c r="H48" s="88" t="s">
        <v>891</v>
      </c>
      <c r="I48" s="106" t="s">
        <v>938</v>
      </c>
      <c r="J48" s="107">
        <v>44405</v>
      </c>
      <c r="K48" s="107">
        <v>44432</v>
      </c>
      <c r="L48" s="107" t="s">
        <v>1028</v>
      </c>
      <c r="M48" s="107">
        <v>44432</v>
      </c>
      <c r="N48" s="107" t="str">
        <f>IFERROR(IF(VLOOKUP(功能_333[[#This Row],[功能代號]],[2]討論項目!A:H,8,FALSE)=0,"",VLOOKUP(功能_333[[#This Row],[功能代號]],[2]討論項目!A:H,8,FALSE)),"")</f>
        <v/>
      </c>
      <c r="O48" s="107"/>
      <c r="P48" s="88" t="s">
        <v>893</v>
      </c>
      <c r="Q48" s="88" t="s">
        <v>923</v>
      </c>
      <c r="R48" s="89" t="s">
        <v>974</v>
      </c>
      <c r="S48" s="88"/>
      <c r="T48" s="88"/>
      <c r="U48" s="88"/>
      <c r="V48" s="88"/>
      <c r="W48" s="88"/>
      <c r="X48" s="88"/>
      <c r="Y48" s="88"/>
      <c r="Z48" s="89" t="str">
        <f>VLOOKUP(功能_333[[#This Row],[User]],[2]SKL放款!A:G,7,FALSE)</f>
        <v>放款服務課</v>
      </c>
      <c r="AA48" s="89"/>
      <c r="AB48" s="103" t="str">
        <f>AB52</f>
        <v>L2-4</v>
      </c>
      <c r="AC48" s="89">
        <v>48</v>
      </c>
      <c r="AD48" s="89" t="str">
        <f>VLOOKUP(功能_333[[#This Row],[功能代號]],[3]交易清單!$E:$E,1,FALSE)</f>
        <v>L2915</v>
      </c>
    </row>
    <row r="49" spans="1:30" ht="13.5">
      <c r="A49" s="92">
        <v>45</v>
      </c>
      <c r="B49" s="89" t="str">
        <f>LEFT(功能_333[[#This Row],[功能代號]],2)</f>
        <v>L2</v>
      </c>
      <c r="C49" s="89" t="s">
        <v>933</v>
      </c>
      <c r="D49" s="89" t="s">
        <v>1021</v>
      </c>
      <c r="E49" s="88" t="s">
        <v>1047</v>
      </c>
      <c r="F49" s="102" t="s">
        <v>1045</v>
      </c>
      <c r="G49" s="89" t="s">
        <v>1048</v>
      </c>
      <c r="H49" s="88" t="s">
        <v>891</v>
      </c>
      <c r="I49" s="106" t="s">
        <v>938</v>
      </c>
      <c r="J49" s="107">
        <v>44405</v>
      </c>
      <c r="K49" s="107">
        <v>44432</v>
      </c>
      <c r="L49" s="107" t="s">
        <v>1028</v>
      </c>
      <c r="M49" s="107">
        <v>44432</v>
      </c>
      <c r="N49" s="107" t="str">
        <f>IFERROR(IF(VLOOKUP(功能_333[[#This Row],[功能代號]],[2]討論項目!A:H,8,FALSE)=0,"",VLOOKUP(功能_333[[#This Row],[功能代號]],[2]討論項目!A:H,8,FALSE)),"")</f>
        <v/>
      </c>
      <c r="O49" s="107"/>
      <c r="P49" s="88" t="s">
        <v>893</v>
      </c>
      <c r="Q49" s="88" t="s">
        <v>923</v>
      </c>
      <c r="R49" s="89" t="s">
        <v>974</v>
      </c>
      <c r="S49" s="88"/>
      <c r="T49" s="88"/>
      <c r="U49" s="88"/>
      <c r="V49" s="88"/>
      <c r="W49" s="88"/>
      <c r="X49" s="88"/>
      <c r="Y49" s="88"/>
      <c r="Z49" s="89" t="str">
        <f>VLOOKUP(功能_333[[#This Row],[User]],[2]SKL放款!A:G,7,FALSE)</f>
        <v>放款服務課</v>
      </c>
      <c r="AA49" s="89"/>
      <c r="AB49" s="103" t="str">
        <f>AB47</f>
        <v>L2-4</v>
      </c>
      <c r="AC49" s="89">
        <v>45</v>
      </c>
      <c r="AD49" s="89" t="str">
        <f>VLOOKUP(功能_333[[#This Row],[功能代號]],[3]交易清單!$E:$E,1,FALSE)</f>
        <v>L2916</v>
      </c>
    </row>
    <row r="50" spans="1:30" ht="13.5">
      <c r="A50" s="92">
        <v>52</v>
      </c>
      <c r="B50" s="89" t="str">
        <f>LEFT(功能_333[[#This Row],[功能代號]],2)</f>
        <v>L2</v>
      </c>
      <c r="C50" s="89" t="s">
        <v>933</v>
      </c>
      <c r="D50" s="89" t="s">
        <v>1021</v>
      </c>
      <c r="E50" s="88" t="s">
        <v>1049</v>
      </c>
      <c r="F50" s="102" t="s">
        <v>1045</v>
      </c>
      <c r="G50" s="89" t="s">
        <v>1050</v>
      </c>
      <c r="H50" s="88" t="s">
        <v>891</v>
      </c>
      <c r="I50" s="108" t="s">
        <v>973</v>
      </c>
      <c r="J50" s="107">
        <v>44405</v>
      </c>
      <c r="K50" s="107">
        <v>44433</v>
      </c>
      <c r="L50" s="107" t="s">
        <v>1005</v>
      </c>
      <c r="M50" s="107">
        <v>44433</v>
      </c>
      <c r="N50" s="115" t="str">
        <f>IFERROR(IF(VLOOKUP(功能_333[[#This Row],[功能代號]],[2]討論項目!A:H,8,FALSE)=0,"",VLOOKUP(功能_333[[#This Row],[功能代號]],[2]討論項目!A:H,8,FALSE)),"")</f>
        <v/>
      </c>
      <c r="O50" s="115"/>
      <c r="P50" s="88" t="s">
        <v>893</v>
      </c>
      <c r="Q50" s="88" t="s">
        <v>1051</v>
      </c>
      <c r="R50" s="89" t="s">
        <v>974</v>
      </c>
      <c r="S50" s="88"/>
      <c r="T50" s="88"/>
      <c r="U50" s="88"/>
      <c r="V50" s="88"/>
      <c r="W50" s="88"/>
      <c r="X50" s="88"/>
      <c r="Y50" s="88"/>
      <c r="Z50" s="89" t="str">
        <f>VLOOKUP(功能_333[[#This Row],[User]],[2]SKL放款!A:G,7,FALSE)</f>
        <v>放款服務課</v>
      </c>
      <c r="AA50" s="89"/>
      <c r="AB50" s="90" t="str">
        <f>IFERROR(IF(VLOOKUP(功能_333[[#This Row],[功能代號]],[2]Menu!A:D,4,FALSE)=0,"",VLOOKUP(功能_333[[#This Row],[功能代號]],[2]Menu!A:D,4,FALSE)),"")</f>
        <v>L2-4</v>
      </c>
      <c r="AC50" s="89">
        <v>52</v>
      </c>
      <c r="AD50" s="89" t="str">
        <f>VLOOKUP(功能_333[[#This Row],[功能代號]],[3]交易清單!$E:$E,1,FALSE)</f>
        <v>L2918</v>
      </c>
    </row>
    <row r="51" spans="1:30" ht="13.5">
      <c r="A51" s="92">
        <v>53</v>
      </c>
      <c r="B51" s="89" t="str">
        <f>LEFT(功能_333[[#This Row],[功能代號]],2)</f>
        <v>L2</v>
      </c>
      <c r="C51" s="89" t="s">
        <v>933</v>
      </c>
      <c r="D51" s="89" t="s">
        <v>1021</v>
      </c>
      <c r="E51" s="88" t="s">
        <v>1052</v>
      </c>
      <c r="F51" s="102" t="s">
        <v>1045</v>
      </c>
      <c r="G51" s="89" t="s">
        <v>1053</v>
      </c>
      <c r="H51" s="88" t="s">
        <v>891</v>
      </c>
      <c r="I51" s="106" t="s">
        <v>938</v>
      </c>
      <c r="J51" s="107">
        <v>44406</v>
      </c>
      <c r="K51" s="107">
        <v>44433</v>
      </c>
      <c r="L51" s="107" t="s">
        <v>1005</v>
      </c>
      <c r="M51" s="107">
        <v>44433</v>
      </c>
      <c r="N51" s="107" t="str">
        <f>IFERROR(IF(VLOOKUP(功能_333[[#This Row],[功能代號]],[2]討論項目!A:H,8,FALSE)=0,"",VLOOKUP(功能_333[[#This Row],[功能代號]],[2]討論項目!A:H,8,FALSE)),"")</f>
        <v/>
      </c>
      <c r="O51" s="107"/>
      <c r="P51" s="88" t="s">
        <v>893</v>
      </c>
      <c r="Q51" s="88" t="s">
        <v>894</v>
      </c>
      <c r="R51" s="89" t="s">
        <v>974</v>
      </c>
      <c r="S51" s="88"/>
      <c r="T51" s="88"/>
      <c r="U51" s="88"/>
      <c r="V51" s="88"/>
      <c r="W51" s="88"/>
      <c r="X51" s="88"/>
      <c r="Y51" s="88"/>
      <c r="Z51" s="89" t="str">
        <f>VLOOKUP(功能_333[[#This Row],[User]],[2]SKL放款!A:G,7,FALSE)</f>
        <v>放款推展課</v>
      </c>
      <c r="AA51" s="89"/>
      <c r="AB51" s="103" t="str">
        <f>AB50</f>
        <v>L2-4</v>
      </c>
      <c r="AC51" s="89">
        <v>53</v>
      </c>
      <c r="AD51" s="89" t="str">
        <f>VLOOKUP(功能_333[[#This Row],[功能代號]],[3]交易清單!$E:$E,1,FALSE)</f>
        <v>L2418</v>
      </c>
    </row>
    <row r="52" spans="1:30" ht="13.5">
      <c r="A52" s="92">
        <v>49</v>
      </c>
      <c r="B52" s="89" t="str">
        <f>LEFT(功能_333[[#This Row],[功能代號]],2)</f>
        <v>L2</v>
      </c>
      <c r="C52" s="89" t="s">
        <v>933</v>
      </c>
      <c r="D52" s="89" t="s">
        <v>1054</v>
      </c>
      <c r="E52" s="88" t="s">
        <v>1055</v>
      </c>
      <c r="F52" s="118" t="s">
        <v>1056</v>
      </c>
      <c r="G52" s="89" t="s">
        <v>1057</v>
      </c>
      <c r="H52" s="88" t="s">
        <v>891</v>
      </c>
      <c r="I52" s="106" t="s">
        <v>938</v>
      </c>
      <c r="J52" s="107">
        <v>44411</v>
      </c>
      <c r="K52" s="107">
        <v>44433</v>
      </c>
      <c r="L52" s="107" t="s">
        <v>1005</v>
      </c>
      <c r="M52" s="107">
        <v>44432</v>
      </c>
      <c r="N52" s="107" t="str">
        <f>IFERROR(IF(VLOOKUP(功能_333[[#This Row],[功能代號]],[2]討論項目!A:H,8,FALSE)=0,"",VLOOKUP(功能_333[[#This Row],[功能代號]],[2]討論項目!A:H,8,FALSE)),"")</f>
        <v/>
      </c>
      <c r="O52" s="107"/>
      <c r="P52" s="88" t="s">
        <v>893</v>
      </c>
      <c r="Q52" s="88" t="s">
        <v>894</v>
      </c>
      <c r="R52" s="89" t="s">
        <v>974</v>
      </c>
      <c r="S52" s="88"/>
      <c r="T52" s="88"/>
      <c r="U52" s="88"/>
      <c r="V52" s="88"/>
      <c r="W52" s="88"/>
      <c r="X52" s="88"/>
      <c r="Y52" s="88"/>
      <c r="Z52" s="89" t="str">
        <f>VLOOKUP(功能_333[[#This Row],[User]],[2]SKL放款!A:G,7,FALSE)</f>
        <v>放款推展課</v>
      </c>
      <c r="AA52" s="89"/>
      <c r="AB52" s="90" t="str">
        <f>IFERROR(IF(VLOOKUP(功能_333[[#This Row],[功能代號]],[2]Menu!A:D,4,FALSE)=0,"",VLOOKUP(功能_333[[#This Row],[功能代號]],[2]Menu!A:D,4,FALSE)),"")</f>
        <v>L2-4</v>
      </c>
      <c r="AC52" s="89">
        <v>49</v>
      </c>
      <c r="AD52" s="89" t="str">
        <f>VLOOKUP(功能_333[[#This Row],[功能代號]],[3]交易清單!$E:$E,1,FALSE)</f>
        <v>L2017</v>
      </c>
    </row>
    <row r="53" spans="1:30" ht="13.5">
      <c r="A53" s="92">
        <v>50</v>
      </c>
      <c r="B53" s="89" t="str">
        <f>LEFT(功能_333[[#This Row],[功能代號]],2)</f>
        <v>L2</v>
      </c>
      <c r="C53" s="89" t="s">
        <v>933</v>
      </c>
      <c r="D53" s="89" t="s">
        <v>1054</v>
      </c>
      <c r="E53" s="88" t="s">
        <v>1058</v>
      </c>
      <c r="F53" s="102" t="s">
        <v>1059</v>
      </c>
      <c r="G53" s="89" t="s">
        <v>1060</v>
      </c>
      <c r="H53" s="88" t="s">
        <v>891</v>
      </c>
      <c r="I53" s="106" t="s">
        <v>938</v>
      </c>
      <c r="J53" s="107">
        <v>44406</v>
      </c>
      <c r="K53" s="107">
        <v>44433</v>
      </c>
      <c r="L53" s="107" t="s">
        <v>1005</v>
      </c>
      <c r="M53" s="107">
        <v>44432</v>
      </c>
      <c r="N53" s="107" t="str">
        <f>IFERROR(IF(VLOOKUP(功能_333[[#This Row],[功能代號]],[2]討論項目!A:H,8,FALSE)=0,"",VLOOKUP(功能_333[[#This Row],[功能代號]],[2]討論項目!A:H,8,FALSE)),"")</f>
        <v/>
      </c>
      <c r="O53" s="107"/>
      <c r="P53" s="88" t="s">
        <v>893</v>
      </c>
      <c r="Q53" s="88" t="s">
        <v>894</v>
      </c>
      <c r="R53" s="89" t="s">
        <v>974</v>
      </c>
      <c r="S53" s="88"/>
      <c r="T53" s="88"/>
      <c r="U53" s="88"/>
      <c r="V53" s="88"/>
      <c r="W53" s="88"/>
      <c r="X53" s="88"/>
      <c r="Y53" s="88"/>
      <c r="Z53" s="89" t="str">
        <f>VLOOKUP(功能_333[[#This Row],[User]],[2]SKL放款!A:G,7,FALSE)</f>
        <v>放款推展課</v>
      </c>
      <c r="AA53" s="89"/>
      <c r="AB53" s="103" t="str">
        <f>AB54</f>
        <v>L2-4</v>
      </c>
      <c r="AC53" s="89">
        <v>50</v>
      </c>
      <c r="AD53" s="89" t="str">
        <f>VLOOKUP(功能_333[[#This Row],[功能代號]],[3]交易清單!$E:$E,1,FALSE)</f>
        <v>L2417</v>
      </c>
    </row>
    <row r="54" spans="1:30" ht="13.5">
      <c r="A54" s="92">
        <v>51</v>
      </c>
      <c r="B54" s="89" t="str">
        <f>LEFT(功能_333[[#This Row],[功能代號]],2)</f>
        <v>L2</v>
      </c>
      <c r="C54" s="89" t="s">
        <v>933</v>
      </c>
      <c r="D54" s="89" t="s">
        <v>1021</v>
      </c>
      <c r="E54" s="88" t="s">
        <v>1061</v>
      </c>
      <c r="F54" s="102" t="s">
        <v>1062</v>
      </c>
      <c r="G54" s="89" t="s">
        <v>1063</v>
      </c>
      <c r="H54" s="88" t="s">
        <v>891</v>
      </c>
      <c r="I54" s="106" t="s">
        <v>938</v>
      </c>
      <c r="J54" s="107">
        <v>44406</v>
      </c>
      <c r="K54" s="107">
        <v>44433</v>
      </c>
      <c r="L54" s="107" t="s">
        <v>1005</v>
      </c>
      <c r="M54" s="107">
        <v>44433</v>
      </c>
      <c r="N54" s="107" t="str">
        <f>IFERROR(IF(VLOOKUP(功能_333[[#This Row],[功能代號]],[2]討論項目!A:H,8,FALSE)=0,"",VLOOKUP(功能_333[[#This Row],[功能代號]],[2]討論項目!A:H,8,FALSE)),"")</f>
        <v/>
      </c>
      <c r="O54" s="107"/>
      <c r="P54" s="88" t="s">
        <v>893</v>
      </c>
      <c r="Q54" s="88" t="s">
        <v>894</v>
      </c>
      <c r="R54" s="89" t="s">
        <v>974</v>
      </c>
      <c r="S54" s="88"/>
      <c r="T54" s="88"/>
      <c r="U54" s="88"/>
      <c r="V54" s="88"/>
      <c r="W54" s="88"/>
      <c r="X54" s="88"/>
      <c r="Y54" s="88"/>
      <c r="Z54" s="89" t="str">
        <f>VLOOKUP(功能_333[[#This Row],[User]],[2]SKL放款!A:G,7,FALSE)</f>
        <v>放款推展課</v>
      </c>
      <c r="AA54" s="89"/>
      <c r="AB54" s="90" t="str">
        <f>IFERROR(IF(VLOOKUP(功能_333[[#This Row],[功能代號]],[2]Menu!A:D,4,FALSE)=0,"",VLOOKUP(功能_333[[#This Row],[功能代號]],[2]Menu!A:D,4,FALSE)),"")</f>
        <v>L2-4</v>
      </c>
      <c r="AC54" s="89">
        <v>51</v>
      </c>
      <c r="AD54" s="89" t="str">
        <f>VLOOKUP(功能_333[[#This Row],[功能代號]],[3]交易清單!$E:$E,1,FALSE)</f>
        <v>L2049</v>
      </c>
    </row>
    <row r="55" spans="1:30" ht="13.5">
      <c r="A55" s="92">
        <v>54</v>
      </c>
      <c r="B55" s="89" t="str">
        <f>LEFT(功能_333[[#This Row],[功能代號]],2)</f>
        <v>L2</v>
      </c>
      <c r="C55" s="89" t="s">
        <v>933</v>
      </c>
      <c r="D55" s="89" t="s">
        <v>1021</v>
      </c>
      <c r="E55" s="88" t="s">
        <v>1064</v>
      </c>
      <c r="F55" s="102" t="s">
        <v>1065</v>
      </c>
      <c r="G55" s="89" t="s">
        <v>1066</v>
      </c>
      <c r="H55" s="88" t="s">
        <v>891</v>
      </c>
      <c r="I55" s="106" t="s">
        <v>938</v>
      </c>
      <c r="J55" s="107">
        <v>44405</v>
      </c>
      <c r="K55" s="107">
        <v>44434</v>
      </c>
      <c r="L55" s="107" t="s">
        <v>1005</v>
      </c>
      <c r="M55" s="107">
        <v>44433</v>
      </c>
      <c r="N55" s="107">
        <f>IFERROR(IF(VLOOKUP(功能_333[[#This Row],[功能代號]],[2]討論項目!A:H,8,FALSE)=0,"",VLOOKUP(功能_333[[#This Row],[功能代號]],[2]討論項目!A:H,8,FALSE)),"")</f>
        <v>44448</v>
      </c>
      <c r="O55" s="107"/>
      <c r="P55" s="88" t="s">
        <v>893</v>
      </c>
      <c r="Q55" s="88" t="s">
        <v>894</v>
      </c>
      <c r="R55" s="89" t="s">
        <v>974</v>
      </c>
      <c r="S55" s="88"/>
      <c r="T55" s="88"/>
      <c r="U55" s="88"/>
      <c r="V55" s="88"/>
      <c r="W55" s="88"/>
      <c r="X55" s="88"/>
      <c r="Y55" s="88"/>
      <c r="Z55" s="89" t="str">
        <f>VLOOKUP(功能_333[[#This Row],[User]],[2]SKL放款!A:G,7,FALSE)</f>
        <v>放款推展課</v>
      </c>
      <c r="AA55" s="89"/>
      <c r="AB55" s="90" t="str">
        <f>IFERROR(IF(VLOOKUP(功能_333[[#This Row],[功能代號]],[2]Menu!A:D,4,FALSE)=0,"",VLOOKUP(功能_333[[#This Row],[功能代號]],[2]Menu!A:D,4,FALSE)),"")</f>
        <v>L2-4</v>
      </c>
      <c r="AC55" s="89">
        <v>54</v>
      </c>
      <c r="AD55" s="89" t="str">
        <f>VLOOKUP(功能_333[[#This Row],[功能代號]],[3]交易清單!$E:$E,1,FALSE)</f>
        <v>L2919</v>
      </c>
    </row>
    <row r="56" spans="1:30" ht="13.5">
      <c r="A56" s="92">
        <v>55</v>
      </c>
      <c r="B56" s="89" t="str">
        <f>LEFT(功能_333[[#This Row],[功能代號]],2)</f>
        <v>L2</v>
      </c>
      <c r="C56" s="89" t="s">
        <v>933</v>
      </c>
      <c r="D56" s="89" t="s">
        <v>1021</v>
      </c>
      <c r="E56" s="88" t="s">
        <v>1067</v>
      </c>
      <c r="F56" s="102" t="s">
        <v>1068</v>
      </c>
      <c r="G56" s="89" t="s">
        <v>1069</v>
      </c>
      <c r="H56" s="88" t="s">
        <v>891</v>
      </c>
      <c r="I56" s="106" t="s">
        <v>938</v>
      </c>
      <c r="J56" s="107">
        <v>44405</v>
      </c>
      <c r="K56" s="107">
        <v>44434</v>
      </c>
      <c r="L56" s="107" t="s">
        <v>1005</v>
      </c>
      <c r="M56" s="107">
        <v>44433</v>
      </c>
      <c r="N56" s="107">
        <f>IFERROR(IF(VLOOKUP(功能_333[[#This Row],[功能代號]],[2]討論項目!A:H,8,FALSE)=0,"",VLOOKUP(功能_333[[#This Row],[功能代號]],[2]討論項目!A:H,8,FALSE)),"")</f>
        <v>44448</v>
      </c>
      <c r="O56" s="107"/>
      <c r="P56" s="88" t="s">
        <v>893</v>
      </c>
      <c r="Q56" s="88" t="s">
        <v>894</v>
      </c>
      <c r="R56" s="89" t="s">
        <v>974</v>
      </c>
      <c r="S56" s="88"/>
      <c r="T56" s="88"/>
      <c r="U56" s="88"/>
      <c r="V56" s="88"/>
      <c r="W56" s="88"/>
      <c r="X56" s="88"/>
      <c r="Y56" s="88"/>
      <c r="Z56" s="89" t="str">
        <f>VLOOKUP(功能_333[[#This Row],[User]],[2]SKL放款!A:G,7,FALSE)</f>
        <v>放款推展課</v>
      </c>
      <c r="AA56" s="89"/>
      <c r="AB56" s="90" t="str">
        <f>IFERROR(IF(VLOOKUP(功能_333[[#This Row],[功能代號]],[2]Menu!A:D,4,FALSE)=0,"",VLOOKUP(功能_333[[#This Row],[功能代號]],[2]Menu!A:D,4,FALSE)),"")</f>
        <v>L2-4</v>
      </c>
      <c r="AC56" s="89">
        <v>55</v>
      </c>
      <c r="AD56" s="89" t="str">
        <f>VLOOKUP(功能_333[[#This Row],[功能代號]],[3]交易清單!$E:$E,1,FALSE)</f>
        <v>L2922</v>
      </c>
    </row>
    <row r="57" spans="1:30" ht="13.5">
      <c r="A57" s="92">
        <v>56</v>
      </c>
      <c r="B57" s="89" t="str">
        <f>LEFT(功能_333[[#This Row],[功能代號]],2)</f>
        <v>L2</v>
      </c>
      <c r="C57" s="89" t="s">
        <v>933</v>
      </c>
      <c r="D57" s="89" t="s">
        <v>1021</v>
      </c>
      <c r="E57" s="88" t="s">
        <v>1070</v>
      </c>
      <c r="F57" s="102" t="s">
        <v>1071</v>
      </c>
      <c r="G57" s="89" t="s">
        <v>1072</v>
      </c>
      <c r="H57" s="88" t="s">
        <v>891</v>
      </c>
      <c r="I57" s="106" t="s">
        <v>938</v>
      </c>
      <c r="J57" s="107">
        <v>44407</v>
      </c>
      <c r="K57" s="107">
        <v>44434</v>
      </c>
      <c r="L57" s="107" t="s">
        <v>1005</v>
      </c>
      <c r="M57" s="107">
        <v>44433</v>
      </c>
      <c r="N57" s="107">
        <f>IFERROR(IF(VLOOKUP(功能_333[[#This Row],[功能代號]],[2]討論項目!A:H,8,FALSE)=0,"",VLOOKUP(功能_333[[#This Row],[功能代號]],[2]討論項目!A:H,8,FALSE)),"")</f>
        <v>44445</v>
      </c>
      <c r="O57" s="107"/>
      <c r="P57" s="88" t="s">
        <v>893</v>
      </c>
      <c r="Q57" s="88" t="s">
        <v>894</v>
      </c>
      <c r="R57" s="89" t="s">
        <v>974</v>
      </c>
      <c r="S57" s="88"/>
      <c r="T57" s="88"/>
      <c r="U57" s="88"/>
      <c r="V57" s="88"/>
      <c r="W57" s="88"/>
      <c r="X57" s="88"/>
      <c r="Y57" s="88"/>
      <c r="Z57" s="89" t="str">
        <f>VLOOKUP(功能_333[[#This Row],[User]],[2]SKL放款!A:G,7,FALSE)</f>
        <v>放款推展課</v>
      </c>
      <c r="AA57" s="89"/>
      <c r="AB57" s="103" t="str">
        <f>AB58</f>
        <v>L2-4</v>
      </c>
      <c r="AC57" s="89">
        <v>56</v>
      </c>
      <c r="AD57" s="89" t="str">
        <f>VLOOKUP(功能_333[[#This Row],[功能代號]],[3]交易清單!$E:$E,1,FALSE)</f>
        <v>L2412</v>
      </c>
    </row>
    <row r="58" spans="1:30" ht="13.5">
      <c r="A58" s="92">
        <v>57</v>
      </c>
      <c r="B58" s="89" t="str">
        <f>LEFT(功能_333[[#This Row],[功能代號]],2)</f>
        <v>L2</v>
      </c>
      <c r="C58" s="89" t="s">
        <v>933</v>
      </c>
      <c r="D58" s="89" t="s">
        <v>1021</v>
      </c>
      <c r="E58" s="88" t="s">
        <v>1073</v>
      </c>
      <c r="F58" s="102" t="s">
        <v>1074</v>
      </c>
      <c r="G58" s="89" t="s">
        <v>1075</v>
      </c>
      <c r="H58" s="88" t="s">
        <v>891</v>
      </c>
      <c r="I58" s="106" t="s">
        <v>938</v>
      </c>
      <c r="J58" s="107">
        <v>44407</v>
      </c>
      <c r="K58" s="107">
        <v>44434</v>
      </c>
      <c r="L58" s="107" t="s">
        <v>1005</v>
      </c>
      <c r="M58" s="107">
        <v>44433</v>
      </c>
      <c r="N58" s="107" t="str">
        <f>IFERROR(IF(VLOOKUP(功能_333[[#This Row],[功能代號]],[2]討論項目!A:H,8,FALSE)=0,"",VLOOKUP(功能_333[[#This Row],[功能代號]],[2]討論項目!A:H,8,FALSE)),"")</f>
        <v/>
      </c>
      <c r="O58" s="107"/>
      <c r="P58" s="88" t="s">
        <v>893</v>
      </c>
      <c r="Q58" s="88" t="s">
        <v>894</v>
      </c>
      <c r="R58" s="89" t="s">
        <v>974</v>
      </c>
      <c r="S58" s="88"/>
      <c r="T58" s="88"/>
      <c r="U58" s="88"/>
      <c r="V58" s="88"/>
      <c r="W58" s="88"/>
      <c r="X58" s="88"/>
      <c r="Y58" s="88"/>
      <c r="Z58" s="89" t="str">
        <f>VLOOKUP(功能_333[[#This Row],[User]],[2]SKL放款!A:G,7,FALSE)</f>
        <v>放款推展課</v>
      </c>
      <c r="AA58" s="89"/>
      <c r="AB58" s="90" t="str">
        <f>IFERROR(IF(VLOOKUP(功能_333[[#This Row],[功能代號]],[2]Menu!A:D,4,FALSE)=0,"",VLOOKUP(功能_333[[#This Row],[功能代號]],[2]Menu!A:D,4,FALSE)),"")</f>
        <v>L2-4</v>
      </c>
      <c r="AC58" s="89">
        <v>57</v>
      </c>
      <c r="AD58" s="89" t="str">
        <f>VLOOKUP(功能_333[[#This Row],[功能代號]],[3]交易清單!$E:$E,1,FALSE)</f>
        <v>L2912</v>
      </c>
    </row>
    <row r="59" spans="1:30" ht="13.5">
      <c r="A59" s="92">
        <v>58</v>
      </c>
      <c r="B59" s="89" t="str">
        <f>LEFT(功能_333[[#This Row],[功能代號]],2)</f>
        <v>L2</v>
      </c>
      <c r="C59" s="89" t="s">
        <v>933</v>
      </c>
      <c r="D59" s="89" t="s">
        <v>1021</v>
      </c>
      <c r="E59" s="88" t="s">
        <v>1076</v>
      </c>
      <c r="F59" s="102" t="s">
        <v>1077</v>
      </c>
      <c r="G59" s="89" t="s">
        <v>1078</v>
      </c>
      <c r="H59" s="88" t="s">
        <v>891</v>
      </c>
      <c r="I59" s="106" t="s">
        <v>938</v>
      </c>
      <c r="J59" s="107">
        <v>44407</v>
      </c>
      <c r="K59" s="107">
        <v>44434</v>
      </c>
      <c r="L59" s="107" t="s">
        <v>1005</v>
      </c>
      <c r="M59" s="107">
        <v>44433</v>
      </c>
      <c r="N59" s="107">
        <f>IFERROR(IF(VLOOKUP(功能_333[[#This Row],[功能代號]],[2]討論項目!A:H,8,FALSE)=0,"",VLOOKUP(功能_333[[#This Row],[功能代號]],[2]討論項目!A:H,8,FALSE)),"")</f>
        <v>44448</v>
      </c>
      <c r="O59" s="107"/>
      <c r="P59" s="88" t="s">
        <v>893</v>
      </c>
      <c r="Q59" s="88" t="s">
        <v>894</v>
      </c>
      <c r="R59" s="89" t="s">
        <v>974</v>
      </c>
      <c r="S59" s="88"/>
      <c r="T59" s="88"/>
      <c r="U59" s="88"/>
      <c r="V59" s="88"/>
      <c r="W59" s="88"/>
      <c r="X59" s="88"/>
      <c r="Y59" s="88"/>
      <c r="Z59" s="89" t="str">
        <f>VLOOKUP(功能_333[[#This Row],[User]],[2]SKL放款!A:G,7,FALSE)</f>
        <v>放款推展課</v>
      </c>
      <c r="AA59" s="89"/>
      <c r="AB59" s="90" t="str">
        <f>IFERROR(IF(VLOOKUP(功能_333[[#This Row],[功能代號]],[2]Menu!A:D,4,FALSE)=0,"",VLOOKUP(功能_333[[#This Row],[功能代號]],[2]Menu!A:D,4,FALSE)),"")</f>
        <v>L2-4</v>
      </c>
      <c r="AC59" s="89">
        <v>58</v>
      </c>
      <c r="AD59" s="89" t="str">
        <f>VLOOKUP(功能_333[[#This Row],[功能代號]],[3]交易清單!$E:$E,1,FALSE)</f>
        <v>L2047</v>
      </c>
    </row>
    <row r="60" spans="1:30" ht="13.5">
      <c r="A60" s="92">
        <v>59</v>
      </c>
      <c r="B60" s="89" t="str">
        <f>LEFT(功能_333[[#This Row],[功能代號]],2)</f>
        <v>L2</v>
      </c>
      <c r="C60" s="89" t="s">
        <v>933</v>
      </c>
      <c r="D60" s="89" t="s">
        <v>1021</v>
      </c>
      <c r="E60" s="88" t="s">
        <v>1079</v>
      </c>
      <c r="F60" s="102" t="s">
        <v>1080</v>
      </c>
      <c r="G60" s="89" t="s">
        <v>1081</v>
      </c>
      <c r="H60" s="88" t="s">
        <v>891</v>
      </c>
      <c r="I60" s="106" t="s">
        <v>938</v>
      </c>
      <c r="J60" s="107">
        <v>44407</v>
      </c>
      <c r="K60" s="107">
        <v>44435</v>
      </c>
      <c r="L60" s="107" t="s">
        <v>1028</v>
      </c>
      <c r="M60" s="107">
        <v>44434</v>
      </c>
      <c r="N60" s="107">
        <f>IFERROR(IF(VLOOKUP(功能_333[[#This Row],[功能代號]],[2]討論項目!A:H,8,FALSE)=0,"",VLOOKUP(功能_333[[#This Row],[功能代號]],[2]討論項目!A:H,8,FALSE)),"")</f>
        <v>44435</v>
      </c>
      <c r="O60" s="107"/>
      <c r="P60" s="88" t="s">
        <v>893</v>
      </c>
      <c r="Q60" s="88" t="s">
        <v>1082</v>
      </c>
      <c r="R60" s="89" t="s">
        <v>974</v>
      </c>
      <c r="S60" s="88"/>
      <c r="T60" s="88"/>
      <c r="U60" s="88"/>
      <c r="V60" s="88"/>
      <c r="W60" s="88"/>
      <c r="X60" s="88"/>
      <c r="Y60" s="88"/>
      <c r="Z60" s="89" t="str">
        <f>VLOOKUP(功能_333[[#This Row],[User]],[2]SKL放款!A:G,7,FALSE)</f>
        <v>放款推展課</v>
      </c>
      <c r="AA60" s="89"/>
      <c r="AB60" s="103" t="str">
        <f>AB61</f>
        <v>L2-4</v>
      </c>
      <c r="AC60" s="89">
        <v>59</v>
      </c>
      <c r="AD60" s="89" t="str">
        <f>VLOOKUP(功能_333[[#This Row],[功能代號]],[3]交易清單!$E:$E,1,FALSE)</f>
        <v>L2413</v>
      </c>
    </row>
    <row r="61" spans="1:30" ht="13.5">
      <c r="A61" s="92">
        <v>60</v>
      </c>
      <c r="B61" s="89" t="str">
        <f>LEFT(功能_333[[#This Row],[功能代號]],2)</f>
        <v>L2</v>
      </c>
      <c r="C61" s="89" t="s">
        <v>933</v>
      </c>
      <c r="D61" s="89" t="s">
        <v>1021</v>
      </c>
      <c r="E61" s="88" t="s">
        <v>1083</v>
      </c>
      <c r="F61" s="102" t="s">
        <v>1084</v>
      </c>
      <c r="G61" s="89" t="s">
        <v>1085</v>
      </c>
      <c r="H61" s="88" t="s">
        <v>891</v>
      </c>
      <c r="I61" s="106" t="s">
        <v>938</v>
      </c>
      <c r="J61" s="107">
        <v>44407</v>
      </c>
      <c r="K61" s="107">
        <v>44435</v>
      </c>
      <c r="L61" s="107" t="s">
        <v>1028</v>
      </c>
      <c r="M61" s="107">
        <v>44434</v>
      </c>
      <c r="N61" s="107">
        <f>IFERROR(IF(VLOOKUP(功能_333[[#This Row],[功能代號]],[2]討論項目!A:H,8,FALSE)=0,"",VLOOKUP(功能_333[[#This Row],[功能代號]],[2]討論項目!A:H,8,FALSE)),"")</f>
        <v>44441</v>
      </c>
      <c r="O61" s="107"/>
      <c r="P61" s="88" t="s">
        <v>893</v>
      </c>
      <c r="Q61" s="88" t="s">
        <v>1082</v>
      </c>
      <c r="R61" s="89" t="s">
        <v>974</v>
      </c>
      <c r="S61" s="88"/>
      <c r="T61" s="88"/>
      <c r="U61" s="88"/>
      <c r="V61" s="88"/>
      <c r="W61" s="88"/>
      <c r="X61" s="88"/>
      <c r="Y61" s="88"/>
      <c r="Z61" s="89" t="str">
        <f>VLOOKUP(功能_333[[#This Row],[User]],[2]SKL放款!A:G,7,FALSE)</f>
        <v>放款推展課</v>
      </c>
      <c r="AA61" s="89"/>
      <c r="AB61" s="90" t="str">
        <f>IFERROR(IF(VLOOKUP(功能_333[[#This Row],[功能代號]],[2]Menu!A:D,4,FALSE)=0,"",VLOOKUP(功能_333[[#This Row],[功能代號]],[2]Menu!A:D,4,FALSE)),"")</f>
        <v>L2-4</v>
      </c>
      <c r="AC61" s="89">
        <v>60</v>
      </c>
      <c r="AD61" s="89" t="str">
        <f>VLOOKUP(功能_333[[#This Row],[功能代號]],[3]交易清單!$E:$E,1,FALSE)</f>
        <v>L2913</v>
      </c>
    </row>
    <row r="62" spans="1:30" ht="13.5">
      <c r="A62" s="92">
        <v>61</v>
      </c>
      <c r="B62" s="89" t="str">
        <f>LEFT(功能_333[[#This Row],[功能代號]],2)</f>
        <v>L2</v>
      </c>
      <c r="C62" s="89" t="s">
        <v>933</v>
      </c>
      <c r="D62" s="89" t="s">
        <v>1021</v>
      </c>
      <c r="E62" s="88" t="s">
        <v>1086</v>
      </c>
      <c r="F62" s="102" t="s">
        <v>1087</v>
      </c>
      <c r="G62" s="89" t="s">
        <v>1088</v>
      </c>
      <c r="H62" s="88" t="s">
        <v>891</v>
      </c>
      <c r="I62" s="106" t="s">
        <v>938</v>
      </c>
      <c r="J62" s="107">
        <v>44407</v>
      </c>
      <c r="K62" s="107">
        <v>44435</v>
      </c>
      <c r="L62" s="107" t="s">
        <v>1028</v>
      </c>
      <c r="M62" s="107">
        <v>44434</v>
      </c>
      <c r="N62" s="107">
        <f>IFERROR(IF(VLOOKUP(功能_333[[#This Row],[功能代號]],[2]討論項目!A:H,8,FALSE)=0,"",VLOOKUP(功能_333[[#This Row],[功能代號]],[2]討論項目!A:H,8,FALSE)),"")</f>
        <v>44445</v>
      </c>
      <c r="O62" s="107"/>
      <c r="P62" s="88" t="s">
        <v>893</v>
      </c>
      <c r="Q62" s="88" t="s">
        <v>1082</v>
      </c>
      <c r="R62" s="89" t="s">
        <v>974</v>
      </c>
      <c r="S62" s="88"/>
      <c r="T62" s="88"/>
      <c r="U62" s="88"/>
      <c r="V62" s="88"/>
      <c r="W62" s="88"/>
      <c r="X62" s="88"/>
      <c r="Y62" s="88"/>
      <c r="Z62" s="89" t="str">
        <f>VLOOKUP(功能_333[[#This Row],[User]],[2]SKL放款!A:G,7,FALSE)</f>
        <v>放款推展課</v>
      </c>
      <c r="AA62" s="89"/>
      <c r="AB62" s="103" t="str">
        <f>AB63</f>
        <v>L2-4</v>
      </c>
      <c r="AC62" s="89">
        <v>61</v>
      </c>
      <c r="AD62" s="89" t="str">
        <f>VLOOKUP(功能_333[[#This Row],[功能代號]],[3]交易清單!$E:$E,1,FALSE)</f>
        <v>L2414</v>
      </c>
    </row>
    <row r="63" spans="1:30" ht="13.5">
      <c r="A63" s="92">
        <v>62</v>
      </c>
      <c r="B63" s="89" t="str">
        <f>LEFT(功能_333[[#This Row],[功能代號]],2)</f>
        <v>L2</v>
      </c>
      <c r="C63" s="89" t="s">
        <v>933</v>
      </c>
      <c r="D63" s="89" t="s">
        <v>1021</v>
      </c>
      <c r="E63" s="88" t="s">
        <v>1089</v>
      </c>
      <c r="F63" s="102" t="s">
        <v>1090</v>
      </c>
      <c r="G63" s="89" t="s">
        <v>1091</v>
      </c>
      <c r="H63" s="88" t="s">
        <v>891</v>
      </c>
      <c r="I63" s="106" t="s">
        <v>938</v>
      </c>
      <c r="J63" s="107">
        <v>44407</v>
      </c>
      <c r="K63" s="107">
        <v>44435</v>
      </c>
      <c r="L63" s="107" t="s">
        <v>1028</v>
      </c>
      <c r="M63" s="107">
        <v>44434</v>
      </c>
      <c r="N63" s="107" t="str">
        <f>IFERROR(IF(VLOOKUP(功能_333[[#This Row],[功能代號]],[2]討論項目!A:H,8,FALSE)=0,"",VLOOKUP(功能_333[[#This Row],[功能代號]],[2]討論項目!A:H,8,FALSE)),"")</f>
        <v/>
      </c>
      <c r="O63" s="107"/>
      <c r="P63" s="88" t="s">
        <v>893</v>
      </c>
      <c r="Q63" s="88" t="s">
        <v>1082</v>
      </c>
      <c r="R63" s="89" t="s">
        <v>974</v>
      </c>
      <c r="S63" s="88"/>
      <c r="T63" s="88"/>
      <c r="U63" s="88"/>
      <c r="V63" s="88"/>
      <c r="W63" s="88"/>
      <c r="X63" s="88"/>
      <c r="Y63" s="88"/>
      <c r="Z63" s="89" t="str">
        <f>VLOOKUP(功能_333[[#This Row],[User]],[2]SKL放款!A:G,7,FALSE)</f>
        <v>放款推展課</v>
      </c>
      <c r="AA63" s="89"/>
      <c r="AB63" s="90" t="str">
        <f>IFERROR(IF(VLOOKUP(功能_333[[#This Row],[功能代號]],[2]Menu!A:D,4,FALSE)=0,"",VLOOKUP(功能_333[[#This Row],[功能代號]],[2]Menu!A:D,4,FALSE)),"")</f>
        <v>L2-4</v>
      </c>
      <c r="AC63" s="89">
        <v>62</v>
      </c>
      <c r="AD63" s="89" t="str">
        <f>VLOOKUP(功能_333[[#This Row],[功能代號]],[3]交易清單!$E:$E,1,FALSE)</f>
        <v>L2914</v>
      </c>
    </row>
    <row r="64" spans="1:30" ht="13.5">
      <c r="A64" s="92">
        <v>63</v>
      </c>
      <c r="B64" s="89" t="str">
        <f>LEFT(功能_333[[#This Row],[功能代號]],2)</f>
        <v>L2</v>
      </c>
      <c r="C64" s="89" t="s">
        <v>933</v>
      </c>
      <c r="D64" s="89" t="s">
        <v>1092</v>
      </c>
      <c r="E64" s="88" t="s">
        <v>1093</v>
      </c>
      <c r="F64" s="118" t="s">
        <v>1094</v>
      </c>
      <c r="G64" s="89" t="s">
        <v>1095</v>
      </c>
      <c r="H64" s="88" t="s">
        <v>891</v>
      </c>
      <c r="I64" s="108" t="s">
        <v>973</v>
      </c>
      <c r="J64" s="107">
        <v>44434</v>
      </c>
      <c r="K64" s="113"/>
      <c r="L64" s="107" t="s">
        <v>1005</v>
      </c>
      <c r="M64" s="107">
        <v>44434</v>
      </c>
      <c r="N64" s="115" t="str">
        <f>IFERROR(IF(VLOOKUP(功能_333[[#This Row],[功能代號]],[2]討論項目!A:H,8,FALSE)=0,"",VLOOKUP(功能_333[[#This Row],[功能代號]],[2]討論項目!A:H,8,FALSE)),"")</f>
        <v/>
      </c>
      <c r="O64" s="115"/>
      <c r="P64" s="88" t="s">
        <v>922</v>
      </c>
      <c r="Q64" s="88" t="s">
        <v>923</v>
      </c>
      <c r="R64" s="89" t="s">
        <v>1096</v>
      </c>
      <c r="S64" s="88"/>
      <c r="T64" s="88"/>
      <c r="U64" s="88"/>
      <c r="V64" s="88"/>
      <c r="W64" s="88"/>
      <c r="X64" s="88"/>
      <c r="Y64" s="88"/>
      <c r="Z64" s="89" t="str">
        <f>VLOOKUP(功能_333[[#This Row],[User]],[2]SKL放款!A:G,7,FALSE)</f>
        <v>放款服務課</v>
      </c>
      <c r="AA64" s="89"/>
      <c r="AB64" s="103" t="str">
        <f>AB65</f>
        <v>L2-9</v>
      </c>
      <c r="AC64" s="89">
        <v>63</v>
      </c>
      <c r="AD64" s="89" t="str">
        <f>VLOOKUP(功能_333[[#This Row],[功能代號]],[3]交易清單!$E:$E,1,FALSE)</f>
        <v>L2702</v>
      </c>
    </row>
    <row r="65" spans="1:30" ht="13.5">
      <c r="A65" s="92">
        <v>64</v>
      </c>
      <c r="B65" s="89" t="str">
        <f>LEFT(功能_333[[#This Row],[功能代號]],2)</f>
        <v>L2</v>
      </c>
      <c r="C65" s="89" t="s">
        <v>933</v>
      </c>
      <c r="D65" s="89" t="s">
        <v>1092</v>
      </c>
      <c r="E65" s="88" t="s">
        <v>1097</v>
      </c>
      <c r="F65" s="118" t="s">
        <v>1098</v>
      </c>
      <c r="G65" s="89" t="s">
        <v>1099</v>
      </c>
      <c r="H65" s="88" t="s">
        <v>891</v>
      </c>
      <c r="I65" s="108" t="s">
        <v>973</v>
      </c>
      <c r="J65" s="107">
        <v>44434</v>
      </c>
      <c r="K65" s="113"/>
      <c r="L65" s="107" t="s">
        <v>1005</v>
      </c>
      <c r="M65" s="107">
        <v>44434</v>
      </c>
      <c r="N65" s="115">
        <f>IFERROR(IF(VLOOKUP(功能_333[[#This Row],[功能代號]],[2]討論項目!A:H,8,FALSE)=0,"",VLOOKUP(功能_333[[#This Row],[功能代號]],[2]討論項目!A:H,8,FALSE)),"")</f>
        <v>44441</v>
      </c>
      <c r="O65" s="115"/>
      <c r="P65" s="88" t="s">
        <v>922</v>
      </c>
      <c r="Q65" s="88" t="s">
        <v>1100</v>
      </c>
      <c r="R65" s="89" t="s">
        <v>1096</v>
      </c>
      <c r="S65" s="88"/>
      <c r="T65" s="88"/>
      <c r="U65" s="88"/>
      <c r="V65" s="88"/>
      <c r="W65" s="88"/>
      <c r="X65" s="88"/>
      <c r="Y65" s="88"/>
      <c r="Z65" s="89" t="str">
        <f>VLOOKUP(功能_333[[#This Row],[User]],[2]SKL放款!A:G,7,FALSE)</f>
        <v>放款服務課</v>
      </c>
      <c r="AA65" s="89"/>
      <c r="AB65" s="90" t="str">
        <f>IFERROR(IF(VLOOKUP(功能_333[[#This Row],[功能代號]],[2]Menu!A:D,4,FALSE)=0,"",VLOOKUP(功能_333[[#This Row],[功能代號]],[2]Menu!A:D,4,FALSE)),"")</f>
        <v>L2-9</v>
      </c>
      <c r="AC65" s="89">
        <v>64</v>
      </c>
      <c r="AD65" s="89" t="str">
        <f>VLOOKUP(功能_333[[#This Row],[功能代號]],[3]交易清單!$E:$E,1,FALSE)</f>
        <v>L2072</v>
      </c>
    </row>
    <row r="66" spans="1:30" ht="13.5">
      <c r="A66" s="92">
        <v>65</v>
      </c>
      <c r="B66" s="89" t="str">
        <f>LEFT(功能_333[[#This Row],[功能代號]],2)</f>
        <v>L3</v>
      </c>
      <c r="C66" s="89" t="s">
        <v>1101</v>
      </c>
      <c r="D66" s="89"/>
      <c r="E66" s="88" t="s">
        <v>1102</v>
      </c>
      <c r="F66" s="102" t="s">
        <v>1103</v>
      </c>
      <c r="G66" s="89" t="s">
        <v>1104</v>
      </c>
      <c r="H66" s="88" t="s">
        <v>891</v>
      </c>
      <c r="I66" s="106" t="s">
        <v>938</v>
      </c>
      <c r="J66" s="107">
        <v>44411</v>
      </c>
      <c r="K66" s="107">
        <v>44438</v>
      </c>
      <c r="L66" s="107" t="s">
        <v>1005</v>
      </c>
      <c r="M66" s="107">
        <v>44435</v>
      </c>
      <c r="N66" s="107" t="str">
        <f>IFERROR(IF(VLOOKUP(功能_333[[#This Row],[功能代號]],[2]討論項目!A:H,8,FALSE)=0,"",VLOOKUP(功能_333[[#This Row],[功能代號]],[2]討論項目!A:H,8,FALSE)),"")</f>
        <v/>
      </c>
      <c r="O66" s="107"/>
      <c r="P66" s="88" t="s">
        <v>1105</v>
      </c>
      <c r="Q66" s="88" t="s">
        <v>923</v>
      </c>
      <c r="R66" s="89" t="s">
        <v>894</v>
      </c>
      <c r="S66" s="88"/>
      <c r="T66" s="88"/>
      <c r="U66" s="88"/>
      <c r="V66" s="88"/>
      <c r="W66" s="88"/>
      <c r="X66" s="88"/>
      <c r="Y66" s="88"/>
      <c r="Z66" s="89" t="str">
        <f>VLOOKUP(功能_333[[#This Row],[User]],[2]SKL放款!A:G,7,FALSE)</f>
        <v>放款服務課</v>
      </c>
      <c r="AA66" s="89"/>
      <c r="AB66" s="90" t="str">
        <f>IFERROR(IF(VLOOKUP(功能_333[[#This Row],[功能代號]],[2]Menu!A:D,4,FALSE)=0,"",VLOOKUP(功能_333[[#This Row],[功能代號]],[2]Menu!A:D,4,FALSE)),"")</f>
        <v>L3-1</v>
      </c>
      <c r="AC66" s="89">
        <v>65</v>
      </c>
      <c r="AD66" s="89" t="str">
        <f>VLOOKUP(功能_333[[#This Row],[功能代號]],[3]交易清單!$E:$E,1,FALSE)</f>
        <v>L3901</v>
      </c>
    </row>
    <row r="67" spans="1:30" ht="13.5">
      <c r="A67" s="92">
        <v>66</v>
      </c>
      <c r="B67" s="89" t="str">
        <f>LEFT(功能_333[[#This Row],[功能代號]],2)</f>
        <v>L9</v>
      </c>
      <c r="C67" s="89" t="s">
        <v>1106</v>
      </c>
      <c r="D67" s="89"/>
      <c r="E67" s="88" t="s">
        <v>1107</v>
      </c>
      <c r="F67" s="102" t="s">
        <v>1108</v>
      </c>
      <c r="G67" s="89" t="s">
        <v>1109</v>
      </c>
      <c r="H67" s="88" t="s">
        <v>891</v>
      </c>
      <c r="I67" s="88" t="s">
        <v>1110</v>
      </c>
      <c r="J67" s="107">
        <v>44435</v>
      </c>
      <c r="K67" s="107">
        <v>44438</v>
      </c>
      <c r="L67" s="107" t="s">
        <v>1005</v>
      </c>
      <c r="M67" s="107">
        <v>44435</v>
      </c>
      <c r="N67" s="107" t="str">
        <f>IFERROR(IF(VLOOKUP(功能_333[[#This Row],[功能代號]],[2]討論項目!A:H,8,FALSE)=0,"",VLOOKUP(功能_333[[#This Row],[功能代號]],[2]討論項目!A:H,8,FALSE)),"")</f>
        <v/>
      </c>
      <c r="O67" s="107"/>
      <c r="P67" s="88" t="s">
        <v>1111</v>
      </c>
      <c r="Q67" s="88" t="s">
        <v>923</v>
      </c>
      <c r="R67" s="89" t="s">
        <v>1112</v>
      </c>
      <c r="S67" s="88"/>
      <c r="T67" s="88"/>
      <c r="U67" s="88"/>
      <c r="V67" s="88"/>
      <c r="W67" s="88"/>
      <c r="X67" s="88"/>
      <c r="Y67" s="88"/>
      <c r="Z67" s="89" t="str">
        <f>VLOOKUP(功能_333[[#This Row],[User]],[2]SKL放款!A:G,7,FALSE)</f>
        <v>放款服務課</v>
      </c>
      <c r="AA67" s="89"/>
      <c r="AB67" s="90" t="str">
        <f>IFERROR(IF(VLOOKUP(功能_333[[#This Row],[功能代號]],[2]Menu!A:D,4,FALSE)=0,"",VLOOKUP(功能_333[[#This Row],[功能代號]],[2]Menu!A:D,4,FALSE)),"")</f>
        <v>L9-9</v>
      </c>
      <c r="AC67" s="89">
        <v>66</v>
      </c>
      <c r="AD67" s="89" t="str">
        <f>VLOOKUP(功能_333[[#This Row],[功能代號]],[3]交易清單!$E:$E,1,FALSE)</f>
        <v>L9110</v>
      </c>
    </row>
    <row r="68" spans="1:30" ht="13.5">
      <c r="A68" s="92">
        <v>77</v>
      </c>
      <c r="B68" s="89" t="str">
        <f>LEFT(功能_333[[#This Row],[功能代號]],2)</f>
        <v>L3</v>
      </c>
      <c r="C68" s="89" t="s">
        <v>1101</v>
      </c>
      <c r="D68" s="89"/>
      <c r="E68" s="88" t="s">
        <v>1113</v>
      </c>
      <c r="F68" s="102" t="s">
        <v>1114</v>
      </c>
      <c r="G68" s="89" t="s">
        <v>1115</v>
      </c>
      <c r="H68" s="88" t="s">
        <v>891</v>
      </c>
      <c r="I68" s="106" t="s">
        <v>938</v>
      </c>
      <c r="J68" s="107">
        <v>44411</v>
      </c>
      <c r="K68" s="107">
        <v>44439</v>
      </c>
      <c r="L68" s="107" t="s">
        <v>1028</v>
      </c>
      <c r="M68" s="107">
        <v>44439</v>
      </c>
      <c r="N68" s="107" t="str">
        <f>IFERROR(IF(VLOOKUP(功能_333[[#This Row],[功能代號]],[2]討論項目!A:H,8,FALSE)=0,"",VLOOKUP(功能_333[[#This Row],[功能代號]],[2]討論項目!A:H,8,FALSE)),"")</f>
        <v/>
      </c>
      <c r="O68" s="107"/>
      <c r="P68" s="88" t="s">
        <v>922</v>
      </c>
      <c r="Q68" s="88" t="s">
        <v>1051</v>
      </c>
      <c r="R68" s="89"/>
      <c r="S68" s="88"/>
      <c r="T68" s="88"/>
      <c r="U68" s="88"/>
      <c r="V68" s="88"/>
      <c r="W68" s="88"/>
      <c r="X68" s="88"/>
      <c r="Y68" s="88"/>
      <c r="Z68" s="89" t="str">
        <f>VLOOKUP(功能_333[[#This Row],[User]],[2]SKL放款!A:G,7,FALSE)</f>
        <v>放款服務課</v>
      </c>
      <c r="AA68" s="89"/>
      <c r="AB68" s="90" t="str">
        <f>IFERROR(IF(VLOOKUP(功能_333[[#This Row],[功能代號]],[2]Menu!A:D,4,FALSE)=0,"",VLOOKUP(功能_333[[#This Row],[功能代號]],[2]Menu!A:D,4,FALSE)),"")</f>
        <v>L3-2</v>
      </c>
      <c r="AC68" s="89">
        <v>77</v>
      </c>
      <c r="AD68" s="89" t="str">
        <f>VLOOKUP(功能_333[[#This Row],[功能代號]],[3]交易清單!$E:$E,1,FALSE)</f>
        <v>L3003</v>
      </c>
    </row>
    <row r="69" spans="1:30" ht="13.5">
      <c r="A69" s="92">
        <v>78</v>
      </c>
      <c r="B69" s="89" t="str">
        <f>LEFT(功能_333[[#This Row],[功能代號]],2)</f>
        <v>L3</v>
      </c>
      <c r="C69" s="89" t="s">
        <v>1101</v>
      </c>
      <c r="D69" s="89"/>
      <c r="E69" s="88" t="s">
        <v>1116</v>
      </c>
      <c r="F69" s="102" t="s">
        <v>1117</v>
      </c>
      <c r="G69" s="89" t="s">
        <v>1118</v>
      </c>
      <c r="H69" s="88" t="s">
        <v>891</v>
      </c>
      <c r="I69" s="106" t="s">
        <v>938</v>
      </c>
      <c r="J69" s="107">
        <v>44411</v>
      </c>
      <c r="K69" s="107">
        <v>44439</v>
      </c>
      <c r="L69" s="107" t="s">
        <v>1028</v>
      </c>
      <c r="M69" s="107">
        <v>44439</v>
      </c>
      <c r="N69" s="107" t="str">
        <f>IFERROR(IF(VLOOKUP(功能_333[[#This Row],[功能代號]],[2]討論項目!A:H,8,FALSE)=0,"",VLOOKUP(功能_333[[#This Row],[功能代號]],[2]討論項目!A:H,8,FALSE)),"")</f>
        <v/>
      </c>
      <c r="O69" s="107"/>
      <c r="P69" s="88" t="s">
        <v>922</v>
      </c>
      <c r="Q69" s="88" t="s">
        <v>1051</v>
      </c>
      <c r="R69" s="89"/>
      <c r="S69" s="88"/>
      <c r="T69" s="88"/>
      <c r="U69" s="88"/>
      <c r="V69" s="88"/>
      <c r="W69" s="88"/>
      <c r="X69" s="88"/>
      <c r="Y69" s="88"/>
      <c r="Z69" s="89" t="str">
        <f>VLOOKUP(功能_333[[#This Row],[User]],[2]SKL放款!A:G,7,FALSE)</f>
        <v>放款服務課</v>
      </c>
      <c r="AA69" s="89"/>
      <c r="AB69" s="90" t="str">
        <f>IFERROR(IF(VLOOKUP(功能_333[[#This Row],[功能代號]],[2]Menu!A:D,4,FALSE)=0,"",VLOOKUP(功能_333[[#This Row],[功能代號]],[2]Menu!A:D,4,FALSE)),"")</f>
        <v>L3-2</v>
      </c>
      <c r="AC69" s="89">
        <v>78</v>
      </c>
      <c r="AD69" s="89" t="str">
        <f>VLOOKUP(功能_333[[#This Row],[功能代號]],[3]交易清單!$E:$E,1,FALSE)</f>
        <v>L3110</v>
      </c>
    </row>
    <row r="70" spans="1:30" ht="13.5">
      <c r="A70" s="92">
        <v>79</v>
      </c>
      <c r="B70" s="89" t="str">
        <f>LEFT(功能_333[[#This Row],[功能代號]],2)</f>
        <v>L3</v>
      </c>
      <c r="C70" s="89" t="s">
        <v>1101</v>
      </c>
      <c r="D70" s="89"/>
      <c r="E70" s="88" t="s">
        <v>1119</v>
      </c>
      <c r="F70" s="102" t="s">
        <v>1117</v>
      </c>
      <c r="G70" s="89" t="s">
        <v>1120</v>
      </c>
      <c r="H70" s="88" t="s">
        <v>891</v>
      </c>
      <c r="I70" s="106" t="s">
        <v>938</v>
      </c>
      <c r="J70" s="107">
        <v>44411</v>
      </c>
      <c r="K70" s="107">
        <v>44439</v>
      </c>
      <c r="L70" s="107" t="s">
        <v>1028</v>
      </c>
      <c r="M70" s="107">
        <v>44439</v>
      </c>
      <c r="N70" s="107" t="str">
        <f>IFERROR(IF(VLOOKUP(功能_333[[#This Row],[功能代號]],[2]討論項目!A:H,8,FALSE)=0,"",VLOOKUP(功能_333[[#This Row],[功能代號]],[2]討論項目!A:H,8,FALSE)),"")</f>
        <v/>
      </c>
      <c r="O70" s="107"/>
      <c r="P70" s="88" t="s">
        <v>922</v>
      </c>
      <c r="Q70" s="88" t="s">
        <v>1051</v>
      </c>
      <c r="R70" s="89"/>
      <c r="S70" s="88"/>
      <c r="T70" s="88"/>
      <c r="U70" s="88"/>
      <c r="V70" s="88"/>
      <c r="W70" s="88"/>
      <c r="X70" s="88"/>
      <c r="Y70" s="88"/>
      <c r="Z70" s="89" t="str">
        <f>VLOOKUP(功能_333[[#This Row],[User]],[2]SKL放款!A:G,7,FALSE)</f>
        <v>放款服務課</v>
      </c>
      <c r="AA70" s="89"/>
      <c r="AB70" s="90" t="str">
        <f>IFERROR(IF(VLOOKUP(功能_333[[#This Row],[功能代號]],[2]Menu!A:D,4,FALSE)=0,"",VLOOKUP(功能_333[[#This Row],[功能代號]],[2]Menu!A:D,4,FALSE)),"")</f>
        <v>L3-2</v>
      </c>
      <c r="AC70" s="89">
        <v>79</v>
      </c>
      <c r="AD70" s="89" t="str">
        <f>VLOOKUP(功能_333[[#This Row],[功能代號]],[3]交易清單!$E:$E,1,FALSE)</f>
        <v>L3120</v>
      </c>
    </row>
    <row r="71" spans="1:30" ht="13.5">
      <c r="A71" s="92">
        <v>80</v>
      </c>
      <c r="B71" s="89" t="str">
        <f>LEFT(功能_333[[#This Row],[功能代號]],2)</f>
        <v>L6</v>
      </c>
      <c r="C71" s="89" t="s">
        <v>1121</v>
      </c>
      <c r="D71" s="89"/>
      <c r="E71" s="88" t="s">
        <v>1122</v>
      </c>
      <c r="F71" s="102" t="s">
        <v>1123</v>
      </c>
      <c r="G71" s="89" t="s">
        <v>1124</v>
      </c>
      <c r="H71" s="88" t="s">
        <v>891</v>
      </c>
      <c r="I71" s="88" t="s">
        <v>1125</v>
      </c>
      <c r="J71" s="87">
        <v>44411</v>
      </c>
      <c r="K71" s="107">
        <v>44439</v>
      </c>
      <c r="L71" s="107" t="s">
        <v>1028</v>
      </c>
      <c r="M71" s="107">
        <v>44439</v>
      </c>
      <c r="N71" s="87" t="str">
        <f>IFERROR(IF(VLOOKUP(功能_333[[#This Row],[功能代號]],[2]討論項目!A:H,8,FALSE)=0,"",VLOOKUP(功能_333[[#This Row],[功能代號]],[2]討論項目!A:H,8,FALSE)),"")</f>
        <v/>
      </c>
      <c r="O71" s="87"/>
      <c r="P71" s="88" t="s">
        <v>922</v>
      </c>
      <c r="Q71" s="88" t="s">
        <v>1051</v>
      </c>
      <c r="R71" s="89"/>
      <c r="S71" s="88"/>
      <c r="T71" s="88"/>
      <c r="U71" s="88"/>
      <c r="V71" s="88"/>
      <c r="W71" s="88"/>
      <c r="X71" s="88"/>
      <c r="Y71" s="88"/>
      <c r="Z71" s="89" t="str">
        <f>VLOOKUP(功能_333[[#This Row],[User]],[2]SKL放款!A:G,7,FALSE)</f>
        <v>放款服務課</v>
      </c>
      <c r="AA71" s="89"/>
      <c r="AB71" s="103" t="str">
        <f>AB70</f>
        <v>L3-2</v>
      </c>
      <c r="AC71" s="89">
        <v>80</v>
      </c>
      <c r="AD71" s="89" t="str">
        <f>VLOOKUP(功能_333[[#This Row],[功能代號]],[3]交易清單!$E:$E,1,FALSE)</f>
        <v>L6984</v>
      </c>
    </row>
    <row r="72" spans="1:30" ht="13.5">
      <c r="A72" s="92">
        <v>67</v>
      </c>
      <c r="B72" s="89" t="str">
        <f>LEFT(功能_333[[#This Row],[功能代號]],2)</f>
        <v>L3</v>
      </c>
      <c r="C72" s="89" t="s">
        <v>1101</v>
      </c>
      <c r="D72" s="89"/>
      <c r="E72" s="88" t="s">
        <v>1126</v>
      </c>
      <c r="F72" s="102" t="s">
        <v>1127</v>
      </c>
      <c r="G72" s="89" t="s">
        <v>1128</v>
      </c>
      <c r="H72" s="88" t="s">
        <v>891</v>
      </c>
      <c r="I72" s="106" t="s">
        <v>938</v>
      </c>
      <c r="J72" s="107">
        <v>44411</v>
      </c>
      <c r="K72" s="107">
        <v>44440</v>
      </c>
      <c r="L72" s="107" t="s">
        <v>1005</v>
      </c>
      <c r="M72" s="107">
        <v>44438</v>
      </c>
      <c r="N72" s="107">
        <f>IFERROR(IF(VLOOKUP(功能_333[[#This Row],[功能代號]],[2]討論項目!A:H,8,FALSE)=0,"",VLOOKUP(功能_333[[#This Row],[功能代號]],[2]討論項目!A:H,8,FALSE)),"")</f>
        <v>44428</v>
      </c>
      <c r="O72" s="107"/>
      <c r="P72" s="88" t="s">
        <v>1129</v>
      </c>
      <c r="Q72" s="88" t="s">
        <v>1051</v>
      </c>
      <c r="R72" s="89"/>
      <c r="S72" s="88"/>
      <c r="T72" s="88"/>
      <c r="U72" s="88"/>
      <c r="V72" s="88"/>
      <c r="W72" s="88"/>
      <c r="X72" s="88"/>
      <c r="Y72" s="88"/>
      <c r="Z72" s="89" t="str">
        <f>VLOOKUP(功能_333[[#This Row],[User]],[2]SKL放款!A:G,7,FALSE)</f>
        <v>放款服務課</v>
      </c>
      <c r="AA72" s="89"/>
      <c r="AB72" s="90" t="str">
        <f>IFERROR(IF(VLOOKUP(功能_333[[#This Row],[功能代號]],[2]Menu!A:D,4,FALSE)=0,"",VLOOKUP(功能_333[[#This Row],[功能代號]],[2]Menu!A:D,4,FALSE)),"")</f>
        <v>L3-2</v>
      </c>
      <c r="AC72" s="89">
        <v>67</v>
      </c>
      <c r="AD72" s="89" t="str">
        <f>VLOOKUP(功能_333[[#This Row],[功能代號]],[3]交易清單!$E:$E,1,FALSE)</f>
        <v>L3100</v>
      </c>
    </row>
    <row r="73" spans="1:30" ht="13.5">
      <c r="A73" s="92">
        <v>68</v>
      </c>
      <c r="B73" s="89" t="str">
        <f>LEFT(功能_333[[#This Row],[功能代號]],2)</f>
        <v>L3</v>
      </c>
      <c r="C73" s="89" t="s">
        <v>1101</v>
      </c>
      <c r="D73" s="89"/>
      <c r="E73" s="88" t="s">
        <v>1130</v>
      </c>
      <c r="F73" s="102" t="s">
        <v>1131</v>
      </c>
      <c r="G73" s="89" t="s">
        <v>1132</v>
      </c>
      <c r="H73" s="88" t="s">
        <v>891</v>
      </c>
      <c r="I73" s="106" t="s">
        <v>938</v>
      </c>
      <c r="J73" s="107">
        <v>44411</v>
      </c>
      <c r="K73" s="107">
        <v>44440</v>
      </c>
      <c r="L73" s="107" t="s">
        <v>1005</v>
      </c>
      <c r="M73" s="107">
        <v>44438</v>
      </c>
      <c r="N73" s="107" t="str">
        <f>IFERROR(IF(VLOOKUP(功能_333[[#This Row],[功能代號]],[2]討論項目!A:H,8,FALSE)=0,"",VLOOKUP(功能_333[[#This Row],[功能代號]],[2]討論項目!A:H,8,FALSE)),"")</f>
        <v/>
      </c>
      <c r="O73" s="107"/>
      <c r="P73" s="88" t="s">
        <v>922</v>
      </c>
      <c r="Q73" s="88" t="s">
        <v>917</v>
      </c>
      <c r="R73" s="89"/>
      <c r="S73" s="88"/>
      <c r="T73" s="88"/>
      <c r="U73" s="88"/>
      <c r="V73" s="88"/>
      <c r="W73" s="88"/>
      <c r="X73" s="88"/>
      <c r="Y73" s="88"/>
      <c r="Z73" s="89" t="str">
        <f>VLOOKUP(功能_333[[#This Row],[User]],[2]SKL放款!A:G,7,FALSE)</f>
        <v>放款服務課</v>
      </c>
      <c r="AA73" s="89"/>
      <c r="AB73" s="90" t="str">
        <f>IFERROR(IF(VLOOKUP(功能_333[[#This Row],[功能代號]],[2]Menu!A:D,4,FALSE)=0,"",VLOOKUP(功能_333[[#This Row],[功能代號]],[2]Menu!A:D,4,FALSE)),"")</f>
        <v>L3-2</v>
      </c>
      <c r="AC73" s="89">
        <v>68</v>
      </c>
      <c r="AD73" s="89" t="str">
        <f>VLOOKUP(功能_333[[#This Row],[功能代號]],[3]交易清單!$E:$E,1,FALSE)</f>
        <v>L3002</v>
      </c>
    </row>
    <row r="74" spans="1:30" ht="13.5">
      <c r="A74" s="92">
        <v>69</v>
      </c>
      <c r="B74" s="89" t="str">
        <f>LEFT(功能_333[[#This Row],[功能代號]],2)</f>
        <v>L3</v>
      </c>
      <c r="C74" s="89" t="s">
        <v>1101</v>
      </c>
      <c r="D74" s="89"/>
      <c r="E74" s="88" t="s">
        <v>1133</v>
      </c>
      <c r="F74" s="102" t="s">
        <v>1134</v>
      </c>
      <c r="G74" s="89" t="s">
        <v>1135</v>
      </c>
      <c r="H74" s="88" t="s">
        <v>891</v>
      </c>
      <c r="I74" s="106" t="s">
        <v>938</v>
      </c>
      <c r="J74" s="107">
        <v>44411</v>
      </c>
      <c r="K74" s="107">
        <v>44440</v>
      </c>
      <c r="L74" s="107" t="s">
        <v>1005</v>
      </c>
      <c r="M74" s="107">
        <v>44438</v>
      </c>
      <c r="N74" s="107" t="str">
        <f>IFERROR(IF(VLOOKUP(功能_333[[#This Row],[功能代號]],[2]討論項目!A:H,8,FALSE)=0,"",VLOOKUP(功能_333[[#This Row],[功能代號]],[2]討論項目!A:H,8,FALSE)),"")</f>
        <v/>
      </c>
      <c r="O74" s="107"/>
      <c r="P74" s="88" t="s">
        <v>922</v>
      </c>
      <c r="Q74" s="88" t="s">
        <v>917</v>
      </c>
      <c r="R74" s="89"/>
      <c r="S74" s="88"/>
      <c r="T74" s="88"/>
      <c r="U74" s="88"/>
      <c r="V74" s="88"/>
      <c r="W74" s="88"/>
      <c r="X74" s="88"/>
      <c r="Y74" s="88"/>
      <c r="Z74" s="89" t="str">
        <f>VLOOKUP(功能_333[[#This Row],[User]],[2]SKL放款!A:G,7,FALSE)</f>
        <v>放款服務課</v>
      </c>
      <c r="AA74" s="89"/>
      <c r="AB74" s="90" t="str">
        <f>IFERROR(IF(VLOOKUP(功能_333[[#This Row],[功能代號]],[2]Menu!A:D,4,FALSE)=0,"",VLOOKUP(功能_333[[#This Row],[功能代號]],[2]Menu!A:D,4,FALSE)),"")</f>
        <v>L3-2</v>
      </c>
      <c r="AC74" s="89">
        <v>69</v>
      </c>
      <c r="AD74" s="89" t="str">
        <f>VLOOKUP(功能_333[[#This Row],[功能代號]],[3]交易清單!$E:$E,1,FALSE)</f>
        <v>L3916</v>
      </c>
    </row>
    <row r="75" spans="1:30" ht="13.5">
      <c r="A75" s="92">
        <v>70</v>
      </c>
      <c r="B75" s="89" t="str">
        <f>LEFT(功能_333[[#This Row],[功能代號]],2)</f>
        <v>L3</v>
      </c>
      <c r="C75" s="89" t="s">
        <v>1101</v>
      </c>
      <c r="D75" s="89"/>
      <c r="E75" s="88" t="s">
        <v>1136</v>
      </c>
      <c r="F75" s="102" t="s">
        <v>1137</v>
      </c>
      <c r="G75" s="89" t="s">
        <v>1138</v>
      </c>
      <c r="H75" s="88" t="s">
        <v>891</v>
      </c>
      <c r="I75" s="106" t="s">
        <v>938</v>
      </c>
      <c r="J75" s="107">
        <v>44411</v>
      </c>
      <c r="K75" s="107">
        <v>44441</v>
      </c>
      <c r="L75" s="107" t="s">
        <v>1005</v>
      </c>
      <c r="M75" s="107">
        <v>44438</v>
      </c>
      <c r="N75" s="107" t="str">
        <f>IFERROR(IF(VLOOKUP(功能_333[[#This Row],[功能代號]],[2]討論項目!A:H,8,FALSE)=0,"",VLOOKUP(功能_333[[#This Row],[功能代號]],[2]討論項目!A:H,8,FALSE)),"")</f>
        <v/>
      </c>
      <c r="O75" s="107"/>
      <c r="P75" s="88" t="s">
        <v>922</v>
      </c>
      <c r="Q75" s="88" t="s">
        <v>917</v>
      </c>
      <c r="R75" s="89"/>
      <c r="S75" s="88"/>
      <c r="T75" s="88"/>
      <c r="U75" s="88"/>
      <c r="V75" s="88"/>
      <c r="W75" s="88"/>
      <c r="X75" s="88"/>
      <c r="Y75" s="88"/>
      <c r="Z75" s="89" t="str">
        <f>VLOOKUP(功能_333[[#This Row],[User]],[2]SKL放款!A:G,7,FALSE)</f>
        <v>放款服務課</v>
      </c>
      <c r="AA75" s="89"/>
      <c r="AB75" s="90" t="str">
        <f>IFERROR(IF(VLOOKUP(功能_333[[#This Row],[功能代號]],[2]Menu!A:D,4,FALSE)=0,"",VLOOKUP(功能_333[[#This Row],[功能代號]],[2]Menu!A:D,4,FALSE)),"")</f>
        <v>L3-2</v>
      </c>
      <c r="AC75" s="89">
        <v>70</v>
      </c>
      <c r="AD75" s="89" t="str">
        <f>VLOOKUP(功能_333[[#This Row],[功能代號]],[3]交易清單!$E:$E,1,FALSE)</f>
        <v>L3001</v>
      </c>
    </row>
    <row r="76" spans="1:30" ht="13.5">
      <c r="A76" s="92">
        <v>81</v>
      </c>
      <c r="B76" s="89" t="str">
        <f>LEFT(功能_333[[#This Row],[功能代號]],2)</f>
        <v>L2</v>
      </c>
      <c r="C76" s="89" t="s">
        <v>933</v>
      </c>
      <c r="D76" s="89" t="s">
        <v>1139</v>
      </c>
      <c r="E76" s="110" t="s">
        <v>1140</v>
      </c>
      <c r="F76" s="102" t="s">
        <v>1141</v>
      </c>
      <c r="G76" s="89" t="s">
        <v>1142</v>
      </c>
      <c r="H76" s="88" t="s">
        <v>891</v>
      </c>
      <c r="I76" s="106" t="s">
        <v>938</v>
      </c>
      <c r="J76" s="107">
        <v>44411</v>
      </c>
      <c r="K76" s="107">
        <v>44441</v>
      </c>
      <c r="L76" s="107" t="s">
        <v>1005</v>
      </c>
      <c r="M76" s="107">
        <v>44439</v>
      </c>
      <c r="N76" s="107" t="str">
        <f>IFERROR(IF(VLOOKUP(功能_333[[#This Row],[功能代號]],[2]討論項目!A:H,8,FALSE)=0,"",VLOOKUP(功能_333[[#This Row],[功能代號]],[2]討論項目!A:H,8,FALSE)),"")</f>
        <v/>
      </c>
      <c r="O76" s="107"/>
      <c r="P76" s="88" t="s">
        <v>893</v>
      </c>
      <c r="Q76" s="88" t="s">
        <v>1143</v>
      </c>
      <c r="R76" s="89"/>
      <c r="S76" s="88"/>
      <c r="T76" s="88"/>
      <c r="U76" s="88"/>
      <c r="V76" s="88"/>
      <c r="W76" s="88"/>
      <c r="X76" s="88"/>
      <c r="Y76" s="88"/>
      <c r="Z76" s="89" t="str">
        <f>VLOOKUP(功能_333[[#This Row],[User]],[2]SKL放款!A:G,7,FALSE)</f>
        <v>放款服務課</v>
      </c>
      <c r="AA76" s="89"/>
      <c r="AB76" s="90" t="str">
        <f>IFERROR(IF(VLOOKUP(功能_333[[#This Row],[功能代號]],[2]Menu!A:D,4,FALSE)=0,"",VLOOKUP(功能_333[[#This Row],[功能代號]],[2]Menu!A:D,4,FALSE)),"")</f>
        <v>L2-9</v>
      </c>
      <c r="AC76" s="89">
        <v>81</v>
      </c>
      <c r="AD76" s="89" t="e">
        <f>VLOOKUP(功能_333[[#This Row],[功能代號]],[3]交易清單!$E:$E,1,FALSE)</f>
        <v>#N/A</v>
      </c>
    </row>
    <row r="77" spans="1:30" ht="13.5">
      <c r="A77" s="92">
        <v>82</v>
      </c>
      <c r="B77" s="89" t="str">
        <f>LEFT(功能_333[[#This Row],[功能代號]],2)</f>
        <v>L2</v>
      </c>
      <c r="C77" s="89" t="s">
        <v>933</v>
      </c>
      <c r="D77" s="89" t="s">
        <v>1139</v>
      </c>
      <c r="E77" s="110" t="s">
        <v>1144</v>
      </c>
      <c r="F77" s="102" t="s">
        <v>1145</v>
      </c>
      <c r="G77" s="89" t="s">
        <v>1146</v>
      </c>
      <c r="H77" s="88" t="s">
        <v>891</v>
      </c>
      <c r="I77" s="106" t="s">
        <v>938</v>
      </c>
      <c r="J77" s="107">
        <v>44411</v>
      </c>
      <c r="K77" s="107">
        <v>44441</v>
      </c>
      <c r="L77" s="107" t="s">
        <v>1005</v>
      </c>
      <c r="M77" s="107">
        <v>44439</v>
      </c>
      <c r="N77" s="107" t="str">
        <f>IFERROR(IF(VLOOKUP(功能_333[[#This Row],[功能代號]],[2]討論項目!A:H,8,FALSE)=0,"",VLOOKUP(功能_333[[#This Row],[功能代號]],[2]討論項目!A:H,8,FALSE)),"")</f>
        <v/>
      </c>
      <c r="O77" s="107"/>
      <c r="P77" s="88" t="s">
        <v>893</v>
      </c>
      <c r="Q77" s="88" t="s">
        <v>901</v>
      </c>
      <c r="R77" s="89"/>
      <c r="S77" s="88"/>
      <c r="T77" s="88"/>
      <c r="U77" s="88"/>
      <c r="V77" s="88"/>
      <c r="W77" s="88"/>
      <c r="X77" s="88"/>
      <c r="Y77" s="88"/>
      <c r="Z77" s="89" t="str">
        <f>VLOOKUP(功能_333[[#This Row],[User]],[2]SKL放款!A:G,7,FALSE)</f>
        <v>放款推展課</v>
      </c>
      <c r="AA77" s="89"/>
      <c r="AB77" s="90" t="str">
        <f>AB76</f>
        <v>L2-9</v>
      </c>
      <c r="AC77" s="89">
        <v>82</v>
      </c>
      <c r="AD77" s="89" t="e">
        <f>VLOOKUP(功能_333[[#This Row],[功能代號]],[3]交易清單!$E:$E,1,FALSE)</f>
        <v>#N/A</v>
      </c>
    </row>
    <row r="78" spans="1:30" ht="13.5">
      <c r="A78" s="92">
        <v>83</v>
      </c>
      <c r="B78" s="89" t="str">
        <f>LEFT(功能_333[[#This Row],[功能代號]],2)</f>
        <v>L3</v>
      </c>
      <c r="C78" s="89" t="s">
        <v>1101</v>
      </c>
      <c r="D78" s="89"/>
      <c r="E78" s="88" t="s">
        <v>1147</v>
      </c>
      <c r="F78" s="118" t="s">
        <v>1148</v>
      </c>
      <c r="G78" s="89" t="s">
        <v>1149</v>
      </c>
      <c r="H78" s="88" t="s">
        <v>891</v>
      </c>
      <c r="I78" s="106" t="s">
        <v>938</v>
      </c>
      <c r="J78" s="107">
        <v>44413</v>
      </c>
      <c r="K78" s="107">
        <v>44442</v>
      </c>
      <c r="L78" s="107" t="s">
        <v>1028</v>
      </c>
      <c r="M78" s="107">
        <v>44439</v>
      </c>
      <c r="N78" s="107" t="str">
        <f>IFERROR(IF(VLOOKUP(功能_333[[#This Row],[功能代號]],[2]討論項目!A:H,8,FALSE)=0,"",VLOOKUP(功能_333[[#This Row],[功能代號]],[2]討論項目!A:H,8,FALSE)),"")</f>
        <v/>
      </c>
      <c r="O78" s="107"/>
      <c r="P78" s="88" t="s">
        <v>1150</v>
      </c>
      <c r="Q78" s="88" t="s">
        <v>917</v>
      </c>
      <c r="R78" s="89"/>
      <c r="S78" s="88"/>
      <c r="T78" s="88"/>
      <c r="U78" s="88"/>
      <c r="V78" s="88"/>
      <c r="W78" s="88"/>
      <c r="X78" s="88"/>
      <c r="Y78" s="88"/>
      <c r="Z78" s="89" t="str">
        <f>VLOOKUP(功能_333[[#This Row],[User]],[2]SKL放款!A:G,7,FALSE)</f>
        <v>放款服務課</v>
      </c>
      <c r="AA78" s="89"/>
      <c r="AB78" s="90" t="str">
        <f>IFERROR(IF(VLOOKUP(功能_333[[#This Row],[功能代號]],[2]Menu!A:D,4,FALSE)=0,"",VLOOKUP(功能_333[[#This Row],[功能代號]],[2]Menu!A:D,4,FALSE)),"")</f>
        <v>L3-3</v>
      </c>
      <c r="AC78" s="89">
        <v>83</v>
      </c>
      <c r="AD78" s="89" t="str">
        <f>VLOOKUP(功能_333[[#This Row],[功能代號]],[3]交易清單!$E:$E,1,FALSE)</f>
        <v>L3912</v>
      </c>
    </row>
    <row r="79" spans="1:30" ht="13.5">
      <c r="A79" s="92">
        <v>84</v>
      </c>
      <c r="B79" s="89" t="str">
        <f>LEFT(功能_333[[#This Row],[功能代號]],2)</f>
        <v>L3</v>
      </c>
      <c r="C79" s="89" t="s">
        <v>1101</v>
      </c>
      <c r="D79" s="89"/>
      <c r="E79" s="110" t="s">
        <v>2</v>
      </c>
      <c r="F79" s="118" t="s">
        <v>1151</v>
      </c>
      <c r="G79" s="89" t="s">
        <v>1152</v>
      </c>
      <c r="H79" s="88" t="s">
        <v>891</v>
      </c>
      <c r="I79" s="106" t="s">
        <v>938</v>
      </c>
      <c r="J79" s="107">
        <v>44413</v>
      </c>
      <c r="K79" s="107">
        <v>44442</v>
      </c>
      <c r="L79" s="107" t="s">
        <v>1005</v>
      </c>
      <c r="M79" s="113"/>
      <c r="N79" s="107" t="str">
        <f>IFERROR(IF(VLOOKUP(功能_333[[#This Row],[功能代號]],[2]討論項目!A:H,8,FALSE)=0,"",VLOOKUP(功能_333[[#This Row],[功能代號]],[2]討論項目!A:H,8,FALSE)),"")</f>
        <v/>
      </c>
      <c r="O79" s="107"/>
      <c r="P79" s="88" t="s">
        <v>1150</v>
      </c>
      <c r="Q79" s="88" t="s">
        <v>917</v>
      </c>
      <c r="R79" s="89" t="s">
        <v>1153</v>
      </c>
      <c r="S79" s="88"/>
      <c r="T79" s="88"/>
      <c r="U79" s="88"/>
      <c r="V79" s="88"/>
      <c r="W79" s="88"/>
      <c r="X79" s="88"/>
      <c r="Y79" s="88"/>
      <c r="Z79" s="89" t="str">
        <f>VLOOKUP(功能_333[[#This Row],[User]],[2]SKL放款!A:G,7,FALSE)</f>
        <v>放款服務課</v>
      </c>
      <c r="AA79" s="89"/>
      <c r="AB79" s="90" t="str">
        <f>IFERROR(IF(VLOOKUP(功能_333[[#This Row],[功能代號]],[2]Menu!A:D,4,FALSE)=0,"",VLOOKUP(功能_333[[#This Row],[功能代號]],[2]Menu!A:D,4,FALSE)),"")</f>
        <v>L3-2</v>
      </c>
      <c r="AC79" s="89">
        <v>84</v>
      </c>
      <c r="AD79" s="89" t="str">
        <f>VLOOKUP(功能_333[[#This Row],[功能代號]],[3]交易清單!$E:$E,1,FALSE)</f>
        <v>L3005</v>
      </c>
    </row>
    <row r="80" spans="1:30" ht="13.5">
      <c r="A80" s="92">
        <v>75</v>
      </c>
      <c r="B80" s="89" t="str">
        <f>LEFT(功能_333[[#This Row],[功能代號]],2)</f>
        <v>L3</v>
      </c>
      <c r="C80" s="89" t="s">
        <v>1101</v>
      </c>
      <c r="D80" s="89"/>
      <c r="E80" s="88" t="s">
        <v>1154</v>
      </c>
      <c r="F80" s="102" t="s">
        <v>1155</v>
      </c>
      <c r="G80" s="89" t="s">
        <v>1156</v>
      </c>
      <c r="H80" s="88" t="s">
        <v>891</v>
      </c>
      <c r="I80" s="106" t="s">
        <v>938</v>
      </c>
      <c r="J80" s="107">
        <v>44414</v>
      </c>
      <c r="K80" s="107">
        <v>44442</v>
      </c>
      <c r="L80" s="107" t="s">
        <v>1028</v>
      </c>
      <c r="M80" s="107">
        <v>44439</v>
      </c>
      <c r="N80" s="107" t="str">
        <f>IFERROR(IF(VLOOKUP(功能_333[[#This Row],[功能代號]],[2]討論項目!A:H,8,FALSE)=0,"",VLOOKUP(功能_333[[#This Row],[功能代號]],[2]討論項目!A:H,8,FALSE)),"")</f>
        <v/>
      </c>
      <c r="O80" s="107"/>
      <c r="P80" s="88" t="s">
        <v>1150</v>
      </c>
      <c r="Q80" s="88" t="s">
        <v>917</v>
      </c>
      <c r="R80" s="89"/>
      <c r="S80" s="88"/>
      <c r="T80" s="88"/>
      <c r="U80" s="88"/>
      <c r="V80" s="88"/>
      <c r="W80" s="88"/>
      <c r="X80" s="88"/>
      <c r="Y80" s="88"/>
      <c r="Z80" s="89" t="str">
        <f>VLOOKUP(功能_333[[#This Row],[User]],[2]SKL放款!A:G,7,FALSE)</f>
        <v>放款服務課</v>
      </c>
      <c r="AA80" s="89"/>
      <c r="AB80" s="90" t="str">
        <f>IFERROR(IF(VLOOKUP(功能_333[[#This Row],[功能代號]],[2]Menu!A:D,4,FALSE)=0,"",VLOOKUP(功能_333[[#This Row],[功能代號]],[2]Menu!A:D,4,FALSE)),"")</f>
        <v>L3-5</v>
      </c>
      <c r="AC80" s="89">
        <v>75</v>
      </c>
      <c r="AD80" s="89" t="str">
        <f>VLOOKUP(功能_333[[#This Row],[功能代號]],[3]交易清單!$E:$E,1,FALSE)</f>
        <v>L3932</v>
      </c>
    </row>
    <row r="81" spans="1:30" ht="13.5">
      <c r="A81" s="92">
        <v>76</v>
      </c>
      <c r="B81" s="89" t="str">
        <f>LEFT(功能_333[[#This Row],[功能代號]],2)</f>
        <v>L3</v>
      </c>
      <c r="C81" s="89" t="s">
        <v>1101</v>
      </c>
      <c r="D81" s="89"/>
      <c r="E81" s="88" t="s">
        <v>1157</v>
      </c>
      <c r="F81" s="102" t="s">
        <v>1158</v>
      </c>
      <c r="G81" s="89" t="s">
        <v>1159</v>
      </c>
      <c r="H81" s="88" t="s">
        <v>891</v>
      </c>
      <c r="I81" s="106" t="s">
        <v>938</v>
      </c>
      <c r="J81" s="107">
        <v>44414</v>
      </c>
      <c r="K81" s="107">
        <v>44442</v>
      </c>
      <c r="L81" s="107" t="s">
        <v>1028</v>
      </c>
      <c r="M81" s="107">
        <v>44439</v>
      </c>
      <c r="N81" s="107" t="str">
        <f>IFERROR(IF(VLOOKUP(功能_333[[#This Row],[功能代號]],[2]討論項目!A:H,8,FALSE)=0,"",VLOOKUP(功能_333[[#This Row],[功能代號]],[2]討論項目!A:H,8,FALSE)),"")</f>
        <v/>
      </c>
      <c r="O81" s="107"/>
      <c r="P81" s="88" t="s">
        <v>1150</v>
      </c>
      <c r="Q81" s="88" t="s">
        <v>917</v>
      </c>
      <c r="R81" s="89"/>
      <c r="S81" s="88"/>
      <c r="T81" s="88"/>
      <c r="U81" s="88"/>
      <c r="V81" s="88"/>
      <c r="W81" s="88"/>
      <c r="X81" s="88"/>
      <c r="Y81" s="88"/>
      <c r="Z81" s="89" t="str">
        <f>VLOOKUP(功能_333[[#This Row],[User]],[2]SKL放款!A:G,7,FALSE)</f>
        <v>放款服務課</v>
      </c>
      <c r="AA81" s="89"/>
      <c r="AB81" s="90" t="str">
        <f>IFERROR(IF(VLOOKUP(功能_333[[#This Row],[功能代號]],[2]Menu!A:D,4,FALSE)=0,"",VLOOKUP(功能_333[[#This Row],[功能代號]],[2]Menu!A:D,4,FALSE)),"")</f>
        <v>L3-5</v>
      </c>
      <c r="AC81" s="89">
        <v>76</v>
      </c>
      <c r="AD81" s="89" t="str">
        <f>VLOOKUP(功能_333[[#This Row],[功能代號]],[3]交易清單!$E:$E,1,FALSE)</f>
        <v>L3721</v>
      </c>
    </row>
    <row r="82" spans="1:30" ht="13.5">
      <c r="A82" s="92">
        <v>74</v>
      </c>
      <c r="B82" s="89" t="str">
        <f>LEFT(功能_333[[#This Row],[功能代號]],2)</f>
        <v>L3</v>
      </c>
      <c r="C82" s="89" t="s">
        <v>1101</v>
      </c>
      <c r="D82" s="89"/>
      <c r="E82" s="88" t="s">
        <v>1160</v>
      </c>
      <c r="F82" s="118" t="s">
        <v>1161</v>
      </c>
      <c r="G82" s="89" t="s">
        <v>1162</v>
      </c>
      <c r="H82" s="88" t="s">
        <v>891</v>
      </c>
      <c r="I82" s="106" t="s">
        <v>938</v>
      </c>
      <c r="J82" s="107">
        <v>44414</v>
      </c>
      <c r="K82" s="107">
        <v>44442</v>
      </c>
      <c r="L82" s="107" t="s">
        <v>1028</v>
      </c>
      <c r="M82" s="107">
        <v>44439</v>
      </c>
      <c r="N82" s="107" t="str">
        <f>IFERROR(IF(VLOOKUP(功能_333[[#This Row],[功能代號]],[2]討論項目!A:H,8,FALSE)=0,"",VLOOKUP(功能_333[[#This Row],[功能代號]],[2]討論項目!A:H,8,FALSE)),"")</f>
        <v/>
      </c>
      <c r="O82" s="107"/>
      <c r="P82" s="88" t="s">
        <v>922</v>
      </c>
      <c r="Q82" s="88" t="s">
        <v>917</v>
      </c>
      <c r="R82" s="89"/>
      <c r="S82" s="88"/>
      <c r="T82" s="88"/>
      <c r="U82" s="88"/>
      <c r="V82" s="88"/>
      <c r="W82" s="88"/>
      <c r="X82" s="88"/>
      <c r="Y82" s="88"/>
      <c r="Z82" s="89" t="str">
        <f>VLOOKUP(功能_333[[#This Row],[User]],[2]SKL放款!A:G,7,FALSE)</f>
        <v>放款服務課</v>
      </c>
      <c r="AA82" s="89"/>
      <c r="AB82" s="90" t="str">
        <f>IFERROR(IF(VLOOKUP(功能_333[[#This Row],[功能代號]],[2]Menu!A:D,4,FALSE)=0,"",VLOOKUP(功能_333[[#This Row],[功能代號]],[2]Menu!A:D,4,FALSE)),"")</f>
        <v>L3-5</v>
      </c>
      <c r="AC82" s="89">
        <v>74</v>
      </c>
      <c r="AD82" s="89" t="str">
        <f>VLOOKUP(功能_333[[#This Row],[功能代號]],[3]交易清單!$E:$E,1,FALSE)</f>
        <v>L3701</v>
      </c>
    </row>
    <row r="83" spans="1:30" ht="13.5">
      <c r="A83" s="92">
        <v>71</v>
      </c>
      <c r="B83" s="89" t="str">
        <f>LEFT(功能_333[[#This Row],[功能代號]],2)</f>
        <v>L4</v>
      </c>
      <c r="C83" s="89" t="s">
        <v>1163</v>
      </c>
      <c r="D83" s="89"/>
      <c r="E83" s="88" t="s">
        <v>1164</v>
      </c>
      <c r="F83" s="118" t="s">
        <v>1165</v>
      </c>
      <c r="G83" s="89" t="s">
        <v>1166</v>
      </c>
      <c r="H83" s="88" t="s">
        <v>891</v>
      </c>
      <c r="I83" s="106" t="s">
        <v>938</v>
      </c>
      <c r="J83" s="107">
        <v>44419</v>
      </c>
      <c r="K83" s="107"/>
      <c r="L83" s="107"/>
      <c r="M83" s="107">
        <v>44438</v>
      </c>
      <c r="N83" s="107" t="str">
        <f>IFERROR(IF(VLOOKUP(功能_333[[#This Row],[功能代號]],[2]討論項目!A:H,8,FALSE)=0,"",VLOOKUP(功能_333[[#This Row],[功能代號]],[2]討論項目!A:H,8,FALSE)),"")</f>
        <v/>
      </c>
      <c r="O83" s="107"/>
      <c r="P83" s="88" t="s">
        <v>922</v>
      </c>
      <c r="Q83" s="88" t="s">
        <v>1051</v>
      </c>
      <c r="R83" s="89"/>
      <c r="S83" s="88"/>
      <c r="T83" s="88"/>
      <c r="U83" s="88"/>
      <c r="V83" s="88"/>
      <c r="W83" s="88"/>
      <c r="X83" s="88"/>
      <c r="Y83" s="88"/>
      <c r="Z83" s="89" t="str">
        <f>VLOOKUP(功能_333[[#This Row],[User]],[2]SKL放款!A:G,7,FALSE)</f>
        <v>放款服務課</v>
      </c>
      <c r="AA83" s="89"/>
      <c r="AB83" s="90" t="str">
        <f>IFERROR(IF(VLOOKUP(功能_333[[#This Row],[功能代號]],[2]Menu!A:D,4,FALSE)=0,"",VLOOKUP(功能_333[[#This Row],[功能代號]],[2]Menu!A:D,4,FALSE)),"")</f>
        <v>L4-1</v>
      </c>
      <c r="AC83" s="89">
        <v>71</v>
      </c>
      <c r="AD83" s="89" t="str">
        <f>VLOOKUP(功能_333[[#This Row],[功能代號]],[3]交易清單!$E:$E,1,FALSE)</f>
        <v>L4101</v>
      </c>
    </row>
    <row r="84" spans="1:30" ht="13.5">
      <c r="A84" s="92">
        <v>72</v>
      </c>
      <c r="B84" s="89" t="str">
        <f>LEFT(功能_333[[#This Row],[功能代號]],2)</f>
        <v>L4</v>
      </c>
      <c r="C84" s="89" t="s">
        <v>1163</v>
      </c>
      <c r="D84" s="89"/>
      <c r="E84" s="88" t="s">
        <v>1167</v>
      </c>
      <c r="F84" s="118" t="s">
        <v>1168</v>
      </c>
      <c r="G84" s="89" t="s">
        <v>1169</v>
      </c>
      <c r="H84" s="88" t="s">
        <v>891</v>
      </c>
      <c r="I84" s="106" t="s">
        <v>938</v>
      </c>
      <c r="J84" s="107">
        <v>44419</v>
      </c>
      <c r="K84" s="107"/>
      <c r="L84" s="107"/>
      <c r="M84" s="107">
        <v>44438</v>
      </c>
      <c r="N84" s="107" t="str">
        <f>IFERROR(IF(VLOOKUP(功能_333[[#This Row],[功能代號]],[2]討論項目!A:H,8,FALSE)=0,"",VLOOKUP(功能_333[[#This Row],[功能代號]],[2]討論項目!A:H,8,FALSE)),"")</f>
        <v/>
      </c>
      <c r="O84" s="107"/>
      <c r="P84" s="88" t="s">
        <v>922</v>
      </c>
      <c r="Q84" s="88" t="s">
        <v>1051</v>
      </c>
      <c r="R84" s="89"/>
      <c r="S84" s="88"/>
      <c r="T84" s="88"/>
      <c r="U84" s="88"/>
      <c r="V84" s="88"/>
      <c r="W84" s="88"/>
      <c r="X84" s="88"/>
      <c r="Y84" s="88"/>
      <c r="Z84" s="89" t="str">
        <f>VLOOKUP(功能_333[[#This Row],[User]],[2]SKL放款!A:G,7,FALSE)</f>
        <v>放款服務課</v>
      </c>
      <c r="AA84" s="89"/>
      <c r="AB84" s="90" t="str">
        <f>IFERROR(IF(VLOOKUP(功能_333[[#This Row],[功能代號]],[2]Menu!A:D,4,FALSE)=0,"",VLOOKUP(功能_333[[#This Row],[功能代號]],[2]Menu!A:D,4,FALSE)),"")</f>
        <v>L4-1</v>
      </c>
      <c r="AC84" s="89">
        <v>72</v>
      </c>
      <c r="AD84" s="89" t="str">
        <f>VLOOKUP(功能_333[[#This Row],[功能代號]],[3]交易清單!$E:$E,1,FALSE)</f>
        <v>L4001</v>
      </c>
    </row>
    <row r="85" spans="1:30" ht="13.5">
      <c r="A85" s="92">
        <v>73</v>
      </c>
      <c r="B85" s="89" t="str">
        <f>LEFT(功能_333[[#This Row],[功能代號]],2)</f>
        <v>L4</v>
      </c>
      <c r="C85" s="89" t="s">
        <v>1163</v>
      </c>
      <c r="D85" s="89" t="s">
        <v>1170</v>
      </c>
      <c r="E85" s="88" t="s">
        <v>1171</v>
      </c>
      <c r="F85" s="118" t="s">
        <v>1172</v>
      </c>
      <c r="G85" s="89" t="s">
        <v>1173</v>
      </c>
      <c r="H85" s="88" t="s">
        <v>891</v>
      </c>
      <c r="I85" s="106" t="s">
        <v>938</v>
      </c>
      <c r="J85" s="107">
        <v>44419</v>
      </c>
      <c r="K85" s="107"/>
      <c r="L85" s="107"/>
      <c r="M85" s="107">
        <v>44438</v>
      </c>
      <c r="N85" s="107" t="str">
        <f>IFERROR(IF(VLOOKUP(功能_333[[#This Row],[功能代號]],[2]討論項目!A:H,8,FALSE)=0,"",VLOOKUP(功能_333[[#This Row],[功能代號]],[2]討論項目!A:H,8,FALSE)),"")</f>
        <v/>
      </c>
      <c r="O85" s="107"/>
      <c r="P85" s="88" t="s">
        <v>922</v>
      </c>
      <c r="Q85" s="88" t="s">
        <v>1051</v>
      </c>
      <c r="R85" s="89"/>
      <c r="S85" s="88"/>
      <c r="T85" s="88"/>
      <c r="U85" s="88"/>
      <c r="V85" s="88"/>
      <c r="W85" s="88"/>
      <c r="X85" s="88"/>
      <c r="Y85" s="88"/>
      <c r="Z85" s="89" t="str">
        <f>VLOOKUP(功能_333[[#This Row],[User]],[2]SKL放款!A:G,7,FALSE)</f>
        <v>放款服務課</v>
      </c>
      <c r="AA85" s="89"/>
      <c r="AB85" s="90" t="str">
        <f>IFERROR(IF(VLOOKUP(功能_333[[#This Row],[功能代號]],[2]Menu!A:D,4,FALSE)=0,"",VLOOKUP(功能_333[[#This Row],[功能代號]],[2]Menu!A:D,4,FALSE)),"")</f>
        <v>L4-1</v>
      </c>
      <c r="AC85" s="89">
        <v>73</v>
      </c>
      <c r="AD85" s="89" t="str">
        <f>VLOOKUP(功能_333[[#This Row],[功能代號]],[3]交易清單!$E:$E,1,FALSE)</f>
        <v>L4901</v>
      </c>
    </row>
    <row r="86" spans="1:30" ht="13.5">
      <c r="A86" s="92">
        <v>295</v>
      </c>
      <c r="B86" s="89" t="str">
        <f>LEFT(功能_333[[#This Row],[功能代號]],2)</f>
        <v>L6</v>
      </c>
      <c r="C86" s="89" t="s">
        <v>1174</v>
      </c>
      <c r="D86" s="89"/>
      <c r="E86" s="88" t="s">
        <v>451</v>
      </c>
      <c r="F86" s="118" t="s">
        <v>1175</v>
      </c>
      <c r="G86" s="89" t="s">
        <v>1176</v>
      </c>
      <c r="H86" s="88" t="s">
        <v>891</v>
      </c>
      <c r="I86" s="88" t="s">
        <v>1125</v>
      </c>
      <c r="J86" s="87">
        <v>44431</v>
      </c>
      <c r="K86" s="107">
        <v>44447</v>
      </c>
      <c r="L86" s="87"/>
      <c r="M86" s="87"/>
      <c r="N86" s="87" t="str">
        <f>IFERROR(IF(VLOOKUP(功能_333[[#This Row],[功能代號]],[2]討論項目!A:H,8,FALSE)=0,"",VLOOKUP(功能_333[[#This Row],[功能代號]],[2]討論項目!A:H,8,FALSE)),"")</f>
        <v/>
      </c>
      <c r="O86" s="87"/>
      <c r="P86" s="88" t="s">
        <v>1105</v>
      </c>
      <c r="Q86" s="88" t="s">
        <v>917</v>
      </c>
      <c r="R86" s="89"/>
      <c r="S86" s="88"/>
      <c r="T86" s="88"/>
      <c r="U86" s="88"/>
      <c r="V86" s="88"/>
      <c r="W86" s="88"/>
      <c r="X86" s="88"/>
      <c r="Y86" s="88"/>
      <c r="Z86" s="89" t="str">
        <f>VLOOKUP(功能_333[[#This Row],[User]],[2]SKL放款!A:G,7,FALSE)</f>
        <v>放款服務課</v>
      </c>
      <c r="AA86" s="87"/>
      <c r="AB86" s="103" t="s">
        <v>661</v>
      </c>
      <c r="AC86" s="89">
        <v>295</v>
      </c>
      <c r="AD86" s="89" t="str">
        <f>VLOOKUP(功能_333[[#This Row],[功能代號]],[3]交易清單!$E:$E,1,FALSE)</f>
        <v>L6001</v>
      </c>
    </row>
    <row r="87" spans="1:30" ht="13.5">
      <c r="A87" s="92">
        <v>85</v>
      </c>
      <c r="B87" s="89" t="str">
        <f>LEFT(功能_333[[#This Row],[功能代號]],2)</f>
        <v>L4</v>
      </c>
      <c r="C87" s="89" t="s">
        <v>1163</v>
      </c>
      <c r="D87" s="89" t="s">
        <v>1177</v>
      </c>
      <c r="E87" s="88" t="s">
        <v>1178</v>
      </c>
      <c r="F87" s="102" t="s">
        <v>1179</v>
      </c>
      <c r="G87" s="89" t="s">
        <v>638</v>
      </c>
      <c r="H87" s="88" t="s">
        <v>891</v>
      </c>
      <c r="I87" s="88" t="s">
        <v>1125</v>
      </c>
      <c r="J87" s="107">
        <v>44418</v>
      </c>
      <c r="K87" s="107">
        <v>44447</v>
      </c>
      <c r="L87" s="107"/>
      <c r="M87" s="107"/>
      <c r="N87" s="107" t="str">
        <f>IFERROR(IF(VLOOKUP(功能_333[[#This Row],[功能代號]],[2]討論項目!A:H,8,FALSE)=0,"",VLOOKUP(功能_333[[#This Row],[功能代號]],[2]討論項目!A:H,8,FALSE)),"")</f>
        <v/>
      </c>
      <c r="O87" s="107"/>
      <c r="P87" s="88" t="s">
        <v>922</v>
      </c>
      <c r="Q87" s="88" t="s">
        <v>1143</v>
      </c>
      <c r="R87" s="89"/>
      <c r="S87" s="88"/>
      <c r="T87" s="88"/>
      <c r="U87" s="88"/>
      <c r="V87" s="88"/>
      <c r="W87" s="88"/>
      <c r="X87" s="88"/>
      <c r="Y87" s="88"/>
      <c r="Z87" s="89" t="str">
        <f>VLOOKUP(功能_333[[#This Row],[User]],[2]SKL放款!A:G,7,FALSE)</f>
        <v>放款服務課</v>
      </c>
      <c r="AA87" s="107"/>
      <c r="AB87" s="90" t="str">
        <f>IFERROR(IF(VLOOKUP(功能_333[[#This Row],[功能代號]],[2]Menu!A:D,4,FALSE)=0,"",VLOOKUP(功能_333[[#This Row],[功能代號]],[2]Menu!A:D,4,FALSE)),"")</f>
        <v>L4-4</v>
      </c>
      <c r="AC87" s="89">
        <v>85</v>
      </c>
      <c r="AD87" s="89" t="str">
        <f>VLOOKUP(功能_333[[#This Row],[功能代號]],[3]交易清單!$E:$E,1,FALSE)</f>
        <v>L4042</v>
      </c>
    </row>
    <row r="88" spans="1:30" ht="13.5">
      <c r="A88" s="92">
        <v>86</v>
      </c>
      <c r="B88" s="89" t="str">
        <f>LEFT(功能_333[[#This Row],[功能代號]],2)</f>
        <v>L4</v>
      </c>
      <c r="C88" s="89" t="s">
        <v>1163</v>
      </c>
      <c r="D88" s="89"/>
      <c r="E88" s="88" t="s">
        <v>8</v>
      </c>
      <c r="F88" s="102" t="s">
        <v>1180</v>
      </c>
      <c r="G88" s="89" t="s">
        <v>1181</v>
      </c>
      <c r="H88" s="88" t="s">
        <v>891</v>
      </c>
      <c r="I88" s="88" t="s">
        <v>1125</v>
      </c>
      <c r="J88" s="107">
        <v>44418</v>
      </c>
      <c r="K88" s="107">
        <v>44447</v>
      </c>
      <c r="L88" s="107"/>
      <c r="M88" s="107"/>
      <c r="N88" s="107" t="str">
        <f>IFERROR(IF(VLOOKUP(功能_333[[#This Row],[功能代號]],[2]討論項目!A:H,8,FALSE)=0,"",VLOOKUP(功能_333[[#This Row],[功能代號]],[2]討論項目!A:H,8,FALSE)),"")</f>
        <v/>
      </c>
      <c r="O88" s="107"/>
      <c r="P88" s="88" t="s">
        <v>922</v>
      </c>
      <c r="Q88" s="88" t="s">
        <v>1143</v>
      </c>
      <c r="R88" s="89"/>
      <c r="S88" s="88"/>
      <c r="T88" s="88"/>
      <c r="U88" s="88"/>
      <c r="V88" s="88"/>
      <c r="W88" s="88"/>
      <c r="X88" s="88"/>
      <c r="Y88" s="88"/>
      <c r="Z88" s="89" t="str">
        <f>VLOOKUP(功能_333[[#This Row],[User]],[2]SKL放款!A:G,7,FALSE)</f>
        <v>放款服務課</v>
      </c>
      <c r="AA88" s="107"/>
      <c r="AB88" s="103" t="str">
        <f>AB87</f>
        <v>L4-4</v>
      </c>
      <c r="AC88" s="89">
        <v>86</v>
      </c>
      <c r="AD88" s="89" t="str">
        <f>VLOOKUP(功能_333[[#This Row],[功能代號]],[3]交易清單!$E:$E,1,FALSE)</f>
        <v>L4410</v>
      </c>
    </row>
    <row r="89" spans="1:30" ht="13.5">
      <c r="A89" s="92">
        <v>87</v>
      </c>
      <c r="B89" s="89" t="str">
        <f>LEFT(功能_333[[#This Row],[功能代號]],2)</f>
        <v>L4</v>
      </c>
      <c r="C89" s="89" t="s">
        <v>1163</v>
      </c>
      <c r="D89" s="89" t="s">
        <v>1177</v>
      </c>
      <c r="E89" s="88" t="s">
        <v>10</v>
      </c>
      <c r="F89" s="102" t="s">
        <v>1182</v>
      </c>
      <c r="G89" s="89" t="s">
        <v>1183</v>
      </c>
      <c r="H89" s="88" t="s">
        <v>891</v>
      </c>
      <c r="I89" s="88" t="s">
        <v>1125</v>
      </c>
      <c r="J89" s="107">
        <v>44418</v>
      </c>
      <c r="K89" s="107">
        <v>44447</v>
      </c>
      <c r="L89" s="107"/>
      <c r="M89" s="107"/>
      <c r="N89" s="107" t="str">
        <f>IFERROR(IF(VLOOKUP(功能_333[[#This Row],[功能代號]],[2]討論項目!A:H,8,FALSE)=0,"",VLOOKUP(功能_333[[#This Row],[功能代號]],[2]討論項目!A:H,8,FALSE)),"")</f>
        <v/>
      </c>
      <c r="O89" s="107"/>
      <c r="P89" s="88" t="s">
        <v>922</v>
      </c>
      <c r="Q89" s="88" t="s">
        <v>1143</v>
      </c>
      <c r="R89" s="89"/>
      <c r="S89" s="88"/>
      <c r="T89" s="88"/>
      <c r="U89" s="88"/>
      <c r="V89" s="88"/>
      <c r="W89" s="88"/>
      <c r="X89" s="88"/>
      <c r="Y89" s="88"/>
      <c r="Z89" s="89" t="str">
        <f>VLOOKUP(功能_333[[#This Row],[User]],[2]SKL放款!A:G,7,FALSE)</f>
        <v>放款服務課</v>
      </c>
      <c r="AA89" s="107"/>
      <c r="AB89" s="90" t="str">
        <f>IFERROR(IF(VLOOKUP(功能_333[[#This Row],[功能代號]],[2]Menu!A:D,4,FALSE)=0,"",VLOOKUP(功能_333[[#This Row],[功能代號]],[2]Menu!A:D,4,FALSE)),"")</f>
        <v>L4-4</v>
      </c>
      <c r="AC89" s="89">
        <v>87</v>
      </c>
      <c r="AD89" s="89" t="str">
        <f>VLOOKUP(功能_333[[#This Row],[功能代號]],[3]交易清單!$E:$E,1,FALSE)</f>
        <v>L4040</v>
      </c>
    </row>
    <row r="90" spans="1:30" ht="13.5">
      <c r="A90" s="92">
        <v>91</v>
      </c>
      <c r="B90" s="89" t="str">
        <f>LEFT(功能_333[[#This Row],[功能代號]],2)</f>
        <v>L4</v>
      </c>
      <c r="C90" s="89" t="s">
        <v>1163</v>
      </c>
      <c r="D90" s="89" t="s">
        <v>1177</v>
      </c>
      <c r="E90" s="88" t="s">
        <v>1184</v>
      </c>
      <c r="F90" s="102" t="s">
        <v>1185</v>
      </c>
      <c r="G90" s="89" t="s">
        <v>1186</v>
      </c>
      <c r="H90" s="88" t="s">
        <v>891</v>
      </c>
      <c r="I90" s="88" t="s">
        <v>1125</v>
      </c>
      <c r="J90" s="107">
        <v>44418</v>
      </c>
      <c r="K90" s="107">
        <v>44447</v>
      </c>
      <c r="L90" s="107"/>
      <c r="M90" s="107"/>
      <c r="N90" s="107" t="str">
        <f>IFERROR(IF(VLOOKUP(功能_333[[#This Row],[功能代號]],[2]討論項目!A:H,8,FALSE)=0,"",VLOOKUP(功能_333[[#This Row],[功能代號]],[2]討論項目!A:H,8,FALSE)),"")</f>
        <v/>
      </c>
      <c r="O90" s="107"/>
      <c r="P90" s="88" t="s">
        <v>922</v>
      </c>
      <c r="Q90" s="88" t="s">
        <v>1143</v>
      </c>
      <c r="R90" s="89"/>
      <c r="S90" s="88"/>
      <c r="T90" s="88"/>
      <c r="U90" s="88"/>
      <c r="V90" s="88"/>
      <c r="W90" s="88"/>
      <c r="X90" s="88"/>
      <c r="Y90" s="88"/>
      <c r="Z90" s="89" t="str">
        <f>VLOOKUP(功能_333[[#This Row],[User]],[2]SKL放款!A:G,7,FALSE)</f>
        <v>放款服務課</v>
      </c>
      <c r="AA90" s="107"/>
      <c r="AB90" s="90" t="str">
        <f>IFERROR(IF(VLOOKUP(功能_333[[#This Row],[功能代號]],[2]Menu!A:D,4,FALSE)=0,"",VLOOKUP(功能_333[[#This Row],[功能代號]],[2]Menu!A:D,4,FALSE)),"")</f>
        <v>L4-4</v>
      </c>
      <c r="AC90" s="89">
        <v>91</v>
      </c>
      <c r="AD90" s="89" t="str">
        <f>VLOOKUP(功能_333[[#This Row],[功能代號]],[3]交易清單!$E:$E,1,FALSE)</f>
        <v>L4414</v>
      </c>
    </row>
    <row r="91" spans="1:30" ht="13.5">
      <c r="A91" s="92">
        <v>92</v>
      </c>
      <c r="B91" s="89" t="str">
        <f>LEFT(功能_333[[#This Row],[功能代號]],2)</f>
        <v>L4</v>
      </c>
      <c r="C91" s="89" t="s">
        <v>1163</v>
      </c>
      <c r="D91" s="89"/>
      <c r="E91" s="88" t="s">
        <v>635</v>
      </c>
      <c r="F91" s="102" t="s">
        <v>1187</v>
      </c>
      <c r="G91" s="89" t="s">
        <v>19</v>
      </c>
      <c r="H91" s="88" t="s">
        <v>891</v>
      </c>
      <c r="I91" s="88" t="s">
        <v>1125</v>
      </c>
      <c r="J91" s="107">
        <v>44418</v>
      </c>
      <c r="K91" s="107">
        <v>44447</v>
      </c>
      <c r="L91" s="107"/>
      <c r="M91" s="107"/>
      <c r="N91" s="107" t="str">
        <f>IFERROR(IF(VLOOKUP(功能_333[[#This Row],[功能代號]],[2]討論項目!A:H,8,FALSE)=0,"",VLOOKUP(功能_333[[#This Row],[功能代號]],[2]討論項目!A:H,8,FALSE)),"")</f>
        <v/>
      </c>
      <c r="O91" s="107"/>
      <c r="P91" s="88" t="s">
        <v>922</v>
      </c>
      <c r="Q91" s="88" t="s">
        <v>1143</v>
      </c>
      <c r="R91" s="89"/>
      <c r="S91" s="88"/>
      <c r="T91" s="88"/>
      <c r="U91" s="88"/>
      <c r="V91" s="88"/>
      <c r="W91" s="88"/>
      <c r="X91" s="88"/>
      <c r="Y91" s="88"/>
      <c r="Z91" s="89" t="str">
        <f>VLOOKUP(功能_333[[#This Row],[User]],[2]SKL放款!A:G,7,FALSE)</f>
        <v>放款服務課</v>
      </c>
      <c r="AA91" s="107"/>
      <c r="AB91" s="103" t="str">
        <f>AB120</f>
        <v>L4-4</v>
      </c>
      <c r="AC91" s="89">
        <v>92</v>
      </c>
      <c r="AD91" s="89" t="str">
        <f>VLOOKUP(功能_333[[#This Row],[功能代號]],[3]交易清單!$E:$E,1,FALSE)</f>
        <v>L4940</v>
      </c>
    </row>
    <row r="92" spans="1:30" s="114" customFormat="1" ht="13.5">
      <c r="A92" s="119"/>
      <c r="B92" s="109" t="str">
        <f>LEFT(功能_333[[#This Row],[功能代號]],2)</f>
        <v>L4</v>
      </c>
      <c r="C92" s="89" t="s">
        <v>1163</v>
      </c>
      <c r="D92" s="117"/>
      <c r="E92" s="110" t="s">
        <v>636</v>
      </c>
      <c r="F92" s="120"/>
      <c r="G92" s="109" t="s">
        <v>1188</v>
      </c>
      <c r="H92" s="88" t="s">
        <v>891</v>
      </c>
      <c r="I92" s="88" t="s">
        <v>1125</v>
      </c>
      <c r="J92" s="113"/>
      <c r="K92" s="107">
        <v>44447</v>
      </c>
      <c r="L92" s="113"/>
      <c r="M92" s="113"/>
      <c r="N92" s="113"/>
      <c r="O92" s="113"/>
      <c r="P92" s="88" t="s">
        <v>922</v>
      </c>
      <c r="Q92" s="88" t="s">
        <v>1143</v>
      </c>
      <c r="R92" s="109"/>
      <c r="S92" s="110"/>
      <c r="T92" s="110"/>
      <c r="U92" s="110"/>
      <c r="V92" s="110"/>
      <c r="W92" s="110"/>
      <c r="X92" s="110"/>
      <c r="Y92" s="110"/>
      <c r="Z92" s="109" t="str">
        <f>VLOOKUP(功能_333[[#This Row],[User]],[2]SKL放款!A:G,7,FALSE)</f>
        <v>放款服務課</v>
      </c>
      <c r="AA92" s="113"/>
      <c r="AB92" s="103" t="str">
        <f>IFERROR(IF(VLOOKUP(功能_333[[#This Row],[功能代號]],[2]Menu!A:D,4,FALSE)=0,"",VLOOKUP(功能_333[[#This Row],[功能代號]],[2]Menu!A:D,4,FALSE)),"")</f>
        <v>L4-4</v>
      </c>
      <c r="AC92" s="109"/>
      <c r="AD92" s="89" t="e">
        <f>VLOOKUP(功能_333[[#This Row],[功能代號]],[3]交易清單!$E:$E,1,FALSE)</f>
        <v>#N/A</v>
      </c>
    </row>
    <row r="93" spans="1:30" ht="13.5">
      <c r="A93" s="92">
        <v>88</v>
      </c>
      <c r="B93" s="89" t="str">
        <f>LEFT(功能_333[[#This Row],[功能代號]],2)</f>
        <v>L4</v>
      </c>
      <c r="C93" s="89" t="s">
        <v>1163</v>
      </c>
      <c r="D93" s="89" t="s">
        <v>1177</v>
      </c>
      <c r="E93" s="88" t="s">
        <v>1189</v>
      </c>
      <c r="F93" s="102" t="s">
        <v>1190</v>
      </c>
      <c r="G93" s="89" t="s">
        <v>1191</v>
      </c>
      <c r="H93" s="88" t="s">
        <v>891</v>
      </c>
      <c r="I93" s="88" t="s">
        <v>1125</v>
      </c>
      <c r="J93" s="107">
        <v>44418</v>
      </c>
      <c r="K93" s="107">
        <v>44448</v>
      </c>
      <c r="L93" s="107"/>
      <c r="M93" s="107"/>
      <c r="N93" s="107" t="str">
        <f>IFERROR(IF(VLOOKUP(功能_333[[#This Row],[功能代號]],[2]討論項目!A:H,8,FALSE)=0,"",VLOOKUP(功能_333[[#This Row],[功能代號]],[2]討論項目!A:H,8,FALSE)),"")</f>
        <v/>
      </c>
      <c r="O93" s="107"/>
      <c r="P93" s="88" t="s">
        <v>922</v>
      </c>
      <c r="Q93" s="88" t="s">
        <v>1192</v>
      </c>
      <c r="R93" s="89"/>
      <c r="S93" s="88"/>
      <c r="T93" s="88"/>
      <c r="U93" s="88"/>
      <c r="V93" s="88"/>
      <c r="W93" s="88"/>
      <c r="X93" s="88"/>
      <c r="Y93" s="88"/>
      <c r="Z93" s="89" t="str">
        <f>VLOOKUP(功能_333[[#This Row],[User]],[2]SKL放款!A:G,7,FALSE)</f>
        <v>放款服務課</v>
      </c>
      <c r="AA93" s="107"/>
      <c r="AB93" s="90" t="str">
        <f>IFERROR(IF(VLOOKUP(功能_333[[#This Row],[功能代號]],[2]Menu!A:D,4,FALSE)=0,"",VLOOKUP(功能_333[[#This Row],[功能代號]],[2]Menu!A:D,4,FALSE)),"")</f>
        <v>L4-4</v>
      </c>
      <c r="AC93" s="89">
        <v>88</v>
      </c>
      <c r="AD93" s="89" t="str">
        <f>VLOOKUP(功能_333[[#This Row],[功能代號]],[3]交易清單!$E:$E,1,FALSE)</f>
        <v>L4043</v>
      </c>
    </row>
    <row r="94" spans="1:30" ht="13.5">
      <c r="A94" s="92">
        <v>89</v>
      </c>
      <c r="B94" s="89" t="str">
        <f>LEFT(功能_333[[#This Row],[功能代號]],2)</f>
        <v>L4</v>
      </c>
      <c r="C94" s="89" t="s">
        <v>1163</v>
      </c>
      <c r="D94" s="89"/>
      <c r="E94" s="88" t="s">
        <v>14</v>
      </c>
      <c r="F94" s="102" t="s">
        <v>1193</v>
      </c>
      <c r="G94" s="89" t="s">
        <v>640</v>
      </c>
      <c r="H94" s="88" t="s">
        <v>891</v>
      </c>
      <c r="I94" s="88" t="s">
        <v>1125</v>
      </c>
      <c r="J94" s="107">
        <v>44418</v>
      </c>
      <c r="K94" s="107">
        <v>44448</v>
      </c>
      <c r="L94" s="107"/>
      <c r="M94" s="107"/>
      <c r="N94" s="107" t="str">
        <f>IFERROR(IF(VLOOKUP(功能_333[[#This Row],[功能代號]],[2]討論項目!A:H,8,FALSE)=0,"",VLOOKUP(功能_333[[#This Row],[功能代號]],[2]討論項目!A:H,8,FALSE)),"")</f>
        <v/>
      </c>
      <c r="O94" s="107"/>
      <c r="P94" s="88" t="s">
        <v>922</v>
      </c>
      <c r="Q94" s="88" t="s">
        <v>1192</v>
      </c>
      <c r="R94" s="89"/>
      <c r="S94" s="88"/>
      <c r="T94" s="88"/>
      <c r="U94" s="88"/>
      <c r="V94" s="88"/>
      <c r="W94" s="88"/>
      <c r="X94" s="88"/>
      <c r="Y94" s="88"/>
      <c r="Z94" s="89" t="str">
        <f>VLOOKUP(功能_333[[#This Row],[User]],[2]SKL放款!A:G,7,FALSE)</f>
        <v>放款服務課</v>
      </c>
      <c r="AA94" s="107"/>
      <c r="AB94" s="103" t="str">
        <f>AB93</f>
        <v>L4-4</v>
      </c>
      <c r="AC94" s="89">
        <v>89</v>
      </c>
      <c r="AD94" s="89" t="str">
        <f>VLOOKUP(功能_333[[#This Row],[功能代號]],[3]交易清單!$E:$E,1,FALSE)</f>
        <v>L4412</v>
      </c>
    </row>
    <row r="95" spans="1:30" ht="13.5">
      <c r="A95" s="92">
        <v>90</v>
      </c>
      <c r="B95" s="89" t="str">
        <f>LEFT(功能_333[[#This Row],[功能代號]],2)</f>
        <v>L4</v>
      </c>
      <c r="C95" s="89" t="s">
        <v>1163</v>
      </c>
      <c r="D95" s="89" t="s">
        <v>1177</v>
      </c>
      <c r="E95" s="88" t="s">
        <v>15</v>
      </c>
      <c r="F95" s="102" t="s">
        <v>1194</v>
      </c>
      <c r="G95" s="89" t="s">
        <v>1195</v>
      </c>
      <c r="H95" s="88" t="s">
        <v>891</v>
      </c>
      <c r="I95" s="88" t="s">
        <v>1125</v>
      </c>
      <c r="J95" s="107">
        <v>44418</v>
      </c>
      <c r="K95" s="107">
        <v>44448</v>
      </c>
      <c r="L95" s="107"/>
      <c r="M95" s="107"/>
      <c r="N95" s="107" t="str">
        <f>IFERROR(IF(VLOOKUP(功能_333[[#This Row],[功能代號]],[2]討論項目!A:H,8,FALSE)=0,"",VLOOKUP(功能_333[[#This Row],[功能代號]],[2]討論項目!A:H,8,FALSE)),"")</f>
        <v/>
      </c>
      <c r="O95" s="107"/>
      <c r="P95" s="88" t="s">
        <v>922</v>
      </c>
      <c r="Q95" s="88" t="s">
        <v>1192</v>
      </c>
      <c r="R95" s="89"/>
      <c r="S95" s="88"/>
      <c r="T95" s="88"/>
      <c r="U95" s="88"/>
      <c r="V95" s="88"/>
      <c r="W95" s="88"/>
      <c r="X95" s="88"/>
      <c r="Y95" s="88"/>
      <c r="Z95" s="89" t="str">
        <f>VLOOKUP(功能_333[[#This Row],[User]],[2]SKL放款!A:G,7,FALSE)</f>
        <v>放款服務課</v>
      </c>
      <c r="AA95" s="107"/>
      <c r="AB95" s="90" t="str">
        <f>IFERROR(IF(VLOOKUP(功能_333[[#This Row],[功能代號]],[2]Menu!A:D,4,FALSE)=0,"",VLOOKUP(功能_333[[#This Row],[功能代號]],[2]Menu!A:D,4,FALSE)),"")</f>
        <v>L4-4</v>
      </c>
      <c r="AC95" s="89">
        <v>90</v>
      </c>
      <c r="AD95" s="89" t="str">
        <f>VLOOKUP(功能_333[[#This Row],[功能代號]],[3]交易清單!$E:$E,1,FALSE)</f>
        <v>L4041</v>
      </c>
    </row>
    <row r="96" spans="1:30" s="114" customFormat="1" ht="13.5">
      <c r="A96" s="119"/>
      <c r="B96" s="109" t="str">
        <f>LEFT(功能_333[[#This Row],[功能代號]],2)</f>
        <v>L4</v>
      </c>
      <c r="C96" s="89" t="s">
        <v>1163</v>
      </c>
      <c r="D96" s="117"/>
      <c r="E96" s="110" t="s">
        <v>637</v>
      </c>
      <c r="F96" s="111"/>
      <c r="G96" s="109" t="s">
        <v>1196</v>
      </c>
      <c r="H96" s="88" t="s">
        <v>891</v>
      </c>
      <c r="I96" s="88" t="s">
        <v>1125</v>
      </c>
      <c r="J96" s="113"/>
      <c r="K96" s="107">
        <v>44448</v>
      </c>
      <c r="L96" s="113"/>
      <c r="M96" s="113"/>
      <c r="N96" s="113"/>
      <c r="O96" s="113"/>
      <c r="P96" s="88" t="s">
        <v>922</v>
      </c>
      <c r="Q96" s="88" t="s">
        <v>1192</v>
      </c>
      <c r="R96" s="109"/>
      <c r="S96" s="110"/>
      <c r="T96" s="110"/>
      <c r="U96" s="110"/>
      <c r="V96" s="110"/>
      <c r="W96" s="110"/>
      <c r="X96" s="110"/>
      <c r="Y96" s="110"/>
      <c r="Z96" s="109" t="str">
        <f>VLOOKUP(功能_333[[#This Row],[User]],[2]SKL放款!A:G,7,FALSE)</f>
        <v>放款服務課</v>
      </c>
      <c r="AA96" s="113"/>
      <c r="AB96" s="103" t="str">
        <f>IFERROR(IF(VLOOKUP(功能_333[[#This Row],[功能代號]],[2]Menu!A:D,4,FALSE)=0,"",VLOOKUP(功能_333[[#This Row],[功能代號]],[2]Menu!A:D,4,FALSE)),"")</f>
        <v>L4-4</v>
      </c>
      <c r="AC96" s="109"/>
      <c r="AD96" s="89" t="e">
        <f>VLOOKUP(功能_333[[#This Row],[功能代號]],[3]交易清單!$E:$E,1,FALSE)</f>
        <v>#N/A</v>
      </c>
    </row>
    <row r="97" spans="1:30" ht="13.5">
      <c r="A97" s="92">
        <v>205</v>
      </c>
      <c r="B97" s="89" t="str">
        <f>LEFT(功能_333[[#This Row],[功能代號]],2)</f>
        <v>L3</v>
      </c>
      <c r="C97" s="89" t="s">
        <v>1101</v>
      </c>
      <c r="D97" s="89"/>
      <c r="E97" s="88" t="s">
        <v>170</v>
      </c>
      <c r="F97" s="118" t="s">
        <v>1197</v>
      </c>
      <c r="G97" s="89" t="s">
        <v>1198</v>
      </c>
      <c r="H97" s="88" t="s">
        <v>891</v>
      </c>
      <c r="I97" s="106" t="s">
        <v>938</v>
      </c>
      <c r="J97" s="107">
        <v>44412</v>
      </c>
      <c r="K97" s="107">
        <v>44452</v>
      </c>
      <c r="L97" s="107"/>
      <c r="M97" s="107"/>
      <c r="N97" s="107" t="str">
        <f>IFERROR(IF(VLOOKUP(功能_333[[#This Row],[功能代號]],[2]討論項目!A:H,8,FALSE)=0,"",VLOOKUP(功能_333[[#This Row],[功能代號]],[2]討論項目!A:H,8,FALSE)),"")</f>
        <v/>
      </c>
      <c r="O97" s="107"/>
      <c r="P97" s="88" t="s">
        <v>1105</v>
      </c>
      <c r="Q97" s="88" t="s">
        <v>1199</v>
      </c>
      <c r="R97" s="89"/>
      <c r="S97" s="88"/>
      <c r="T97" s="88"/>
      <c r="U97" s="88"/>
      <c r="V97" s="88"/>
      <c r="W97" s="88"/>
      <c r="X97" s="88"/>
      <c r="Y97" s="88"/>
      <c r="Z97" s="89" t="str">
        <f>VLOOKUP(功能_333[[#This Row],[User]],[2]SKL放款!A:G,7,FALSE)</f>
        <v>放款服務課</v>
      </c>
      <c r="AA97" s="107"/>
      <c r="AB97" s="90" t="str">
        <f>IFERROR(IF(VLOOKUP(功能_333[[#This Row],[功能代號]],[2]Menu!A:D,4,FALSE)=0,"",VLOOKUP(功能_333[[#This Row],[功能代號]],[2]Menu!A:D,4,FALSE)),"")</f>
        <v>L3-3</v>
      </c>
      <c r="AC97" s="89">
        <v>205</v>
      </c>
      <c r="AD97" s="89" t="str">
        <f>VLOOKUP(功能_333[[#This Row],[功能代號]],[3]交易清單!$E:$E,1,FALSE)</f>
        <v>L3210</v>
      </c>
    </row>
    <row r="98" spans="1:30" ht="13.5">
      <c r="A98" s="92">
        <v>209</v>
      </c>
      <c r="B98" s="89" t="str">
        <f>LEFT(功能_333[[#This Row],[功能代號]],2)</f>
        <v>L3</v>
      </c>
      <c r="C98" s="89" t="s">
        <v>1101</v>
      </c>
      <c r="D98" s="89"/>
      <c r="E98" s="88" t="s">
        <v>1200</v>
      </c>
      <c r="F98" s="118" t="s">
        <v>1201</v>
      </c>
      <c r="G98" s="89" t="s">
        <v>1202</v>
      </c>
      <c r="H98" s="88" t="s">
        <v>891</v>
      </c>
      <c r="I98" s="106" t="s">
        <v>938</v>
      </c>
      <c r="J98" s="107">
        <v>44412</v>
      </c>
      <c r="K98" s="107">
        <v>44452</v>
      </c>
      <c r="L98" s="107"/>
      <c r="M98" s="107"/>
      <c r="N98" s="107" t="str">
        <f>IFERROR(IF(VLOOKUP(功能_333[[#This Row],[功能代號]],[2]討論項目!A:H,8,FALSE)=0,"",VLOOKUP(功能_333[[#This Row],[功能代號]],[2]討論項目!A:H,8,FALSE)),"")</f>
        <v/>
      </c>
      <c r="O98" s="107"/>
      <c r="P98" s="88" t="s">
        <v>1111</v>
      </c>
      <c r="Q98" s="88" t="s">
        <v>1199</v>
      </c>
      <c r="R98" s="89"/>
      <c r="S98" s="88"/>
      <c r="T98" s="88"/>
      <c r="U98" s="88"/>
      <c r="V98" s="88"/>
      <c r="W98" s="88"/>
      <c r="X98" s="88"/>
      <c r="Y98" s="88"/>
      <c r="Z98" s="89" t="str">
        <f>VLOOKUP(功能_333[[#This Row],[User]],[2]SKL放款!A:G,7,FALSE)</f>
        <v>放款服務課</v>
      </c>
      <c r="AA98" s="107"/>
      <c r="AB98" s="90" t="str">
        <f>IFERROR(IF(VLOOKUP(功能_333[[#This Row],[功能代號]],[2]Menu!A:D,4,FALSE)=0,"",VLOOKUP(功能_333[[#This Row],[功能代號]],[2]Menu!A:D,4,FALSE)),"")</f>
        <v>L3-3</v>
      </c>
      <c r="AC98" s="89">
        <v>209</v>
      </c>
      <c r="AD98" s="89" t="str">
        <f>VLOOKUP(功能_333[[#This Row],[功能代號]],[3]交易清單!$E:$E,1,FALSE)</f>
        <v>L3220</v>
      </c>
    </row>
    <row r="99" spans="1:30" ht="13.5">
      <c r="A99" s="92">
        <v>296</v>
      </c>
      <c r="B99" s="89" t="str">
        <f>LEFT(功能_333[[#This Row],[功能代號]],2)</f>
        <v>L6</v>
      </c>
      <c r="C99" s="89" t="s">
        <v>1174</v>
      </c>
      <c r="D99" s="89"/>
      <c r="E99" s="88" t="s">
        <v>454</v>
      </c>
      <c r="F99" s="118" t="s">
        <v>1203</v>
      </c>
      <c r="G99" s="89" t="s">
        <v>1204</v>
      </c>
      <c r="H99" s="88" t="s">
        <v>891</v>
      </c>
      <c r="I99" s="88" t="s">
        <v>1110</v>
      </c>
      <c r="J99" s="107">
        <v>44428</v>
      </c>
      <c r="K99" s="107">
        <v>44452</v>
      </c>
      <c r="L99" s="107"/>
      <c r="M99" s="107"/>
      <c r="N99" s="107" t="str">
        <f>IFERROR(IF(VLOOKUP(功能_333[[#This Row],[功能代號]],[2]討論項目!A:H,8,FALSE)=0,"",VLOOKUP(功能_333[[#This Row],[功能代號]],[2]討論項目!A:H,8,FALSE)),"")</f>
        <v/>
      </c>
      <c r="O99" s="107"/>
      <c r="P99" s="88" t="s">
        <v>922</v>
      </c>
      <c r="Q99" s="88" t="s">
        <v>923</v>
      </c>
      <c r="R99" s="89"/>
      <c r="S99" s="88"/>
      <c r="T99" s="88"/>
      <c r="U99" s="88"/>
      <c r="V99" s="88"/>
      <c r="W99" s="88"/>
      <c r="X99" s="88"/>
      <c r="Y99" s="88"/>
      <c r="Z99" s="89" t="str">
        <f>VLOOKUP(功能_333[[#This Row],[User]],[2]SKL放款!A:G,7,FALSE)</f>
        <v>放款服務課</v>
      </c>
      <c r="AA99" s="107"/>
      <c r="AB99" s="90" t="str">
        <f>IFERROR(IF(VLOOKUP(功能_333[[#This Row],[功能代號]],[2]Menu!A:D,4,FALSE)=0,"",VLOOKUP(功能_333[[#This Row],[功能代號]],[2]Menu!A:D,4,FALSE)),"")</f>
        <v>L6-1</v>
      </c>
      <c r="AC99" s="89">
        <v>296</v>
      </c>
      <c r="AD99" s="89" t="str">
        <f>VLOOKUP(功能_333[[#This Row],[功能代號]],[3]交易清單!$E:$E,1,FALSE)</f>
        <v>L6101</v>
      </c>
    </row>
    <row r="100" spans="1:30" ht="13.5">
      <c r="A100" s="92">
        <v>223</v>
      </c>
      <c r="B100" s="89" t="str">
        <f>LEFT(功能_333[[#This Row],[功能代號]],2)</f>
        <v>L4</v>
      </c>
      <c r="C100" s="89" t="s">
        <v>1163</v>
      </c>
      <c r="D100" s="89"/>
      <c r="E100" s="88" t="s">
        <v>209</v>
      </c>
      <c r="F100" s="118" t="s">
        <v>1205</v>
      </c>
      <c r="G100" s="89" t="s">
        <v>1206</v>
      </c>
      <c r="H100" s="88" t="s">
        <v>891</v>
      </c>
      <c r="I100" s="106" t="s">
        <v>938</v>
      </c>
      <c r="J100" s="107">
        <v>44420</v>
      </c>
      <c r="K100" s="107">
        <v>44452</v>
      </c>
      <c r="L100" s="107"/>
      <c r="M100" s="107"/>
      <c r="N100" s="107" t="str">
        <f>IFERROR(IF(VLOOKUP(功能_333[[#This Row],[功能代號]],[2]討論項目!A:H,8,FALSE)=0,"",VLOOKUP(功能_333[[#This Row],[功能代號]],[2]討論項目!A:H,8,FALSE)),"")</f>
        <v/>
      </c>
      <c r="O100" s="107"/>
      <c r="P100" s="88" t="s">
        <v>1105</v>
      </c>
      <c r="Q100" s="88" t="s">
        <v>1199</v>
      </c>
      <c r="R100" s="89"/>
      <c r="S100" s="88"/>
      <c r="T100" s="88"/>
      <c r="U100" s="88"/>
      <c r="V100" s="88"/>
      <c r="W100" s="88"/>
      <c r="X100" s="88"/>
      <c r="Y100" s="88"/>
      <c r="Z100" s="89" t="str">
        <f>VLOOKUP(功能_333[[#This Row],[User]],[2]SKL放款!A:G,7,FALSE)</f>
        <v>放款服務課</v>
      </c>
      <c r="AA100" s="107"/>
      <c r="AB100" s="90" t="str">
        <f>IFERROR(IF(VLOOKUP(功能_333[[#This Row],[功能代號]],[2]Menu!A:D,4,FALSE)=0,"",VLOOKUP(功能_333[[#This Row],[功能代號]],[2]Menu!A:D,4,FALSE)),"")</f>
        <v>L4-7</v>
      </c>
      <c r="AC100" s="89">
        <v>223</v>
      </c>
      <c r="AD100" s="89" t="str">
        <f>VLOOKUP(功能_333[[#This Row],[功能代號]],[3]交易清單!$E:$E,1,FALSE)</f>
        <v>L4701</v>
      </c>
    </row>
    <row r="101" spans="1:30" ht="13.5">
      <c r="A101" s="92">
        <v>206</v>
      </c>
      <c r="B101" s="89" t="str">
        <f>LEFT(功能_333[[#This Row],[功能代號]],2)</f>
        <v>L3</v>
      </c>
      <c r="C101" s="89" t="s">
        <v>1101</v>
      </c>
      <c r="D101" s="89"/>
      <c r="E101" s="88" t="s">
        <v>172</v>
      </c>
      <c r="F101" s="118" t="s">
        <v>1207</v>
      </c>
      <c r="G101" s="89" t="s">
        <v>1208</v>
      </c>
      <c r="H101" s="88" t="s">
        <v>891</v>
      </c>
      <c r="I101" s="106" t="s">
        <v>938</v>
      </c>
      <c r="J101" s="107">
        <v>44412</v>
      </c>
      <c r="K101" s="107">
        <v>44452</v>
      </c>
      <c r="L101" s="107"/>
      <c r="M101" s="107"/>
      <c r="N101" s="107" t="str">
        <f>IFERROR(IF(VLOOKUP(功能_333[[#This Row],[功能代號]],[2]討論項目!A:H,8,FALSE)=0,"",VLOOKUP(功能_333[[#This Row],[功能代號]],[2]討論項目!A:H,8,FALSE)),"")</f>
        <v/>
      </c>
      <c r="O101" s="107"/>
      <c r="P101" s="88" t="s">
        <v>1105</v>
      </c>
      <c r="Q101" s="88" t="s">
        <v>1199</v>
      </c>
      <c r="R101" s="89"/>
      <c r="S101" s="88"/>
      <c r="T101" s="88"/>
      <c r="U101" s="88"/>
      <c r="V101" s="88"/>
      <c r="W101" s="88"/>
      <c r="X101" s="88"/>
      <c r="Y101" s="88"/>
      <c r="Z101" s="89" t="str">
        <f>VLOOKUP(功能_333[[#This Row],[User]],[2]SKL放款!A:G,7,FALSE)</f>
        <v>放款服務課</v>
      </c>
      <c r="AA101" s="107"/>
      <c r="AB101" s="90" t="str">
        <f>IFERROR(IF(VLOOKUP(功能_333[[#This Row],[功能代號]],[2]Menu!A:D,4,FALSE)=0,"",VLOOKUP(功能_333[[#This Row],[功能代號]],[2]Menu!A:D,4,FALSE)),"")</f>
        <v>L3-3</v>
      </c>
      <c r="AC101" s="89">
        <v>206</v>
      </c>
      <c r="AD101" s="89" t="str">
        <f>VLOOKUP(功能_333[[#This Row],[功能代號]],[3]交易清單!$E:$E,1,FALSE)</f>
        <v>L3007</v>
      </c>
    </row>
    <row r="102" spans="1:30" ht="13.5">
      <c r="A102" s="92">
        <v>207</v>
      </c>
      <c r="B102" s="89" t="str">
        <f>LEFT(功能_333[[#This Row],[功能代號]],2)</f>
        <v>L3</v>
      </c>
      <c r="C102" s="89" t="s">
        <v>1101</v>
      </c>
      <c r="D102" s="89"/>
      <c r="E102" s="88" t="s">
        <v>1209</v>
      </c>
      <c r="F102" s="118" t="s">
        <v>1210</v>
      </c>
      <c r="G102" s="89" t="s">
        <v>1211</v>
      </c>
      <c r="H102" s="88" t="s">
        <v>891</v>
      </c>
      <c r="I102" s="106" t="s">
        <v>938</v>
      </c>
      <c r="J102" s="107">
        <v>44412</v>
      </c>
      <c r="K102" s="107">
        <v>44452</v>
      </c>
      <c r="L102" s="107"/>
      <c r="M102" s="107"/>
      <c r="N102" s="107" t="str">
        <f>IFERROR(IF(VLOOKUP(功能_333[[#This Row],[功能代號]],[2]討論項目!A:H,8,FALSE)=0,"",VLOOKUP(功能_333[[#This Row],[功能代號]],[2]討論項目!A:H,8,FALSE)),"")</f>
        <v/>
      </c>
      <c r="O102" s="107"/>
      <c r="P102" s="88" t="s">
        <v>1105</v>
      </c>
      <c r="Q102" s="88" t="s">
        <v>1199</v>
      </c>
      <c r="R102" s="89"/>
      <c r="S102" s="88"/>
      <c r="T102" s="88"/>
      <c r="U102" s="88"/>
      <c r="V102" s="88"/>
      <c r="W102" s="88"/>
      <c r="X102" s="88"/>
      <c r="Y102" s="88"/>
      <c r="Z102" s="89" t="str">
        <f>VLOOKUP(功能_333[[#This Row],[User]],[2]SKL放款!A:G,7,FALSE)</f>
        <v>放款服務課</v>
      </c>
      <c r="AA102" s="107"/>
      <c r="AB102" s="90" t="str">
        <f>IFERROR(IF(VLOOKUP(功能_333[[#This Row],[功能代號]],[2]Menu!A:D,4,FALSE)=0,"",VLOOKUP(功能_333[[#This Row],[功能代號]],[2]Menu!A:D,4,FALSE)),"")</f>
        <v>L3-3</v>
      </c>
      <c r="AC102" s="89">
        <v>207</v>
      </c>
      <c r="AD102" s="89" t="str">
        <f>VLOOKUP(功能_333[[#This Row],[功能代號]],[3]交易清單!$E:$E,1,FALSE)</f>
        <v>L3008</v>
      </c>
    </row>
    <row r="103" spans="1:30" ht="13.5">
      <c r="A103" s="92">
        <v>208</v>
      </c>
      <c r="B103" s="89" t="str">
        <f>LEFT(功能_333[[#This Row],[功能代號]],2)</f>
        <v>L3</v>
      </c>
      <c r="C103" s="89" t="s">
        <v>1101</v>
      </c>
      <c r="D103" s="89"/>
      <c r="E103" s="88" t="s">
        <v>1212</v>
      </c>
      <c r="F103" s="118" t="s">
        <v>1213</v>
      </c>
      <c r="G103" s="89" t="s">
        <v>1214</v>
      </c>
      <c r="H103" s="88" t="s">
        <v>891</v>
      </c>
      <c r="I103" s="106" t="s">
        <v>938</v>
      </c>
      <c r="J103" s="107">
        <v>44412</v>
      </c>
      <c r="K103" s="107">
        <v>44452</v>
      </c>
      <c r="L103" s="107"/>
      <c r="M103" s="107"/>
      <c r="N103" s="107" t="str">
        <f>IFERROR(IF(VLOOKUP(功能_333[[#This Row],[功能代號]],[2]討論項目!A:H,8,FALSE)=0,"",VLOOKUP(功能_333[[#This Row],[功能代號]],[2]討論項目!A:H,8,FALSE)),"")</f>
        <v/>
      </c>
      <c r="O103" s="107"/>
      <c r="P103" s="88" t="s">
        <v>1105</v>
      </c>
      <c r="Q103" s="88" t="s">
        <v>1199</v>
      </c>
      <c r="R103" s="89"/>
      <c r="S103" s="88"/>
      <c r="T103" s="88"/>
      <c r="U103" s="88"/>
      <c r="V103" s="88"/>
      <c r="W103" s="88"/>
      <c r="X103" s="88"/>
      <c r="Y103" s="88"/>
      <c r="Z103" s="89" t="str">
        <f>VLOOKUP(功能_333[[#This Row],[User]],[2]SKL放款!A:G,7,FALSE)</f>
        <v>放款服務課</v>
      </c>
      <c r="AA103" s="107"/>
      <c r="AB103" s="90" t="str">
        <f>IFERROR(IF(VLOOKUP(功能_333[[#This Row],[功能代號]],[2]Menu!A:D,4,FALSE)=0,"",VLOOKUP(功能_333[[#This Row],[功能代號]],[2]Menu!A:D,4,FALSE)),"")</f>
        <v>L3-3</v>
      </c>
      <c r="AC103" s="89">
        <v>208</v>
      </c>
      <c r="AD103" s="89" t="str">
        <f>VLOOKUP(功能_333[[#This Row],[功能代號]],[3]交易清單!$E:$E,1,FALSE)</f>
        <v>L3009</v>
      </c>
    </row>
    <row r="104" spans="1:30" ht="13.5">
      <c r="A104" s="92">
        <v>203</v>
      </c>
      <c r="B104" s="89" t="str">
        <f>LEFT(功能_333[[#This Row],[功能代號]],2)</f>
        <v>L3</v>
      </c>
      <c r="C104" s="89" t="s">
        <v>1101</v>
      </c>
      <c r="D104" s="89"/>
      <c r="E104" s="88" t="s">
        <v>1215</v>
      </c>
      <c r="F104" s="118" t="s">
        <v>1216</v>
      </c>
      <c r="G104" s="89" t="s">
        <v>1217</v>
      </c>
      <c r="H104" s="88" t="s">
        <v>891</v>
      </c>
      <c r="I104" s="106" t="s">
        <v>938</v>
      </c>
      <c r="J104" s="107">
        <v>44413</v>
      </c>
      <c r="K104" s="107">
        <v>44452</v>
      </c>
      <c r="L104" s="107"/>
      <c r="M104" s="107"/>
      <c r="N104" s="107" t="str">
        <f>IFERROR(IF(VLOOKUP(功能_333[[#This Row],[功能代號]],[2]討論項目!A:H,8,FALSE)=0,"",VLOOKUP(功能_333[[#This Row],[功能代號]],[2]討論項目!A:H,8,FALSE)),"")</f>
        <v/>
      </c>
      <c r="O104" s="107"/>
      <c r="P104" s="88" t="s">
        <v>1105</v>
      </c>
      <c r="Q104" s="88" t="s">
        <v>1199</v>
      </c>
      <c r="R104" s="89"/>
      <c r="S104" s="88"/>
      <c r="T104" s="88"/>
      <c r="U104" s="88"/>
      <c r="V104" s="88"/>
      <c r="W104" s="88"/>
      <c r="X104" s="88"/>
      <c r="Y104" s="88"/>
      <c r="Z104" s="89" t="str">
        <f>VLOOKUP(功能_333[[#This Row],[User]],[2]SKL放款!A:G,7,FALSE)</f>
        <v>放款服務課</v>
      </c>
      <c r="AA104" s="107"/>
      <c r="AB104" s="90" t="str">
        <f>IFERROR(IF(VLOOKUP(功能_333[[#This Row],[功能代號]],[2]Menu!A:D,4,FALSE)=0,"",VLOOKUP(功能_333[[#This Row],[功能代號]],[2]Menu!A:D,4,FALSE)),"")</f>
        <v>L3-3</v>
      </c>
      <c r="AC104" s="89">
        <v>203</v>
      </c>
      <c r="AD104" s="89" t="str">
        <f>VLOOKUP(功能_333[[#This Row],[功能代號]],[3]交易清單!$E:$E,1,FALSE)</f>
        <v>L3943</v>
      </c>
    </row>
    <row r="105" spans="1:30" ht="13.5">
      <c r="A105" s="92">
        <v>190</v>
      </c>
      <c r="B105" s="89" t="str">
        <f>LEFT(功能_333[[#This Row],[功能代號]],2)</f>
        <v>L2</v>
      </c>
      <c r="C105" s="89" t="s">
        <v>933</v>
      </c>
      <c r="D105" s="89"/>
      <c r="E105" s="88" t="s">
        <v>1218</v>
      </c>
      <c r="F105" s="118" t="s">
        <v>1219</v>
      </c>
      <c r="G105" s="89" t="s">
        <v>1220</v>
      </c>
      <c r="H105" s="88" t="s">
        <v>891</v>
      </c>
      <c r="I105" s="108" t="s">
        <v>973</v>
      </c>
      <c r="J105" s="107">
        <v>44411</v>
      </c>
      <c r="K105" s="107">
        <v>44453</v>
      </c>
      <c r="L105" s="107"/>
      <c r="M105" s="107"/>
      <c r="N105" s="107" t="str">
        <f>IFERROR(IF(VLOOKUP(功能_333[[#This Row],[功能代號]],[2]討論項目!A:H,8,FALSE)=0,"",VLOOKUP(功能_333[[#This Row],[功能代號]],[2]討論項目!A:H,8,FALSE)),"")</f>
        <v/>
      </c>
      <c r="O105" s="107"/>
      <c r="P105" s="88" t="s">
        <v>922</v>
      </c>
      <c r="Q105" s="88" t="s">
        <v>917</v>
      </c>
      <c r="R105" s="89"/>
      <c r="S105" s="88"/>
      <c r="T105" s="88"/>
      <c r="U105" s="88"/>
      <c r="V105" s="88"/>
      <c r="W105" s="88"/>
      <c r="X105" s="88"/>
      <c r="Y105" s="88"/>
      <c r="Z105" s="89" t="str">
        <f>VLOOKUP(功能_333[[#This Row],[User]],[2]SKL放款!A:G,7,FALSE)</f>
        <v>放款服務課</v>
      </c>
      <c r="AA105" s="107"/>
      <c r="AB105" s="90" t="str">
        <f>IFERROR(IF(VLOOKUP(功能_333[[#This Row],[功能代號]],[2]Menu!A:D,4,FALSE)=0,"",VLOOKUP(功能_333[[#This Row],[功能代號]],[2]Menu!A:D,4,FALSE)),"")</f>
        <v>L2-9</v>
      </c>
      <c r="AC105" s="89">
        <v>190</v>
      </c>
      <c r="AD105" s="89" t="str">
        <f>VLOOKUP(功能_333[[#This Row],[功能代號]],[3]交易清單!$E:$E,1,FALSE)</f>
        <v>L2061</v>
      </c>
    </row>
    <row r="106" spans="1:30" ht="13.5">
      <c r="A106" s="92">
        <v>191</v>
      </c>
      <c r="B106" s="89" t="str">
        <f>LEFT(功能_333[[#This Row],[功能代號]],2)</f>
        <v>L2</v>
      </c>
      <c r="C106" s="89" t="s">
        <v>933</v>
      </c>
      <c r="D106" s="89"/>
      <c r="E106" s="88" t="s">
        <v>1221</v>
      </c>
      <c r="F106" s="118" t="s">
        <v>1222</v>
      </c>
      <c r="G106" s="89" t="s">
        <v>646</v>
      </c>
      <c r="H106" s="88" t="s">
        <v>891</v>
      </c>
      <c r="I106" s="108" t="s">
        <v>973</v>
      </c>
      <c r="J106" s="107">
        <v>44411</v>
      </c>
      <c r="K106" s="107">
        <v>44453</v>
      </c>
      <c r="L106" s="107"/>
      <c r="M106" s="107"/>
      <c r="N106" s="107" t="str">
        <f>IFERROR(IF(VLOOKUP(功能_333[[#This Row],[功能代號]],[2]討論項目!A:H,8,FALSE)=0,"",VLOOKUP(功能_333[[#This Row],[功能代號]],[2]討論項目!A:H,8,FALSE)),"")</f>
        <v/>
      </c>
      <c r="O106" s="107"/>
      <c r="P106" s="88" t="s">
        <v>922</v>
      </c>
      <c r="Q106" s="88" t="s">
        <v>917</v>
      </c>
      <c r="R106" s="89"/>
      <c r="S106" s="88"/>
      <c r="T106" s="88"/>
      <c r="U106" s="88"/>
      <c r="V106" s="88"/>
      <c r="W106" s="88"/>
      <c r="X106" s="88"/>
      <c r="Y106" s="88"/>
      <c r="Z106" s="89" t="str">
        <f>VLOOKUP(功能_333[[#This Row],[User]],[2]SKL放款!A:G,7,FALSE)</f>
        <v>放款服務課</v>
      </c>
      <c r="AA106" s="107"/>
      <c r="AB106" s="103" t="str">
        <f>AB107</f>
        <v>L2-9</v>
      </c>
      <c r="AC106" s="89">
        <v>191</v>
      </c>
      <c r="AD106" s="89" t="str">
        <f>VLOOKUP(功能_333[[#This Row],[功能代號]],[3]交易清單!$E:$E,1,FALSE)</f>
        <v>L2670</v>
      </c>
    </row>
    <row r="107" spans="1:30" ht="13.5">
      <c r="A107" s="92">
        <v>192</v>
      </c>
      <c r="B107" s="89" t="str">
        <f>LEFT(功能_333[[#This Row],[功能代號]],2)</f>
        <v>L2</v>
      </c>
      <c r="C107" s="89" t="s">
        <v>933</v>
      </c>
      <c r="D107" s="89"/>
      <c r="E107" s="88" t="s">
        <v>1223</v>
      </c>
      <c r="F107" s="118" t="s">
        <v>1224</v>
      </c>
      <c r="G107" s="89" t="s">
        <v>1225</v>
      </c>
      <c r="H107" s="88" t="s">
        <v>891</v>
      </c>
      <c r="I107" s="108" t="s">
        <v>973</v>
      </c>
      <c r="J107" s="107">
        <v>44411</v>
      </c>
      <c r="K107" s="107">
        <v>44453</v>
      </c>
      <c r="L107" s="107"/>
      <c r="M107" s="107"/>
      <c r="N107" s="107" t="str">
        <f>IFERROR(IF(VLOOKUP(功能_333[[#This Row],[功能代號]],[2]討論項目!A:H,8,FALSE)=0,"",VLOOKUP(功能_333[[#This Row],[功能代號]],[2]討論項目!A:H,8,FALSE)),"")</f>
        <v/>
      </c>
      <c r="O107" s="107"/>
      <c r="P107" s="88" t="s">
        <v>922</v>
      </c>
      <c r="Q107" s="88" t="s">
        <v>917</v>
      </c>
      <c r="R107" s="89"/>
      <c r="S107" s="88"/>
      <c r="T107" s="88"/>
      <c r="U107" s="88"/>
      <c r="V107" s="88"/>
      <c r="W107" s="88"/>
      <c r="X107" s="88"/>
      <c r="Y107" s="88"/>
      <c r="Z107" s="89" t="str">
        <f>VLOOKUP(功能_333[[#This Row],[User]],[2]SKL放款!A:G,7,FALSE)</f>
        <v>放款服務課</v>
      </c>
      <c r="AA107" s="107"/>
      <c r="AB107" s="90" t="str">
        <f>IFERROR(IF(VLOOKUP(功能_333[[#This Row],[功能代號]],[2]Menu!A:D,4,FALSE)=0,"",VLOOKUP(功能_333[[#This Row],[功能代號]],[2]Menu!A:D,4,FALSE)),"")</f>
        <v>L2-9</v>
      </c>
      <c r="AC107" s="89">
        <v>192</v>
      </c>
      <c r="AD107" s="89" t="str">
        <f>VLOOKUP(功能_333[[#This Row],[功能代號]],[3]交易清單!$E:$E,1,FALSE)</f>
        <v>L2062</v>
      </c>
    </row>
    <row r="108" spans="1:30" ht="13.5">
      <c r="A108" s="92">
        <v>111</v>
      </c>
      <c r="B108" s="89" t="str">
        <f>LEFT(功能_333[[#This Row],[功能代號]],2)</f>
        <v>L4</v>
      </c>
      <c r="C108" s="89" t="s">
        <v>1163</v>
      </c>
      <c r="D108" s="89" t="s">
        <v>1226</v>
      </c>
      <c r="E108" s="88" t="s">
        <v>55</v>
      </c>
      <c r="F108" s="102" t="s">
        <v>1227</v>
      </c>
      <c r="G108" s="89" t="s">
        <v>1228</v>
      </c>
      <c r="H108" s="88" t="s">
        <v>891</v>
      </c>
      <c r="I108" s="106" t="s">
        <v>1894</v>
      </c>
      <c r="J108" s="107">
        <v>44414</v>
      </c>
      <c r="K108" s="107">
        <v>44455</v>
      </c>
      <c r="L108" s="107"/>
      <c r="M108" s="107"/>
      <c r="N108" s="107" t="str">
        <f>IFERROR(IF(VLOOKUP(功能_333[[#This Row],[功能代號]],[2]討論項目!A:H,8,FALSE)=0,"",VLOOKUP(功能_333[[#This Row],[功能代號]],[2]討論項目!A:H,8,FALSE)),"")</f>
        <v/>
      </c>
      <c r="O108" s="107"/>
      <c r="P108" s="88" t="s">
        <v>893</v>
      </c>
      <c r="Q108" s="88" t="s">
        <v>1199</v>
      </c>
      <c r="R108" s="89"/>
      <c r="S108" s="88"/>
      <c r="T108" s="88"/>
      <c r="U108" s="88"/>
      <c r="V108" s="88"/>
      <c r="W108" s="88"/>
      <c r="X108" s="88"/>
      <c r="Y108" s="88"/>
      <c r="Z108" s="89" t="str">
        <f>VLOOKUP(功能_333[[#This Row],[User]],[2]SKL放款!A:G,7,FALSE)</f>
        <v>放款服務課</v>
      </c>
      <c r="AA108" s="107"/>
      <c r="AB108" s="90" t="str">
        <f>IFERROR(IF(VLOOKUP(功能_333[[#This Row],[功能代號]],[2]Menu!A:D,4,FALSE)=0,"",VLOOKUP(功能_333[[#This Row],[功能代號]],[2]Menu!A:D,4,FALSE)),"")</f>
        <v>L4-6</v>
      </c>
      <c r="AC108" s="89">
        <v>111</v>
      </c>
      <c r="AD108" s="89" t="str">
        <f>VLOOKUP(功能_333[[#This Row],[功能代號]],[3]交易清單!$E:$E,1,FALSE)</f>
        <v>L4060</v>
      </c>
    </row>
    <row r="109" spans="1:30" ht="13.5">
      <c r="A109" s="92">
        <v>112</v>
      </c>
      <c r="B109" s="89" t="str">
        <f>LEFT(功能_333[[#This Row],[功能代號]],2)</f>
        <v>L4</v>
      </c>
      <c r="C109" s="89" t="s">
        <v>1163</v>
      </c>
      <c r="D109" s="89" t="s">
        <v>1226</v>
      </c>
      <c r="E109" s="88" t="s">
        <v>57</v>
      </c>
      <c r="F109" s="102" t="s">
        <v>1229</v>
      </c>
      <c r="G109" s="89" t="s">
        <v>1230</v>
      </c>
      <c r="H109" s="88" t="s">
        <v>891</v>
      </c>
      <c r="I109" s="106" t="s">
        <v>1894</v>
      </c>
      <c r="J109" s="107">
        <v>44414</v>
      </c>
      <c r="K109" s="107">
        <v>44455</v>
      </c>
      <c r="L109" s="107"/>
      <c r="M109" s="107"/>
      <c r="N109" s="107" t="str">
        <f>IFERROR(IF(VLOOKUP(功能_333[[#This Row],[功能代號]],[2]討論項目!A:H,8,FALSE)=0,"",VLOOKUP(功能_333[[#This Row],[功能代號]],[2]討論項目!A:H,8,FALSE)),"")</f>
        <v/>
      </c>
      <c r="O109" s="107"/>
      <c r="P109" s="88" t="s">
        <v>893</v>
      </c>
      <c r="Q109" s="88" t="s">
        <v>1199</v>
      </c>
      <c r="R109" s="89"/>
      <c r="S109" s="88"/>
      <c r="T109" s="88"/>
      <c r="U109" s="88"/>
      <c r="V109" s="88"/>
      <c r="W109" s="88"/>
      <c r="X109" s="88"/>
      <c r="Y109" s="88"/>
      <c r="Z109" s="89" t="str">
        <f>VLOOKUP(功能_333[[#This Row],[User]],[2]SKL放款!A:G,7,FALSE)</f>
        <v>放款服務課</v>
      </c>
      <c r="AA109" s="107"/>
      <c r="AB109" s="103" t="str">
        <f>AB108</f>
        <v>L4-6</v>
      </c>
      <c r="AC109" s="89">
        <v>112</v>
      </c>
      <c r="AD109" s="89" t="str">
        <f>VLOOKUP(功能_333[[#This Row],[功能代號]],[3]交易清單!$E:$E,1,FALSE)</f>
        <v>L4610</v>
      </c>
    </row>
    <row r="110" spans="1:30" ht="13.5">
      <c r="A110" s="92">
        <v>114</v>
      </c>
      <c r="B110" s="89" t="str">
        <f>LEFT(功能_333[[#This Row],[功能代號]],2)</f>
        <v>L4</v>
      </c>
      <c r="C110" s="89" t="s">
        <v>1163</v>
      </c>
      <c r="D110" s="89" t="s">
        <v>1226</v>
      </c>
      <c r="E110" s="88" t="s">
        <v>61</v>
      </c>
      <c r="F110" s="102" t="s">
        <v>1231</v>
      </c>
      <c r="G110" s="89" t="s">
        <v>1232</v>
      </c>
      <c r="H110" s="88" t="s">
        <v>891</v>
      </c>
      <c r="I110" s="106" t="s">
        <v>1894</v>
      </c>
      <c r="J110" s="107">
        <v>44414</v>
      </c>
      <c r="K110" s="107">
        <v>44455</v>
      </c>
      <c r="L110" s="107"/>
      <c r="M110" s="107"/>
      <c r="N110" s="107" t="str">
        <f>IFERROR(IF(VLOOKUP(功能_333[[#This Row],[功能代號]],[2]討論項目!A:H,8,FALSE)=0,"",VLOOKUP(功能_333[[#This Row],[功能代號]],[2]討論項目!A:H,8,FALSE)),"")</f>
        <v/>
      </c>
      <c r="O110" s="107"/>
      <c r="P110" s="88" t="s">
        <v>893</v>
      </c>
      <c r="Q110" s="88" t="s">
        <v>1199</v>
      </c>
      <c r="R110" s="89"/>
      <c r="S110" s="88"/>
      <c r="T110" s="88"/>
      <c r="U110" s="88"/>
      <c r="V110" s="88"/>
      <c r="W110" s="88"/>
      <c r="X110" s="88"/>
      <c r="Y110" s="88"/>
      <c r="Z110" s="89" t="str">
        <f>VLOOKUP(功能_333[[#This Row],[User]],[2]SKL放款!A:G,7,FALSE)</f>
        <v>放款服務課</v>
      </c>
      <c r="AA110" s="107"/>
      <c r="AB110" s="90" t="str">
        <f>IFERROR(IF(VLOOKUP(功能_333[[#This Row],[功能代號]],[2]Menu!A:D,4,FALSE)=0,"",VLOOKUP(功能_333[[#This Row],[功能代號]],[2]Menu!A:D,4,FALSE)),"")</f>
        <v>L4-6</v>
      </c>
      <c r="AC110" s="89">
        <v>114</v>
      </c>
      <c r="AD110" s="89" t="str">
        <f>VLOOKUP(功能_333[[#This Row],[功能代號]],[3]交易清單!$E:$E,1,FALSE)</f>
        <v>L4600</v>
      </c>
    </row>
    <row r="111" spans="1:30" ht="13.5">
      <c r="A111" s="92">
        <v>115</v>
      </c>
      <c r="B111" s="89" t="str">
        <f>LEFT(功能_333[[#This Row],[功能代號]],2)</f>
        <v>L4</v>
      </c>
      <c r="C111" s="89" t="s">
        <v>1163</v>
      </c>
      <c r="D111" s="89" t="s">
        <v>1226</v>
      </c>
      <c r="E111" s="88" t="s">
        <v>63</v>
      </c>
      <c r="F111" s="102" t="s">
        <v>1233</v>
      </c>
      <c r="G111" s="89" t="s">
        <v>1234</v>
      </c>
      <c r="H111" s="88" t="s">
        <v>891</v>
      </c>
      <c r="I111" s="106" t="s">
        <v>1894</v>
      </c>
      <c r="J111" s="107">
        <v>44414</v>
      </c>
      <c r="K111" s="107">
        <v>44455</v>
      </c>
      <c r="L111" s="107"/>
      <c r="M111" s="107"/>
      <c r="N111" s="107" t="str">
        <f>IFERROR(IF(VLOOKUP(功能_333[[#This Row],[功能代號]],[2]討論項目!A:H,8,FALSE)=0,"",VLOOKUP(功能_333[[#This Row],[功能代號]],[2]討論項目!A:H,8,FALSE)),"")</f>
        <v/>
      </c>
      <c r="O111" s="107"/>
      <c r="P111" s="88" t="s">
        <v>893</v>
      </c>
      <c r="Q111" s="88" t="s">
        <v>1199</v>
      </c>
      <c r="R111" s="89"/>
      <c r="S111" s="88"/>
      <c r="T111" s="88"/>
      <c r="U111" s="88"/>
      <c r="V111" s="88"/>
      <c r="W111" s="88"/>
      <c r="X111" s="88"/>
      <c r="Y111" s="88"/>
      <c r="Z111" s="89" t="str">
        <f>VLOOKUP(功能_333[[#This Row],[User]],[2]SKL放款!A:G,7,FALSE)</f>
        <v>放款服務課</v>
      </c>
      <c r="AA111" s="107"/>
      <c r="AB111" s="90" t="str">
        <f>IFERROR(IF(VLOOKUP(功能_333[[#This Row],[功能代號]],[2]Menu!A:D,4,FALSE)=0,"",VLOOKUP(功能_333[[#This Row],[功能代號]],[2]Menu!A:D,4,FALSE)),"")</f>
        <v>L4-6</v>
      </c>
      <c r="AC111" s="89">
        <v>115</v>
      </c>
      <c r="AD111" s="89" t="str">
        <f>VLOOKUP(功能_333[[#This Row],[功能代號]],[3]交易清單!$E:$E,1,FALSE)</f>
        <v>L4601</v>
      </c>
    </row>
    <row r="112" spans="1:30" ht="13.5">
      <c r="A112" s="92">
        <v>113</v>
      </c>
      <c r="B112" s="89" t="str">
        <f>LEFT(功能_333[[#This Row],[功能代號]],2)</f>
        <v>L4</v>
      </c>
      <c r="C112" s="89" t="s">
        <v>1163</v>
      </c>
      <c r="D112" s="89" t="s">
        <v>1226</v>
      </c>
      <c r="E112" s="88" t="s">
        <v>59</v>
      </c>
      <c r="F112" s="102" t="s">
        <v>1235</v>
      </c>
      <c r="G112" s="89" t="s">
        <v>1236</v>
      </c>
      <c r="H112" s="88" t="s">
        <v>891</v>
      </c>
      <c r="I112" s="106" t="s">
        <v>1894</v>
      </c>
      <c r="J112" s="107">
        <v>44414</v>
      </c>
      <c r="K112" s="107">
        <v>44455</v>
      </c>
      <c r="L112" s="107"/>
      <c r="M112" s="107"/>
      <c r="N112" s="107" t="str">
        <f>IFERROR(IF(VLOOKUP(功能_333[[#This Row],[功能代號]],[2]討論項目!A:H,8,FALSE)=0,"",VLOOKUP(功能_333[[#This Row],[功能代號]],[2]討論項目!A:H,8,FALSE)),"")</f>
        <v/>
      </c>
      <c r="O112" s="107"/>
      <c r="P112" s="88" t="s">
        <v>893</v>
      </c>
      <c r="Q112" s="88" t="s">
        <v>1199</v>
      </c>
      <c r="R112" s="89"/>
      <c r="S112" s="88"/>
      <c r="T112" s="88"/>
      <c r="U112" s="88"/>
      <c r="V112" s="88"/>
      <c r="W112" s="88"/>
      <c r="X112" s="88"/>
      <c r="Y112" s="88"/>
      <c r="Z112" s="89" t="str">
        <f>VLOOKUP(功能_333[[#This Row],[User]],[2]SKL放款!A:G,7,FALSE)</f>
        <v>放款服務課</v>
      </c>
      <c r="AA112" s="107"/>
      <c r="AB112" s="103" t="str">
        <f>AB109</f>
        <v>L4-6</v>
      </c>
      <c r="AC112" s="89">
        <v>113</v>
      </c>
      <c r="AD112" s="89" t="str">
        <f>VLOOKUP(功能_333[[#This Row],[功能代號]],[3]交易清單!$E:$E,1,FALSE)</f>
        <v>L4611</v>
      </c>
    </row>
    <row r="113" spans="1:30" ht="13.5">
      <c r="A113" s="92">
        <v>116</v>
      </c>
      <c r="B113" s="89" t="str">
        <f>LEFT(功能_333[[#This Row],[功能代號]],2)</f>
        <v>L4</v>
      </c>
      <c r="C113" s="89" t="s">
        <v>1163</v>
      </c>
      <c r="D113" s="89" t="s">
        <v>1226</v>
      </c>
      <c r="E113" s="88" t="s">
        <v>65</v>
      </c>
      <c r="F113" s="102" t="s">
        <v>1237</v>
      </c>
      <c r="G113" s="89" t="s">
        <v>1238</v>
      </c>
      <c r="H113" s="88" t="s">
        <v>891</v>
      </c>
      <c r="I113" s="106" t="s">
        <v>1894</v>
      </c>
      <c r="J113" s="107">
        <v>44417</v>
      </c>
      <c r="K113" s="107">
        <v>44455</v>
      </c>
      <c r="L113" s="107"/>
      <c r="M113" s="107"/>
      <c r="N113" s="107" t="str">
        <f>IFERROR(IF(VLOOKUP(功能_333[[#This Row],[功能代號]],[2]討論項目!A:H,8,FALSE)=0,"",VLOOKUP(功能_333[[#This Row],[功能代號]],[2]討論項目!A:H,8,FALSE)),"")</f>
        <v/>
      </c>
      <c r="O113" s="107"/>
      <c r="P113" s="88" t="s">
        <v>893</v>
      </c>
      <c r="Q113" s="88" t="s">
        <v>1199</v>
      </c>
      <c r="R113" s="89"/>
      <c r="S113" s="88"/>
      <c r="T113" s="88"/>
      <c r="U113" s="88"/>
      <c r="V113" s="88"/>
      <c r="W113" s="88"/>
      <c r="X113" s="88"/>
      <c r="Y113" s="88"/>
      <c r="Z113" s="89" t="str">
        <f>VLOOKUP(功能_333[[#This Row],[User]],[2]SKL放款!A:G,7,FALSE)</f>
        <v>放款服務課</v>
      </c>
      <c r="AA113" s="107"/>
      <c r="AB113" s="90" t="str">
        <f>IFERROR(IF(VLOOKUP(功能_333[[#This Row],[功能代號]],[2]Menu!A:D,4,FALSE)=0,"",VLOOKUP(功能_333[[#This Row],[功能代號]],[2]Menu!A:D,4,FALSE)),"")</f>
        <v>L4-6</v>
      </c>
      <c r="AC113" s="89">
        <v>116</v>
      </c>
      <c r="AD113" s="89" t="str">
        <f>VLOOKUP(功能_333[[#This Row],[功能代號]],[3]交易清單!$E:$E,1,FALSE)</f>
        <v>L4602</v>
      </c>
    </row>
    <row r="114" spans="1:30" ht="13.5">
      <c r="A114" s="92">
        <v>117</v>
      </c>
      <c r="B114" s="89" t="str">
        <f>LEFT(功能_333[[#This Row],[功能代號]],2)</f>
        <v>L4</v>
      </c>
      <c r="C114" s="89" t="s">
        <v>1163</v>
      </c>
      <c r="D114" s="89" t="s">
        <v>1226</v>
      </c>
      <c r="E114" s="88" t="s">
        <v>67</v>
      </c>
      <c r="F114" s="102" t="s">
        <v>1239</v>
      </c>
      <c r="G114" s="89" t="s">
        <v>1240</v>
      </c>
      <c r="H114" s="88" t="s">
        <v>891</v>
      </c>
      <c r="I114" s="106" t="s">
        <v>1894</v>
      </c>
      <c r="J114" s="107">
        <v>44414</v>
      </c>
      <c r="K114" s="107">
        <v>44455</v>
      </c>
      <c r="L114" s="107"/>
      <c r="M114" s="107"/>
      <c r="N114" s="107" t="str">
        <f>IFERROR(IF(VLOOKUP(功能_333[[#This Row],[功能代號]],[2]討論項目!A:H,8,FALSE)=0,"",VLOOKUP(功能_333[[#This Row],[功能代號]],[2]討論項目!A:H,8,FALSE)),"")</f>
        <v/>
      </c>
      <c r="O114" s="107"/>
      <c r="P114" s="88" t="s">
        <v>893</v>
      </c>
      <c r="Q114" s="88" t="s">
        <v>1199</v>
      </c>
      <c r="R114" s="89"/>
      <c r="S114" s="88"/>
      <c r="T114" s="88"/>
      <c r="U114" s="88"/>
      <c r="V114" s="88"/>
      <c r="W114" s="88"/>
      <c r="X114" s="88"/>
      <c r="Y114" s="88"/>
      <c r="Z114" s="89" t="str">
        <f>VLOOKUP(功能_333[[#This Row],[User]],[2]SKL放款!A:G,7,FALSE)</f>
        <v>放款服務課</v>
      </c>
      <c r="AA114" s="107"/>
      <c r="AB114" s="90" t="str">
        <f>IFERROR(IF(VLOOKUP(功能_333[[#This Row],[功能代號]],[2]Menu!A:D,4,FALSE)=0,"",VLOOKUP(功能_333[[#This Row],[功能代號]],[2]Menu!A:D,4,FALSE)),"")</f>
        <v>L4-6</v>
      </c>
      <c r="AC114" s="89">
        <v>117</v>
      </c>
      <c r="AD114" s="89" t="str">
        <f>VLOOKUP(功能_333[[#This Row],[功能代號]],[3]交易清單!$E:$E,1,FALSE)</f>
        <v>L4603</v>
      </c>
    </row>
    <row r="115" spans="1:30" ht="13.5">
      <c r="A115" s="92">
        <v>106</v>
      </c>
      <c r="B115" s="89" t="str">
        <f>LEFT(功能_333[[#This Row],[功能代號]],2)</f>
        <v>L4</v>
      </c>
      <c r="C115" s="89" t="s">
        <v>1163</v>
      </c>
      <c r="D115" s="89" t="s">
        <v>1226</v>
      </c>
      <c r="E115" s="88" t="s">
        <v>45</v>
      </c>
      <c r="F115" s="102" t="s">
        <v>1241</v>
      </c>
      <c r="G115" s="89" t="s">
        <v>1242</v>
      </c>
      <c r="H115" s="88" t="s">
        <v>891</v>
      </c>
      <c r="I115" s="106" t="s">
        <v>1894</v>
      </c>
      <c r="J115" s="107">
        <v>44417</v>
      </c>
      <c r="K115" s="107">
        <v>44455</v>
      </c>
      <c r="L115" s="107"/>
      <c r="M115" s="107"/>
      <c r="N115" s="107" t="str">
        <f>IFERROR(IF(VLOOKUP(功能_333[[#This Row],[功能代號]],[2]討論項目!A:H,8,FALSE)=0,"",VLOOKUP(功能_333[[#This Row],[功能代號]],[2]討論項目!A:H,8,FALSE)),"")</f>
        <v/>
      </c>
      <c r="O115" s="107"/>
      <c r="P115" s="88" t="s">
        <v>893</v>
      </c>
      <c r="Q115" s="88" t="s">
        <v>1199</v>
      </c>
      <c r="R115" s="89"/>
      <c r="S115" s="88"/>
      <c r="T115" s="88"/>
      <c r="U115" s="88"/>
      <c r="V115" s="88"/>
      <c r="W115" s="88"/>
      <c r="X115" s="88"/>
      <c r="Y115" s="88"/>
      <c r="Z115" s="89" t="str">
        <f>VLOOKUP(功能_333[[#This Row],[User]],[2]SKL放款!A:G,7,FALSE)</f>
        <v>放款服務課</v>
      </c>
      <c r="AA115" s="107"/>
      <c r="AB115" s="90" t="str">
        <f>IFERROR(IF(VLOOKUP(功能_333[[#This Row],[功能代號]],[2]Menu!A:D,4,FALSE)=0,"",VLOOKUP(功能_333[[#This Row],[功能代號]],[2]Menu!A:D,4,FALSE)),"")</f>
        <v>L4-6</v>
      </c>
      <c r="AC115" s="89">
        <v>106</v>
      </c>
      <c r="AD115" s="89" t="str">
        <f>VLOOKUP(功能_333[[#This Row],[功能代號]],[3]交易清單!$E:$E,1,FALSE)</f>
        <v>L4962</v>
      </c>
    </row>
    <row r="116" spans="1:30" ht="13.5">
      <c r="A116" s="92">
        <v>107</v>
      </c>
      <c r="B116" s="89" t="str">
        <f>LEFT(功能_333[[#This Row],[功能代號]],2)</f>
        <v>L4</v>
      </c>
      <c r="C116" s="89" t="s">
        <v>1163</v>
      </c>
      <c r="D116" s="89" t="s">
        <v>1226</v>
      </c>
      <c r="E116" s="88" t="s">
        <v>48</v>
      </c>
      <c r="F116" s="102" t="s">
        <v>1243</v>
      </c>
      <c r="G116" s="89" t="s">
        <v>1244</v>
      </c>
      <c r="H116" s="88" t="s">
        <v>891</v>
      </c>
      <c r="I116" s="106" t="s">
        <v>1894</v>
      </c>
      <c r="J116" s="107">
        <v>44417</v>
      </c>
      <c r="K116" s="107">
        <v>44455</v>
      </c>
      <c r="L116" s="107"/>
      <c r="M116" s="107"/>
      <c r="N116" s="107" t="str">
        <f>IFERROR(IF(VLOOKUP(功能_333[[#This Row],[功能代號]],[2]討論項目!A:H,8,FALSE)=0,"",VLOOKUP(功能_333[[#This Row],[功能代號]],[2]討論項目!A:H,8,FALSE)),"")</f>
        <v/>
      </c>
      <c r="O116" s="107"/>
      <c r="P116" s="88" t="s">
        <v>893</v>
      </c>
      <c r="Q116" s="88" t="s">
        <v>1199</v>
      </c>
      <c r="R116" s="89"/>
      <c r="S116" s="88"/>
      <c r="T116" s="88"/>
      <c r="U116" s="88"/>
      <c r="V116" s="88"/>
      <c r="W116" s="88"/>
      <c r="X116" s="88"/>
      <c r="Y116" s="88"/>
      <c r="Z116" s="89" t="str">
        <f>VLOOKUP(功能_333[[#This Row],[User]],[2]SKL放款!A:G,7,FALSE)</f>
        <v>放款服務課</v>
      </c>
      <c r="AA116" s="107"/>
      <c r="AB116" s="90" t="str">
        <f>IFERROR(IF(VLOOKUP(功能_333[[#This Row],[功能代號]],[2]Menu!A:D,4,FALSE)=0,"",VLOOKUP(功能_333[[#This Row],[功能代號]],[2]Menu!A:D,4,FALSE)),"")</f>
        <v>L4-6</v>
      </c>
      <c r="AC116" s="89">
        <v>107</v>
      </c>
      <c r="AD116" s="89" t="str">
        <f>VLOOKUP(功能_333[[#This Row],[功能代號]],[3]交易清單!$E:$E,1,FALSE)</f>
        <v>L4960</v>
      </c>
    </row>
    <row r="117" spans="1:30" ht="13.5">
      <c r="A117" s="92">
        <v>108</v>
      </c>
      <c r="B117" s="89" t="str">
        <f>LEFT(功能_333[[#This Row],[功能代號]],2)</f>
        <v>L4</v>
      </c>
      <c r="C117" s="89" t="s">
        <v>1163</v>
      </c>
      <c r="D117" s="89" t="s">
        <v>1226</v>
      </c>
      <c r="E117" s="88" t="s">
        <v>50</v>
      </c>
      <c r="F117" s="102" t="s">
        <v>1245</v>
      </c>
      <c r="G117" s="89" t="s">
        <v>1246</v>
      </c>
      <c r="H117" s="88" t="s">
        <v>891</v>
      </c>
      <c r="I117" s="106" t="s">
        <v>1894</v>
      </c>
      <c r="J117" s="107">
        <v>44417</v>
      </c>
      <c r="K117" s="107">
        <v>44455</v>
      </c>
      <c r="L117" s="107"/>
      <c r="M117" s="107"/>
      <c r="N117" s="107" t="str">
        <f>IFERROR(IF(VLOOKUP(功能_333[[#This Row],[功能代號]],[2]討論項目!A:H,8,FALSE)=0,"",VLOOKUP(功能_333[[#This Row],[功能代號]],[2]討論項目!A:H,8,FALSE)),"")</f>
        <v/>
      </c>
      <c r="O117" s="107"/>
      <c r="P117" s="88" t="s">
        <v>893</v>
      </c>
      <c r="Q117" s="88" t="s">
        <v>1199</v>
      </c>
      <c r="R117" s="89"/>
      <c r="S117" s="88"/>
      <c r="T117" s="88"/>
      <c r="U117" s="88"/>
      <c r="V117" s="88"/>
      <c r="W117" s="88"/>
      <c r="X117" s="88"/>
      <c r="Y117" s="88"/>
      <c r="Z117" s="89" t="str">
        <f>VLOOKUP(功能_333[[#This Row],[User]],[2]SKL放款!A:G,7,FALSE)</f>
        <v>放款服務課</v>
      </c>
      <c r="AA117" s="107"/>
      <c r="AB117" s="90" t="str">
        <f>IFERROR(IF(VLOOKUP(功能_333[[#This Row],[功能代號]],[2]Menu!A:D,4,FALSE)=0,"",VLOOKUP(功能_333[[#This Row],[功能代號]],[2]Menu!A:D,4,FALSE)),"")</f>
        <v>L4-6</v>
      </c>
      <c r="AC117" s="89">
        <v>108</v>
      </c>
      <c r="AD117" s="89" t="str">
        <f>VLOOKUP(功能_333[[#This Row],[功能代號]],[3]交易清單!$E:$E,1,FALSE)</f>
        <v>L4961</v>
      </c>
    </row>
    <row r="118" spans="1:30" ht="13.5">
      <c r="A118" s="92">
        <v>109</v>
      </c>
      <c r="B118" s="89" t="str">
        <f>LEFT(功能_333[[#This Row],[功能代號]],2)</f>
        <v>L4</v>
      </c>
      <c r="C118" s="89" t="s">
        <v>1163</v>
      </c>
      <c r="D118" s="89" t="s">
        <v>1226</v>
      </c>
      <c r="E118" s="88" t="s">
        <v>52</v>
      </c>
      <c r="F118" s="102" t="s">
        <v>1247</v>
      </c>
      <c r="G118" s="89" t="s">
        <v>1248</v>
      </c>
      <c r="H118" s="88" t="s">
        <v>891</v>
      </c>
      <c r="I118" s="106" t="s">
        <v>1894</v>
      </c>
      <c r="J118" s="107">
        <v>44417</v>
      </c>
      <c r="K118" s="107">
        <v>44455</v>
      </c>
      <c r="L118" s="107"/>
      <c r="M118" s="107"/>
      <c r="N118" s="107" t="str">
        <f>IFERROR(IF(VLOOKUP(功能_333[[#This Row],[功能代號]],[2]討論項目!A:H,8,FALSE)=0,"",VLOOKUP(功能_333[[#This Row],[功能代號]],[2]討論項目!A:H,8,FALSE)),"")</f>
        <v/>
      </c>
      <c r="O118" s="107"/>
      <c r="P118" s="88" t="s">
        <v>893</v>
      </c>
      <c r="Q118" s="88" t="s">
        <v>1199</v>
      </c>
      <c r="R118" s="89"/>
      <c r="S118" s="88"/>
      <c r="T118" s="88"/>
      <c r="U118" s="88"/>
      <c r="V118" s="88"/>
      <c r="W118" s="88"/>
      <c r="X118" s="88"/>
      <c r="Y118" s="88"/>
      <c r="Z118" s="89" t="str">
        <f>VLOOKUP(功能_333[[#This Row],[User]],[2]SKL放款!A:G,7,FALSE)</f>
        <v>放款服務課</v>
      </c>
      <c r="AA118" s="107"/>
      <c r="AB118" s="103" t="str">
        <f>AB119</f>
        <v>L4-6</v>
      </c>
      <c r="AC118" s="89">
        <v>109</v>
      </c>
      <c r="AD118" s="89" t="str">
        <f>VLOOKUP(功能_333[[#This Row],[功能代號]],[3]交易清單!$E:$E,1,FALSE)</f>
        <v>L4964</v>
      </c>
    </row>
    <row r="119" spans="1:30" ht="13.5">
      <c r="A119" s="92">
        <v>110</v>
      </c>
      <c r="B119" s="89" t="str">
        <f>LEFT(功能_333[[#This Row],[功能代號]],2)</f>
        <v>L4</v>
      </c>
      <c r="C119" s="89" t="s">
        <v>1163</v>
      </c>
      <c r="D119" s="89" t="s">
        <v>1226</v>
      </c>
      <c r="E119" s="88" t="s">
        <v>53</v>
      </c>
      <c r="F119" s="102" t="s">
        <v>1249</v>
      </c>
      <c r="G119" s="89" t="s">
        <v>1250</v>
      </c>
      <c r="H119" s="88" t="s">
        <v>891</v>
      </c>
      <c r="I119" s="106" t="s">
        <v>1894</v>
      </c>
      <c r="J119" s="107">
        <v>44417</v>
      </c>
      <c r="K119" s="107">
        <v>44455</v>
      </c>
      <c r="L119" s="107"/>
      <c r="M119" s="107"/>
      <c r="N119" s="107" t="str">
        <f>IFERROR(IF(VLOOKUP(功能_333[[#This Row],[功能代號]],[2]討論項目!A:H,8,FALSE)=0,"",VLOOKUP(功能_333[[#This Row],[功能代號]],[2]討論項目!A:H,8,FALSE)),"")</f>
        <v/>
      </c>
      <c r="O119" s="107"/>
      <c r="P119" s="88" t="s">
        <v>893</v>
      </c>
      <c r="Q119" s="88" t="s">
        <v>1199</v>
      </c>
      <c r="R119" s="89"/>
      <c r="S119" s="88"/>
      <c r="T119" s="88"/>
      <c r="U119" s="88"/>
      <c r="V119" s="88"/>
      <c r="W119" s="88"/>
      <c r="X119" s="88"/>
      <c r="Y119" s="88"/>
      <c r="Z119" s="89" t="str">
        <f>VLOOKUP(功能_333[[#This Row],[User]],[2]SKL放款!A:G,7,FALSE)</f>
        <v>放款服務課</v>
      </c>
      <c r="AA119" s="107"/>
      <c r="AB119" s="90" t="str">
        <f>IFERROR(IF(VLOOKUP(功能_333[[#This Row],[功能代號]],[2]Menu!A:D,4,FALSE)=0,"",VLOOKUP(功能_333[[#This Row],[功能代號]],[2]Menu!A:D,4,FALSE)),"")</f>
        <v>L4-6</v>
      </c>
      <c r="AC119" s="89">
        <v>110</v>
      </c>
      <c r="AD119" s="89" t="str">
        <f>VLOOKUP(功能_333[[#This Row],[功能代號]],[3]交易清單!$E:$E,1,FALSE)</f>
        <v>L4965</v>
      </c>
    </row>
    <row r="120" spans="1:30" ht="13.5">
      <c r="A120" s="92">
        <v>93</v>
      </c>
      <c r="B120" s="89" t="str">
        <f>LEFT(功能_333[[#This Row],[功能代號]],2)</f>
        <v>L4</v>
      </c>
      <c r="C120" s="89" t="s">
        <v>1163</v>
      </c>
      <c r="D120" s="89" t="s">
        <v>1177</v>
      </c>
      <c r="E120" s="88" t="s">
        <v>20</v>
      </c>
      <c r="F120" s="102" t="s">
        <v>1251</v>
      </c>
      <c r="G120" s="89" t="s">
        <v>1252</v>
      </c>
      <c r="H120" s="88" t="s">
        <v>891</v>
      </c>
      <c r="I120" s="106" t="s">
        <v>1894</v>
      </c>
      <c r="J120" s="107">
        <v>44418</v>
      </c>
      <c r="K120" s="107">
        <v>44456</v>
      </c>
      <c r="L120" s="107"/>
      <c r="M120" s="107"/>
      <c r="N120" s="107" t="str">
        <f>IFERROR(IF(VLOOKUP(功能_333[[#This Row],[功能代號]],[2]討論項目!A:H,8,FALSE)=0,"",VLOOKUP(功能_333[[#This Row],[功能代號]],[2]討論項目!A:H,8,FALSE)),"")</f>
        <v/>
      </c>
      <c r="O120" s="107"/>
      <c r="P120" s="88" t="s">
        <v>1105</v>
      </c>
      <c r="Q120" s="88" t="s">
        <v>1143</v>
      </c>
      <c r="R120" s="89" t="s">
        <v>1253</v>
      </c>
      <c r="S120" s="88"/>
      <c r="T120" s="88"/>
      <c r="U120" s="88"/>
      <c r="V120" s="88"/>
      <c r="W120" s="88"/>
      <c r="X120" s="88"/>
      <c r="Y120" s="88"/>
      <c r="Z120" s="89" t="str">
        <f>VLOOKUP(功能_333[[#This Row],[User]],[2]SKL放款!A:G,7,FALSE)</f>
        <v>放款服務課</v>
      </c>
      <c r="AA120" s="107"/>
      <c r="AB120" s="90" t="str">
        <f>IFERROR(IF(VLOOKUP(功能_333[[#This Row],[功能代號]],[2]Menu!A:D,4,FALSE)=0,"",VLOOKUP(功能_333[[#This Row],[功能代號]],[2]Menu!A:D,4,FALSE)),"")</f>
        <v>L4-4</v>
      </c>
      <c r="AC120" s="89">
        <v>93</v>
      </c>
      <c r="AD120" s="89" t="str">
        <f>VLOOKUP(功能_333[[#This Row],[功能代號]],[3]交易清單!$E:$E,1,FALSE)</f>
        <v>L4450</v>
      </c>
    </row>
    <row r="121" spans="1:30" ht="13.5">
      <c r="A121" s="92">
        <v>94</v>
      </c>
      <c r="B121" s="89" t="str">
        <f>LEFT(功能_333[[#This Row],[功能代號]],2)</f>
        <v>L4</v>
      </c>
      <c r="C121" s="89" t="s">
        <v>1163</v>
      </c>
      <c r="D121" s="89"/>
      <c r="E121" s="88" t="s">
        <v>1254</v>
      </c>
      <c r="F121" s="102" t="s">
        <v>1255</v>
      </c>
      <c r="G121" s="89" t="s">
        <v>1256</v>
      </c>
      <c r="H121" s="88" t="s">
        <v>891</v>
      </c>
      <c r="I121" s="106" t="s">
        <v>1894</v>
      </c>
      <c r="J121" s="107">
        <v>44418</v>
      </c>
      <c r="K121" s="107">
        <v>44456</v>
      </c>
      <c r="L121" s="107"/>
      <c r="M121" s="107"/>
      <c r="N121" s="107" t="str">
        <f>IFERROR(IF(VLOOKUP(功能_333[[#This Row],[功能代號]],[2]討論項目!A:H,8,FALSE)=0,"",VLOOKUP(功能_333[[#This Row],[功能代號]],[2]討論項目!A:H,8,FALSE)),"")</f>
        <v/>
      </c>
      <c r="O121" s="107"/>
      <c r="P121" s="88" t="s">
        <v>1105</v>
      </c>
      <c r="Q121" s="88" t="s">
        <v>1143</v>
      </c>
      <c r="R121" s="89" t="s">
        <v>1253</v>
      </c>
      <c r="S121" s="88"/>
      <c r="T121" s="88"/>
      <c r="U121" s="88"/>
      <c r="V121" s="88"/>
      <c r="W121" s="88"/>
      <c r="X121" s="88"/>
      <c r="Y121" s="88"/>
      <c r="Z121" s="89" t="str">
        <f>VLOOKUP(功能_333[[#This Row],[User]],[2]SKL放款!A:G,7,FALSE)</f>
        <v>放款服務課</v>
      </c>
      <c r="AA121" s="107"/>
      <c r="AB121" s="90" t="str">
        <f>IFERROR(IF(VLOOKUP(功能_333[[#This Row],[功能代號]],[2]Menu!A:D,4,FALSE)=0,"",VLOOKUP(功能_333[[#This Row],[功能代號]],[2]Menu!A:D,4,FALSE)),"")</f>
        <v>L4-4</v>
      </c>
      <c r="AC121" s="89">
        <v>94</v>
      </c>
      <c r="AD121" s="89" t="str">
        <f>VLOOKUP(功能_333[[#This Row],[功能代號]],[3]交易清單!$E:$E,1,FALSE)</f>
        <v>L4943</v>
      </c>
    </row>
    <row r="122" spans="1:30" ht="13.5">
      <c r="A122" s="92">
        <v>95</v>
      </c>
      <c r="B122" s="89" t="str">
        <f>LEFT(功能_333[[#This Row],[功能代號]],2)</f>
        <v>L4</v>
      </c>
      <c r="C122" s="89" t="s">
        <v>1163</v>
      </c>
      <c r="D122" s="89"/>
      <c r="E122" s="88" t="s">
        <v>24</v>
      </c>
      <c r="F122" s="102" t="s">
        <v>1257</v>
      </c>
      <c r="G122" s="89" t="s">
        <v>1258</v>
      </c>
      <c r="H122" s="88" t="s">
        <v>891</v>
      </c>
      <c r="I122" s="106" t="s">
        <v>1894</v>
      </c>
      <c r="J122" s="107">
        <v>44418</v>
      </c>
      <c r="K122" s="107">
        <v>44456</v>
      </c>
      <c r="L122" s="107"/>
      <c r="M122" s="107"/>
      <c r="N122" s="107" t="str">
        <f>IFERROR(IF(VLOOKUP(功能_333[[#This Row],[功能代號]],[2]討論項目!A:H,8,FALSE)=0,"",VLOOKUP(功能_333[[#This Row],[功能代號]],[2]討論項目!A:H,8,FALSE)),"")</f>
        <v/>
      </c>
      <c r="O122" s="107"/>
      <c r="P122" s="88" t="s">
        <v>1105</v>
      </c>
      <c r="Q122" s="88" t="s">
        <v>1143</v>
      </c>
      <c r="R122" s="89" t="s">
        <v>1253</v>
      </c>
      <c r="S122" s="88"/>
      <c r="T122" s="88"/>
      <c r="U122" s="88"/>
      <c r="V122" s="88"/>
      <c r="W122" s="88"/>
      <c r="X122" s="88"/>
      <c r="Y122" s="88"/>
      <c r="Z122" s="89" t="str">
        <f>VLOOKUP(功能_333[[#This Row],[User]],[2]SKL放款!A:G,7,FALSE)</f>
        <v>放款服務課</v>
      </c>
      <c r="AA122" s="107"/>
      <c r="AB122" s="103" t="str">
        <f>AB123</f>
        <v>L4-4</v>
      </c>
      <c r="AC122" s="89">
        <v>95</v>
      </c>
      <c r="AD122" s="89" t="str">
        <f>VLOOKUP(功能_333[[#This Row],[功能代號]],[3]交易清單!$E:$E,1,FALSE)</f>
        <v>L4451</v>
      </c>
    </row>
    <row r="123" spans="1:30" ht="13.5">
      <c r="A123" s="92">
        <v>96</v>
      </c>
      <c r="B123" s="89" t="str">
        <f>LEFT(功能_333[[#This Row],[功能代號]],2)</f>
        <v>L4</v>
      </c>
      <c r="C123" s="89" t="s">
        <v>1163</v>
      </c>
      <c r="D123" s="89" t="s">
        <v>1177</v>
      </c>
      <c r="E123" s="88" t="s">
        <v>26</v>
      </c>
      <c r="F123" s="102" t="s">
        <v>1259</v>
      </c>
      <c r="G123" s="89" t="s">
        <v>1260</v>
      </c>
      <c r="H123" s="88" t="s">
        <v>891</v>
      </c>
      <c r="I123" s="106" t="s">
        <v>1894</v>
      </c>
      <c r="J123" s="107">
        <v>44418</v>
      </c>
      <c r="K123" s="107">
        <v>44456</v>
      </c>
      <c r="L123" s="107"/>
      <c r="M123" s="107"/>
      <c r="N123" s="107" t="str">
        <f>IFERROR(IF(VLOOKUP(功能_333[[#This Row],[功能代號]],[2]討論項目!A:H,8,FALSE)=0,"",VLOOKUP(功能_333[[#This Row],[功能代號]],[2]討論項目!A:H,8,FALSE)),"")</f>
        <v/>
      </c>
      <c r="O123" s="107"/>
      <c r="P123" s="88" t="s">
        <v>1105</v>
      </c>
      <c r="Q123" s="88" t="s">
        <v>1143</v>
      </c>
      <c r="R123" s="89" t="s">
        <v>1253</v>
      </c>
      <c r="S123" s="88"/>
      <c r="T123" s="88"/>
      <c r="U123" s="88"/>
      <c r="V123" s="88"/>
      <c r="W123" s="88"/>
      <c r="X123" s="88"/>
      <c r="Y123" s="88"/>
      <c r="Z123" s="89" t="str">
        <f>VLOOKUP(功能_333[[#This Row],[User]],[2]SKL放款!A:G,7,FALSE)</f>
        <v>放款服務課</v>
      </c>
      <c r="AA123" s="107"/>
      <c r="AB123" s="90" t="str">
        <f>IFERROR(IF(VLOOKUP(功能_333[[#This Row],[功能代號]],[2]Menu!A:D,4,FALSE)=0,"",VLOOKUP(功能_333[[#This Row],[功能代號]],[2]Menu!A:D,4,FALSE)),"")</f>
        <v>L4-4</v>
      </c>
      <c r="AC123" s="89">
        <v>96</v>
      </c>
      <c r="AD123" s="89" t="str">
        <f>VLOOKUP(功能_333[[#This Row],[功能代號]],[3]交易清單!$E:$E,1,FALSE)</f>
        <v>L4452</v>
      </c>
    </row>
    <row r="124" spans="1:30" ht="13.5">
      <c r="A124" s="92">
        <v>97</v>
      </c>
      <c r="B124" s="89" t="str">
        <f>LEFT(功能_333[[#This Row],[功能代號]],2)</f>
        <v>L4</v>
      </c>
      <c r="C124" s="89" t="s">
        <v>1163</v>
      </c>
      <c r="D124" s="89" t="s">
        <v>1177</v>
      </c>
      <c r="E124" s="88" t="s">
        <v>28</v>
      </c>
      <c r="F124" s="102" t="s">
        <v>1261</v>
      </c>
      <c r="G124" s="89" t="s">
        <v>1262</v>
      </c>
      <c r="H124" s="88" t="s">
        <v>891</v>
      </c>
      <c r="I124" s="106" t="s">
        <v>1894</v>
      </c>
      <c r="J124" s="107">
        <v>44418</v>
      </c>
      <c r="K124" s="107">
        <v>44456</v>
      </c>
      <c r="L124" s="107"/>
      <c r="M124" s="107"/>
      <c r="N124" s="107" t="str">
        <f>IFERROR(IF(VLOOKUP(功能_333[[#This Row],[功能代號]],[2]討論項目!A:H,8,FALSE)=0,"",VLOOKUP(功能_333[[#This Row],[功能代號]],[2]討論項目!A:H,8,FALSE)),"")</f>
        <v/>
      </c>
      <c r="O124" s="107"/>
      <c r="P124" s="88" t="s">
        <v>1105</v>
      </c>
      <c r="Q124" s="88" t="s">
        <v>1143</v>
      </c>
      <c r="R124" s="89" t="s">
        <v>1253</v>
      </c>
      <c r="S124" s="88"/>
      <c r="T124" s="88"/>
      <c r="U124" s="88"/>
      <c r="V124" s="88"/>
      <c r="W124" s="88"/>
      <c r="X124" s="88"/>
      <c r="Y124" s="88"/>
      <c r="Z124" s="89" t="str">
        <f>VLOOKUP(功能_333[[#This Row],[User]],[2]SKL放款!A:G,7,FALSE)</f>
        <v>放款服務課</v>
      </c>
      <c r="AA124" s="107"/>
      <c r="AB124" s="90" t="str">
        <f>IFERROR(IF(VLOOKUP(功能_333[[#This Row],[功能代號]],[2]Menu!A:D,4,FALSE)=0,"",VLOOKUP(功能_333[[#This Row],[功能代號]],[2]Menu!A:D,4,FALSE)),"")</f>
        <v>L4-4</v>
      </c>
      <c r="AC124" s="89">
        <v>97</v>
      </c>
      <c r="AD124" s="89" t="str">
        <f>VLOOKUP(功能_333[[#This Row],[功能代號]],[3]交易清單!$E:$E,1,FALSE)</f>
        <v>L4453</v>
      </c>
    </row>
    <row r="125" spans="1:30" ht="13.5">
      <c r="A125" s="92">
        <v>99</v>
      </c>
      <c r="B125" s="89" t="str">
        <f>LEFT(功能_333[[#This Row],[功能代號]],2)</f>
        <v>L4</v>
      </c>
      <c r="C125" s="89" t="s">
        <v>1163</v>
      </c>
      <c r="D125" s="89" t="s">
        <v>1263</v>
      </c>
      <c r="E125" s="121" t="s">
        <v>1264</v>
      </c>
      <c r="F125" s="118" t="s">
        <v>1265</v>
      </c>
      <c r="G125" s="89" t="s">
        <v>1266</v>
      </c>
      <c r="H125" s="88" t="s">
        <v>891</v>
      </c>
      <c r="I125" s="106" t="s">
        <v>1894</v>
      </c>
      <c r="J125" s="107">
        <v>44419</v>
      </c>
      <c r="K125" s="107">
        <v>44461</v>
      </c>
      <c r="L125" s="107"/>
      <c r="M125" s="107"/>
      <c r="N125" s="107" t="str">
        <f>IFERROR(IF(VLOOKUP(功能_333[[#This Row],[功能代號]],[2]討論項目!A:H,8,FALSE)=0,"",VLOOKUP(功能_333[[#This Row],[功能代號]],[2]討論項目!A:H,8,FALSE)),"")</f>
        <v/>
      </c>
      <c r="O125" s="107"/>
      <c r="P125" s="88" t="s">
        <v>922</v>
      </c>
      <c r="Q125" s="88" t="s">
        <v>1199</v>
      </c>
      <c r="R125" s="89"/>
      <c r="S125" s="88"/>
      <c r="T125" s="88"/>
      <c r="U125" s="88"/>
      <c r="V125" s="88"/>
      <c r="W125" s="88"/>
      <c r="X125" s="88"/>
      <c r="Y125" s="88"/>
      <c r="Z125" s="89" t="str">
        <f>VLOOKUP(功能_333[[#This Row],[User]],[2]SKL放款!A:G,7,FALSE)</f>
        <v>放款服務課</v>
      </c>
      <c r="AA125" s="107"/>
      <c r="AB125" s="90" t="str">
        <f>IFERROR(IF(VLOOKUP(功能_333[[#This Row],[功能代號]],[2]Menu!A:D,4,FALSE)=0,"",VLOOKUP(功能_333[[#This Row],[功能代號]],[2]Menu!A:D,4,FALSE)),"")</f>
        <v>L4-5</v>
      </c>
      <c r="AC125" s="89">
        <v>99</v>
      </c>
      <c r="AD125" s="89" t="str">
        <f>VLOOKUP(功能_333[[#This Row],[功能代號]],[3]交易清單!$E:$E,1,FALSE)</f>
        <v>L4500</v>
      </c>
    </row>
    <row r="126" spans="1:30" ht="13.5">
      <c r="A126" s="92">
        <v>100</v>
      </c>
      <c r="B126" s="89" t="str">
        <f>LEFT(功能_333[[#This Row],[功能代號]],2)</f>
        <v>L4</v>
      </c>
      <c r="C126" s="89" t="s">
        <v>1163</v>
      </c>
      <c r="D126" s="89" t="s">
        <v>1263</v>
      </c>
      <c r="E126" s="121" t="s">
        <v>34</v>
      </c>
      <c r="F126" s="118" t="s">
        <v>1267</v>
      </c>
      <c r="G126" s="89" t="s">
        <v>1268</v>
      </c>
      <c r="H126" s="88" t="s">
        <v>891</v>
      </c>
      <c r="I126" s="106" t="s">
        <v>1894</v>
      </c>
      <c r="J126" s="107">
        <v>44419</v>
      </c>
      <c r="K126" s="107">
        <v>44461</v>
      </c>
      <c r="L126" s="107"/>
      <c r="M126" s="107"/>
      <c r="N126" s="107" t="str">
        <f>IFERROR(IF(VLOOKUP(功能_333[[#This Row],[功能代號]],[2]討論項目!A:H,8,FALSE)=0,"",VLOOKUP(功能_333[[#This Row],[功能代號]],[2]討論項目!A:H,8,FALSE)),"")</f>
        <v/>
      </c>
      <c r="O126" s="107"/>
      <c r="P126" s="88" t="s">
        <v>922</v>
      </c>
      <c r="Q126" s="88" t="s">
        <v>1199</v>
      </c>
      <c r="R126" s="89"/>
      <c r="S126" s="88"/>
      <c r="T126" s="88"/>
      <c r="U126" s="88"/>
      <c r="V126" s="88"/>
      <c r="W126" s="88"/>
      <c r="X126" s="88"/>
      <c r="Y126" s="88"/>
      <c r="Z126" s="89" t="str">
        <f>VLOOKUP(功能_333[[#This Row],[User]],[2]SKL放款!A:G,7,FALSE)</f>
        <v>放款服務課</v>
      </c>
      <c r="AA126" s="107"/>
      <c r="AB126" s="90" t="str">
        <f>IFERROR(IF(VLOOKUP(功能_333[[#This Row],[功能代號]],[2]Menu!A:D,4,FALSE)=0,"",VLOOKUP(功能_333[[#This Row],[功能代號]],[2]Menu!A:D,4,FALSE)),"")</f>
        <v>L4-5</v>
      </c>
      <c r="AC126" s="89">
        <v>100</v>
      </c>
      <c r="AD126" s="89" t="str">
        <f>VLOOKUP(功能_333[[#This Row],[功能代號]],[3]交易清單!$E:$E,1,FALSE)</f>
        <v>L4950</v>
      </c>
    </row>
    <row r="127" spans="1:30" ht="13.5">
      <c r="A127" s="92">
        <v>101</v>
      </c>
      <c r="B127" s="89" t="str">
        <f>LEFT(功能_333[[#This Row],[功能代號]],2)</f>
        <v>L4</v>
      </c>
      <c r="C127" s="89" t="s">
        <v>1163</v>
      </c>
      <c r="D127" s="89" t="s">
        <v>1263</v>
      </c>
      <c r="E127" s="121" t="s">
        <v>1269</v>
      </c>
      <c r="F127" s="118" t="s">
        <v>1270</v>
      </c>
      <c r="G127" s="89" t="s">
        <v>1271</v>
      </c>
      <c r="H127" s="88" t="s">
        <v>891</v>
      </c>
      <c r="I127" s="106" t="s">
        <v>1894</v>
      </c>
      <c r="J127" s="107">
        <v>44419</v>
      </c>
      <c r="K127" s="107">
        <v>44461</v>
      </c>
      <c r="L127" s="107"/>
      <c r="M127" s="107"/>
      <c r="N127" s="107" t="str">
        <f>IFERROR(IF(VLOOKUP(功能_333[[#This Row],[功能代號]],[2]討論項目!A:H,8,FALSE)=0,"",VLOOKUP(功能_333[[#This Row],[功能代號]],[2]討論項目!A:H,8,FALSE)),"")</f>
        <v/>
      </c>
      <c r="O127" s="107"/>
      <c r="P127" s="88" t="s">
        <v>922</v>
      </c>
      <c r="Q127" s="88" t="s">
        <v>1199</v>
      </c>
      <c r="R127" s="89"/>
      <c r="S127" s="88"/>
      <c r="T127" s="88"/>
      <c r="U127" s="88"/>
      <c r="V127" s="88"/>
      <c r="W127" s="88"/>
      <c r="X127" s="88"/>
      <c r="Y127" s="88"/>
      <c r="Z127" s="89" t="str">
        <f>VLOOKUP(功能_333[[#This Row],[User]],[2]SKL放款!A:G,7,FALSE)</f>
        <v>放款服務課</v>
      </c>
      <c r="AA127" s="107"/>
      <c r="AB127" s="90" t="str">
        <f>IFERROR(IF(VLOOKUP(功能_333[[#This Row],[功能代號]],[2]Menu!A:D,4,FALSE)=0,"",VLOOKUP(功能_333[[#This Row],[功能代號]],[2]Menu!A:D,4,FALSE)),"")</f>
        <v>L4-5</v>
      </c>
      <c r="AC127" s="89">
        <v>101</v>
      </c>
      <c r="AD127" s="89" t="str">
        <f>VLOOKUP(功能_333[[#This Row],[功能代號]],[3]交易清單!$E:$E,1,FALSE)</f>
        <v>L4510</v>
      </c>
    </row>
    <row r="128" spans="1:30" ht="13.5">
      <c r="A128" s="92">
        <v>102</v>
      </c>
      <c r="B128" s="89" t="str">
        <f>LEFT(功能_333[[#This Row],[功能代號]],2)</f>
        <v>L4</v>
      </c>
      <c r="C128" s="89" t="s">
        <v>1163</v>
      </c>
      <c r="D128" s="89" t="s">
        <v>1263</v>
      </c>
      <c r="E128" s="121" t="s">
        <v>38</v>
      </c>
      <c r="F128" s="118" t="s">
        <v>1272</v>
      </c>
      <c r="G128" s="89" t="s">
        <v>653</v>
      </c>
      <c r="H128" s="88" t="s">
        <v>891</v>
      </c>
      <c r="I128" s="106" t="s">
        <v>1894</v>
      </c>
      <c r="J128" s="107">
        <v>44419</v>
      </c>
      <c r="K128" s="107">
        <v>44461</v>
      </c>
      <c r="L128" s="107"/>
      <c r="M128" s="107"/>
      <c r="N128" s="107" t="str">
        <f>IFERROR(IF(VLOOKUP(功能_333[[#This Row],[功能代號]],[2]討論項目!A:H,8,FALSE)=0,"",VLOOKUP(功能_333[[#This Row],[功能代號]],[2]討論項目!A:H,8,FALSE)),"")</f>
        <v/>
      </c>
      <c r="O128" s="107"/>
      <c r="P128" s="88" t="s">
        <v>922</v>
      </c>
      <c r="Q128" s="88" t="s">
        <v>1199</v>
      </c>
      <c r="R128" s="89"/>
      <c r="S128" s="88"/>
      <c r="T128" s="88"/>
      <c r="U128" s="88"/>
      <c r="V128" s="88"/>
      <c r="W128" s="88"/>
      <c r="X128" s="88"/>
      <c r="Y128" s="88"/>
      <c r="Z128" s="89" t="str">
        <f>VLOOKUP(功能_333[[#This Row],[User]],[2]SKL放款!A:G,7,FALSE)</f>
        <v>放款服務課</v>
      </c>
      <c r="AA128" s="107"/>
      <c r="AB128" s="90" t="str">
        <f>IFERROR(IF(VLOOKUP(功能_333[[#This Row],[功能代號]],[2]Menu!A:D,4,FALSE)=0,"",VLOOKUP(功能_333[[#This Row],[功能代號]],[2]Menu!A:D,4,FALSE)),"")</f>
        <v>L4-5</v>
      </c>
      <c r="AC128" s="89">
        <v>102</v>
      </c>
      <c r="AD128" s="89" t="str">
        <f>VLOOKUP(功能_333[[#This Row],[功能代號]],[3]交易清單!$E:$E,1,FALSE)</f>
        <v>L4951</v>
      </c>
    </row>
    <row r="129" spans="1:30" ht="13.5">
      <c r="A129" s="92">
        <v>103</v>
      </c>
      <c r="B129" s="89" t="str">
        <f>LEFT(功能_333[[#This Row],[功能代號]],2)</f>
        <v>L4</v>
      </c>
      <c r="C129" s="89" t="s">
        <v>1163</v>
      </c>
      <c r="D129" s="89" t="s">
        <v>1263</v>
      </c>
      <c r="E129" s="121" t="s">
        <v>39</v>
      </c>
      <c r="F129" s="118" t="s">
        <v>1273</v>
      </c>
      <c r="G129" s="89" t="s">
        <v>1274</v>
      </c>
      <c r="H129" s="88" t="s">
        <v>891</v>
      </c>
      <c r="I129" s="106" t="s">
        <v>1894</v>
      </c>
      <c r="J129" s="107">
        <v>44419</v>
      </c>
      <c r="K129" s="107">
        <v>44461</v>
      </c>
      <c r="L129" s="107"/>
      <c r="M129" s="107"/>
      <c r="N129" s="107" t="str">
        <f>IFERROR(IF(VLOOKUP(功能_333[[#This Row],[功能代號]],[2]討論項目!A:H,8,FALSE)=0,"",VLOOKUP(功能_333[[#This Row],[功能代號]],[2]討論項目!A:H,8,FALSE)),"")</f>
        <v/>
      </c>
      <c r="O129" s="107"/>
      <c r="P129" s="88" t="s">
        <v>922</v>
      </c>
      <c r="Q129" s="88" t="s">
        <v>1199</v>
      </c>
      <c r="R129" s="89"/>
      <c r="S129" s="88"/>
      <c r="T129" s="88"/>
      <c r="U129" s="88"/>
      <c r="V129" s="88"/>
      <c r="W129" s="88"/>
      <c r="X129" s="88"/>
      <c r="Y129" s="88"/>
      <c r="Z129" s="89" t="str">
        <f>VLOOKUP(功能_333[[#This Row],[User]],[2]SKL放款!A:G,7,FALSE)</f>
        <v>放款服務課</v>
      </c>
      <c r="AA129" s="107"/>
      <c r="AB129" s="103" t="str">
        <f>AB128</f>
        <v>L4-5</v>
      </c>
      <c r="AC129" s="89">
        <v>103</v>
      </c>
      <c r="AD129" s="89" t="str">
        <f>VLOOKUP(功能_333[[#This Row],[功能代號]],[3]交易清單!$E:$E,1,FALSE)</f>
        <v>L4512</v>
      </c>
    </row>
    <row r="130" spans="1:30" ht="13.5">
      <c r="A130" s="92">
        <v>104</v>
      </c>
      <c r="B130" s="89" t="str">
        <f>LEFT(功能_333[[#This Row],[功能代號]],2)</f>
        <v>L4</v>
      </c>
      <c r="C130" s="89" t="s">
        <v>1163</v>
      </c>
      <c r="D130" s="89" t="s">
        <v>1263</v>
      </c>
      <c r="E130" s="121" t="s">
        <v>41</v>
      </c>
      <c r="F130" s="118" t="s">
        <v>1275</v>
      </c>
      <c r="G130" s="89" t="s">
        <v>1276</v>
      </c>
      <c r="H130" s="88" t="s">
        <v>891</v>
      </c>
      <c r="I130" s="106" t="s">
        <v>1894</v>
      </c>
      <c r="J130" s="107">
        <v>44419</v>
      </c>
      <c r="K130" s="107">
        <v>44461</v>
      </c>
      <c r="L130" s="107"/>
      <c r="M130" s="107"/>
      <c r="N130" s="107" t="str">
        <f>IFERROR(IF(VLOOKUP(功能_333[[#This Row],[功能代號]],[2]討論項目!A:H,8,FALSE)=0,"",VLOOKUP(功能_333[[#This Row],[功能代號]],[2]討論項目!A:H,8,FALSE)),"")</f>
        <v/>
      </c>
      <c r="O130" s="107"/>
      <c r="P130" s="88" t="s">
        <v>922</v>
      </c>
      <c r="Q130" s="88" t="s">
        <v>1199</v>
      </c>
      <c r="R130" s="89"/>
      <c r="S130" s="88"/>
      <c r="T130" s="88"/>
      <c r="U130" s="88"/>
      <c r="V130" s="88"/>
      <c r="W130" s="88"/>
      <c r="X130" s="88"/>
      <c r="Y130" s="88"/>
      <c r="Z130" s="89" t="str">
        <f>VLOOKUP(功能_333[[#This Row],[User]],[2]SKL放款!A:G,7,FALSE)</f>
        <v>放款服務課</v>
      </c>
      <c r="AA130" s="107"/>
      <c r="AB130" s="90" t="str">
        <f>IFERROR(IF(VLOOKUP(功能_333[[#This Row],[功能代號]],[2]Menu!A:D,4,FALSE)=0,"",VLOOKUP(功能_333[[#This Row],[功能代號]],[2]Menu!A:D,4,FALSE)),"")</f>
        <v>L4-5</v>
      </c>
      <c r="AC130" s="89">
        <v>104</v>
      </c>
      <c r="AD130" s="89" t="str">
        <f>VLOOKUP(功能_333[[#This Row],[功能代號]],[3]交易清單!$E:$E,1,FALSE)</f>
        <v>L4511</v>
      </c>
    </row>
    <row r="131" spans="1:30" ht="13.5">
      <c r="A131" s="92">
        <v>217</v>
      </c>
      <c r="B131" s="89" t="str">
        <f>LEFT(功能_333[[#This Row],[功能代號]],2)</f>
        <v>L4</v>
      </c>
      <c r="C131" s="89" t="s">
        <v>1163</v>
      </c>
      <c r="D131" s="89"/>
      <c r="E131" s="88" t="s">
        <v>196</v>
      </c>
      <c r="F131" s="118" t="s">
        <v>1277</v>
      </c>
      <c r="G131" s="89" t="s">
        <v>1278</v>
      </c>
      <c r="H131" s="88" t="s">
        <v>891</v>
      </c>
      <c r="I131" s="106" t="s">
        <v>1894</v>
      </c>
      <c r="J131" s="107">
        <v>44419</v>
      </c>
      <c r="K131" s="107">
        <v>44462</v>
      </c>
      <c r="L131" s="107"/>
      <c r="M131" s="107"/>
      <c r="N131" s="107" t="str">
        <f>IFERROR(IF(VLOOKUP(功能_333[[#This Row],[功能代號]],[2]討論項目!A:H,8,FALSE)=0,"",VLOOKUP(功能_333[[#This Row],[功能代號]],[2]討論項目!A:H,8,FALSE)),"")</f>
        <v/>
      </c>
      <c r="O131" s="107"/>
      <c r="P131" s="88" t="s">
        <v>1105</v>
      </c>
      <c r="Q131" s="88" t="s">
        <v>917</v>
      </c>
      <c r="R131" s="89"/>
      <c r="S131" s="88"/>
      <c r="T131" s="88"/>
      <c r="U131" s="88"/>
      <c r="V131" s="88"/>
      <c r="W131" s="88"/>
      <c r="X131" s="88"/>
      <c r="Y131" s="88"/>
      <c r="Z131" s="89" t="str">
        <f>VLOOKUP(功能_333[[#This Row],[User]],[2]SKL放款!A:G,7,FALSE)</f>
        <v>放款服務課</v>
      </c>
      <c r="AA131" s="107"/>
      <c r="AB131" s="90" t="str">
        <f>IFERROR(IF(VLOOKUP(功能_333[[#This Row],[功能代號]],[2]Menu!A:D,4,FALSE)=0,"",VLOOKUP(功能_333[[#This Row],[功能代號]],[2]Menu!A:D,4,FALSE)),"")</f>
        <v>L4-2</v>
      </c>
      <c r="AC131" s="89">
        <v>217</v>
      </c>
      <c r="AD131" s="89" t="str">
        <f>VLOOKUP(功能_333[[#This Row],[功能代號]],[3]交易清單!$E:$E,1,FALSE)</f>
        <v>L4200</v>
      </c>
    </row>
    <row r="132" spans="1:30" ht="13.5">
      <c r="A132" s="92">
        <v>218</v>
      </c>
      <c r="B132" s="89" t="str">
        <f>LEFT(功能_333[[#This Row],[功能代號]],2)</f>
        <v>L4</v>
      </c>
      <c r="C132" s="89" t="s">
        <v>1163</v>
      </c>
      <c r="D132" s="89"/>
      <c r="E132" s="88" t="s">
        <v>1279</v>
      </c>
      <c r="F132" s="118" t="s">
        <v>1280</v>
      </c>
      <c r="G132" s="89" t="s">
        <v>1281</v>
      </c>
      <c r="H132" s="88" t="s">
        <v>891</v>
      </c>
      <c r="I132" s="106" t="s">
        <v>1894</v>
      </c>
      <c r="J132" s="107">
        <v>44419</v>
      </c>
      <c r="K132" s="107">
        <v>44462</v>
      </c>
      <c r="L132" s="107"/>
      <c r="M132" s="107"/>
      <c r="N132" s="107" t="str">
        <f>IFERROR(IF(VLOOKUP(功能_333[[#This Row],[功能代號]],[2]討論項目!A:H,8,FALSE)=0,"",VLOOKUP(功能_333[[#This Row],[功能代號]],[2]討論項目!A:H,8,FALSE)),"")</f>
        <v/>
      </c>
      <c r="O132" s="107"/>
      <c r="P132" s="88" t="s">
        <v>1105</v>
      </c>
      <c r="Q132" s="88" t="s">
        <v>917</v>
      </c>
      <c r="R132" s="89"/>
      <c r="S132" s="88"/>
      <c r="T132" s="88"/>
      <c r="U132" s="88"/>
      <c r="V132" s="88"/>
      <c r="W132" s="88"/>
      <c r="X132" s="88"/>
      <c r="Y132" s="88"/>
      <c r="Z132" s="89" t="str">
        <f>VLOOKUP(功能_333[[#This Row],[User]],[2]SKL放款!A:G,7,FALSE)</f>
        <v>放款服務課</v>
      </c>
      <c r="AA132" s="107"/>
      <c r="AB132" s="90" t="str">
        <f>IFERROR(IF(VLOOKUP(功能_333[[#This Row],[功能代號]],[2]Menu!A:D,4,FALSE)=0,"",VLOOKUP(功能_333[[#This Row],[功能代號]],[2]Menu!A:D,4,FALSE)),"")</f>
        <v>L4-2</v>
      </c>
      <c r="AC132" s="89">
        <v>218</v>
      </c>
      <c r="AD132" s="89" t="str">
        <f>VLOOKUP(功能_333[[#This Row],[功能代號]],[3]交易清單!$E:$E,1,FALSE)</f>
        <v>L4002</v>
      </c>
    </row>
    <row r="133" spans="1:30" ht="13.5">
      <c r="A133" s="92">
        <v>219</v>
      </c>
      <c r="B133" s="89" t="str">
        <f>LEFT(功能_333[[#This Row],[功能代號]],2)</f>
        <v>L4</v>
      </c>
      <c r="C133" s="89" t="s">
        <v>1163</v>
      </c>
      <c r="D133" s="89"/>
      <c r="E133" s="88" t="s">
        <v>1282</v>
      </c>
      <c r="F133" s="118" t="s">
        <v>1280</v>
      </c>
      <c r="G133" s="89" t="s">
        <v>1283</v>
      </c>
      <c r="H133" s="88" t="s">
        <v>891</v>
      </c>
      <c r="I133" s="106" t="s">
        <v>1894</v>
      </c>
      <c r="J133" s="107">
        <v>44419</v>
      </c>
      <c r="K133" s="107">
        <v>44462</v>
      </c>
      <c r="L133" s="107"/>
      <c r="M133" s="107"/>
      <c r="N133" s="107" t="str">
        <f>IFERROR(IF(VLOOKUP(功能_333[[#This Row],[功能代號]],[2]討論項目!A:H,8,FALSE)=0,"",VLOOKUP(功能_333[[#This Row],[功能代號]],[2]討論項目!A:H,8,FALSE)),"")</f>
        <v/>
      </c>
      <c r="O133" s="107"/>
      <c r="P133" s="88" t="s">
        <v>1105</v>
      </c>
      <c r="Q133" s="88" t="s">
        <v>1143</v>
      </c>
      <c r="R133" s="89"/>
      <c r="S133" s="88"/>
      <c r="T133" s="88"/>
      <c r="U133" s="88"/>
      <c r="V133" s="88"/>
      <c r="W133" s="88"/>
      <c r="X133" s="88"/>
      <c r="Y133" s="88"/>
      <c r="Z133" s="89" t="str">
        <f>VLOOKUP(功能_333[[#This Row],[User]],[2]SKL放款!A:G,7,FALSE)</f>
        <v>放款服務課</v>
      </c>
      <c r="AA133" s="107"/>
      <c r="AB133" s="103" t="str">
        <f>AB132</f>
        <v>L4-2</v>
      </c>
      <c r="AC133" s="89">
        <v>219</v>
      </c>
      <c r="AD133" s="89" t="str">
        <f>VLOOKUP(功能_333[[#This Row],[功能代號]],[3]交易清單!$E:$E,1,FALSE)</f>
        <v>L420A</v>
      </c>
    </row>
    <row r="134" spans="1:30" ht="13.5">
      <c r="A134" s="92">
        <v>220</v>
      </c>
      <c r="B134" s="89" t="str">
        <f>LEFT(功能_333[[#This Row],[功能代號]],2)</f>
        <v>L4</v>
      </c>
      <c r="C134" s="89" t="s">
        <v>1163</v>
      </c>
      <c r="D134" s="89"/>
      <c r="E134" s="88" t="s">
        <v>1284</v>
      </c>
      <c r="F134" s="118" t="s">
        <v>1280</v>
      </c>
      <c r="G134" s="89" t="s">
        <v>1285</v>
      </c>
      <c r="H134" s="88" t="s">
        <v>891</v>
      </c>
      <c r="I134" s="106" t="s">
        <v>1894</v>
      </c>
      <c r="J134" s="107">
        <v>44419</v>
      </c>
      <c r="K134" s="107">
        <v>44462</v>
      </c>
      <c r="L134" s="107"/>
      <c r="M134" s="107"/>
      <c r="N134" s="107" t="str">
        <f>IFERROR(IF(VLOOKUP(功能_333[[#This Row],[功能代號]],[2]討論項目!A:H,8,FALSE)=0,"",VLOOKUP(功能_333[[#This Row],[功能代號]],[2]討論項目!A:H,8,FALSE)),"")</f>
        <v/>
      </c>
      <c r="O134" s="107"/>
      <c r="P134" s="88" t="s">
        <v>1105</v>
      </c>
      <c r="Q134" s="88" t="s">
        <v>1143</v>
      </c>
      <c r="R134" s="89"/>
      <c r="S134" s="88"/>
      <c r="T134" s="88"/>
      <c r="U134" s="88"/>
      <c r="V134" s="88"/>
      <c r="W134" s="88"/>
      <c r="X134" s="88"/>
      <c r="Y134" s="88"/>
      <c r="Z134" s="89" t="str">
        <f>VLOOKUP(功能_333[[#This Row],[User]],[2]SKL放款!A:G,7,FALSE)</f>
        <v>放款服務課</v>
      </c>
      <c r="AA134" s="107"/>
      <c r="AB134" s="103" t="str">
        <f>AB132</f>
        <v>L4-2</v>
      </c>
      <c r="AC134" s="89">
        <v>220</v>
      </c>
      <c r="AD134" s="89" t="str">
        <f>VLOOKUP(功能_333[[#This Row],[功能代號]],[3]交易清單!$E:$E,1,FALSE)</f>
        <v>L420B</v>
      </c>
    </row>
    <row r="135" spans="1:30" ht="13.5">
      <c r="A135" s="92">
        <v>221</v>
      </c>
      <c r="B135" s="89" t="str">
        <f>LEFT(功能_333[[#This Row],[功能代號]],2)</f>
        <v>L4</v>
      </c>
      <c r="C135" s="89" t="s">
        <v>1163</v>
      </c>
      <c r="D135" s="89"/>
      <c r="E135" s="88" t="s">
        <v>205</v>
      </c>
      <c r="F135" s="118" t="s">
        <v>1280</v>
      </c>
      <c r="G135" s="89" t="s">
        <v>1286</v>
      </c>
      <c r="H135" s="88" t="s">
        <v>891</v>
      </c>
      <c r="I135" s="106" t="s">
        <v>1894</v>
      </c>
      <c r="J135" s="107">
        <v>44420</v>
      </c>
      <c r="K135" s="107">
        <v>44462</v>
      </c>
      <c r="L135" s="107"/>
      <c r="M135" s="107"/>
      <c r="N135" s="107" t="str">
        <f>IFERROR(IF(VLOOKUP(功能_333[[#This Row],[功能代號]],[2]討論項目!A:H,8,FALSE)=0,"",VLOOKUP(功能_333[[#This Row],[功能代號]],[2]討論項目!A:H,8,FALSE)),"")</f>
        <v/>
      </c>
      <c r="O135" s="107"/>
      <c r="P135" s="88" t="s">
        <v>1105</v>
      </c>
      <c r="Q135" s="88" t="s">
        <v>917</v>
      </c>
      <c r="R135" s="89"/>
      <c r="S135" s="88"/>
      <c r="T135" s="88"/>
      <c r="U135" s="88"/>
      <c r="V135" s="88"/>
      <c r="W135" s="88"/>
      <c r="X135" s="88"/>
      <c r="Y135" s="88"/>
      <c r="Z135" s="89" t="str">
        <f>VLOOKUP(功能_333[[#This Row],[User]],[2]SKL放款!A:G,7,FALSE)</f>
        <v>放款服務課</v>
      </c>
      <c r="AA135" s="107"/>
      <c r="AB135" s="103" t="str">
        <f>AB132</f>
        <v>L4-2</v>
      </c>
      <c r="AC135" s="89">
        <v>221</v>
      </c>
      <c r="AD135" s="89" t="str">
        <f>VLOOKUP(功能_333[[#This Row],[功能代號]],[3]交易清單!$E:$E,1,FALSE)</f>
        <v>L4920</v>
      </c>
    </row>
    <row r="136" spans="1:30" ht="13.5">
      <c r="A136" s="92">
        <v>222</v>
      </c>
      <c r="B136" s="89" t="str">
        <f>LEFT(功能_333[[#This Row],[功能代號]],2)</f>
        <v>L4</v>
      </c>
      <c r="C136" s="89" t="s">
        <v>1163</v>
      </c>
      <c r="D136" s="89"/>
      <c r="E136" s="88" t="s">
        <v>207</v>
      </c>
      <c r="F136" s="118" t="s">
        <v>1280</v>
      </c>
      <c r="G136" s="89" t="s">
        <v>1287</v>
      </c>
      <c r="H136" s="88" t="s">
        <v>891</v>
      </c>
      <c r="I136" s="106" t="s">
        <v>1894</v>
      </c>
      <c r="J136" s="107">
        <v>44420</v>
      </c>
      <c r="K136" s="107">
        <v>44462</v>
      </c>
      <c r="L136" s="107"/>
      <c r="M136" s="107"/>
      <c r="N136" s="107" t="str">
        <f>IFERROR(IF(VLOOKUP(功能_333[[#This Row],[功能代號]],[2]討論項目!A:H,8,FALSE)=0,"",VLOOKUP(功能_333[[#This Row],[功能代號]],[2]討論項目!A:H,8,FALSE)),"")</f>
        <v/>
      </c>
      <c r="O136" s="107"/>
      <c r="P136" s="88" t="s">
        <v>1105</v>
      </c>
      <c r="Q136" s="88" t="s">
        <v>917</v>
      </c>
      <c r="R136" s="89"/>
      <c r="S136" s="88"/>
      <c r="T136" s="88"/>
      <c r="U136" s="88"/>
      <c r="V136" s="88"/>
      <c r="W136" s="88"/>
      <c r="X136" s="88"/>
      <c r="Y136" s="88"/>
      <c r="Z136" s="89" t="str">
        <f>VLOOKUP(功能_333[[#This Row],[User]],[2]SKL放款!A:G,7,FALSE)</f>
        <v>放款服務課</v>
      </c>
      <c r="AA136" s="107"/>
      <c r="AB136" s="90" t="str">
        <f>IFERROR(IF(VLOOKUP(功能_333[[#This Row],[功能代號]],[2]Menu!A:D,4,FALSE)=0,"",VLOOKUP(功能_333[[#This Row],[功能代號]],[2]Menu!A:D,4,FALSE)),"")</f>
        <v>L4-2</v>
      </c>
      <c r="AC136" s="89">
        <v>222</v>
      </c>
      <c r="AD136" s="89" t="str">
        <f>VLOOKUP(功能_333[[#This Row],[功能代號]],[3]交易清單!$E:$E,1,FALSE)</f>
        <v>L4925</v>
      </c>
    </row>
    <row r="137" spans="1:30" ht="13.5">
      <c r="A137" s="92">
        <v>226</v>
      </c>
      <c r="B137" s="89" t="str">
        <f>LEFT(功能_333[[#This Row],[功能代號]],2)</f>
        <v>L4</v>
      </c>
      <c r="C137" s="89" t="s">
        <v>1163</v>
      </c>
      <c r="D137" s="89"/>
      <c r="E137" s="88" t="s">
        <v>216</v>
      </c>
      <c r="F137" s="118" t="s">
        <v>1288</v>
      </c>
      <c r="G137" s="89" t="s">
        <v>1289</v>
      </c>
      <c r="H137" s="88" t="s">
        <v>891</v>
      </c>
      <c r="I137" s="106" t="s">
        <v>1894</v>
      </c>
      <c r="J137" s="107">
        <v>44420</v>
      </c>
      <c r="K137" s="107">
        <v>44462</v>
      </c>
      <c r="L137" s="107"/>
      <c r="M137" s="107"/>
      <c r="N137" s="107" t="str">
        <f>IFERROR(IF(VLOOKUP(功能_333[[#This Row],[功能代號]],[2]討論項目!A:H,8,FALSE)=0,"",VLOOKUP(功能_333[[#This Row],[功能代號]],[2]討論項目!A:H,8,FALSE)),"")</f>
        <v/>
      </c>
      <c r="O137" s="107"/>
      <c r="P137" s="88" t="s">
        <v>1105</v>
      </c>
      <c r="Q137" s="88" t="s">
        <v>1192</v>
      </c>
      <c r="R137" s="89"/>
      <c r="S137" s="88"/>
      <c r="T137" s="88"/>
      <c r="U137" s="88"/>
      <c r="V137" s="88"/>
      <c r="W137" s="88"/>
      <c r="X137" s="88"/>
      <c r="Y137" s="88"/>
      <c r="Z137" s="89" t="str">
        <f>VLOOKUP(功能_333[[#This Row],[User]],[2]SKL放款!A:G,7,FALSE)</f>
        <v>放款服務課</v>
      </c>
      <c r="AA137" s="107"/>
      <c r="AB137" s="103" t="str">
        <f>AB135</f>
        <v>L4-2</v>
      </c>
      <c r="AC137" s="89">
        <v>226</v>
      </c>
      <c r="AD137" s="89" t="str">
        <f>VLOOKUP(功能_333[[#This Row],[功能代號]],[3]交易清單!$E:$E,1,FALSE)</f>
        <v>L4930</v>
      </c>
    </row>
    <row r="138" spans="1:30" ht="13.5">
      <c r="A138" s="92">
        <v>228</v>
      </c>
      <c r="B138" s="89" t="str">
        <f>LEFT(功能_333[[#This Row],[功能代號]],2)</f>
        <v>L4</v>
      </c>
      <c r="C138" s="89" t="s">
        <v>1163</v>
      </c>
      <c r="D138" s="89"/>
      <c r="E138" s="88" t="s">
        <v>219</v>
      </c>
      <c r="F138" s="118" t="s">
        <v>1290</v>
      </c>
      <c r="G138" s="89" t="s">
        <v>1291</v>
      </c>
      <c r="H138" s="88" t="s">
        <v>891</v>
      </c>
      <c r="I138" s="106" t="s">
        <v>1894</v>
      </c>
      <c r="J138" s="107">
        <v>44420</v>
      </c>
      <c r="K138" s="107">
        <v>44462</v>
      </c>
      <c r="L138" s="107"/>
      <c r="M138" s="107"/>
      <c r="N138" s="107" t="str">
        <f>IFERROR(IF(VLOOKUP(功能_333[[#This Row],[功能代號]],[2]討論項目!A:H,8,FALSE)=0,"",VLOOKUP(功能_333[[#This Row],[功能代號]],[2]討論項目!A:H,8,FALSE)),"")</f>
        <v/>
      </c>
      <c r="O138" s="107"/>
      <c r="P138" s="88" t="s">
        <v>1105</v>
      </c>
      <c r="Q138" s="88" t="s">
        <v>1143</v>
      </c>
      <c r="R138" s="89"/>
      <c r="S138" s="88"/>
      <c r="T138" s="88"/>
      <c r="U138" s="88"/>
      <c r="V138" s="88"/>
      <c r="W138" s="88"/>
      <c r="X138" s="88"/>
      <c r="Y138" s="88"/>
      <c r="Z138" s="89" t="str">
        <f>VLOOKUP(功能_333[[#This Row],[User]],[2]SKL放款!A:G,7,FALSE)</f>
        <v>放款服務課</v>
      </c>
      <c r="AA138" s="107"/>
      <c r="AB138" s="103" t="str">
        <f>AB135</f>
        <v>L4-2</v>
      </c>
      <c r="AC138" s="89">
        <v>228</v>
      </c>
      <c r="AD138" s="89" t="str">
        <f>VLOOKUP(功能_333[[#This Row],[功能代號]],[3]交易清單!$E:$E,1,FALSE)</f>
        <v>L4202</v>
      </c>
    </row>
    <row r="139" spans="1:30" ht="13.5">
      <c r="A139" s="92">
        <v>229</v>
      </c>
      <c r="B139" s="89" t="str">
        <f>LEFT(功能_333[[#This Row],[功能代號]],2)</f>
        <v>L4</v>
      </c>
      <c r="C139" s="89" t="s">
        <v>1163</v>
      </c>
      <c r="D139" s="89"/>
      <c r="E139" s="88" t="s">
        <v>221</v>
      </c>
      <c r="F139" s="118" t="s">
        <v>1292</v>
      </c>
      <c r="G139" s="89" t="s">
        <v>1293</v>
      </c>
      <c r="H139" s="88" t="s">
        <v>891</v>
      </c>
      <c r="I139" s="106" t="s">
        <v>1894</v>
      </c>
      <c r="J139" s="107">
        <v>44420</v>
      </c>
      <c r="K139" s="107">
        <v>44462</v>
      </c>
      <c r="L139" s="107"/>
      <c r="M139" s="107"/>
      <c r="N139" s="107" t="str">
        <f>IFERROR(IF(VLOOKUP(功能_333[[#This Row],[功能代號]],[2]討論項目!A:H,8,FALSE)=0,"",VLOOKUP(功能_333[[#This Row],[功能代號]],[2]討論項目!A:H,8,FALSE)),"")</f>
        <v/>
      </c>
      <c r="O139" s="107"/>
      <c r="P139" s="88" t="s">
        <v>1105</v>
      </c>
      <c r="Q139" s="88" t="s">
        <v>1051</v>
      </c>
      <c r="R139" s="89"/>
      <c r="S139" s="88"/>
      <c r="T139" s="88"/>
      <c r="U139" s="88"/>
      <c r="V139" s="88"/>
      <c r="W139" s="88"/>
      <c r="X139" s="88"/>
      <c r="Y139" s="88"/>
      <c r="Z139" s="89" t="str">
        <f>VLOOKUP(功能_333[[#This Row],[User]],[2]SKL放款!A:G,7,FALSE)</f>
        <v>放款服務課</v>
      </c>
      <c r="AA139" s="107"/>
      <c r="AB139" s="103" t="str">
        <f>AB135</f>
        <v>L4-2</v>
      </c>
      <c r="AC139" s="89">
        <v>229</v>
      </c>
      <c r="AD139" s="89" t="str">
        <f>VLOOKUP(功能_333[[#This Row],[功能代號]],[3]交易清單!$E:$E,1,FALSE)</f>
        <v>L4203</v>
      </c>
    </row>
    <row r="140" spans="1:30" ht="13.5">
      <c r="A140" s="92">
        <v>98</v>
      </c>
      <c r="B140" s="89" t="str">
        <f>LEFT(功能_333[[#This Row],[功能代號]],2)</f>
        <v>L4</v>
      </c>
      <c r="C140" s="89" t="s">
        <v>1163</v>
      </c>
      <c r="D140" s="89" t="s">
        <v>1177</v>
      </c>
      <c r="E140" s="88" t="s">
        <v>1294</v>
      </c>
      <c r="F140" s="102" t="s">
        <v>1295</v>
      </c>
      <c r="G140" s="89" t="s">
        <v>1296</v>
      </c>
      <c r="H140" s="88" t="s">
        <v>891</v>
      </c>
      <c r="I140" s="106" t="s">
        <v>1894</v>
      </c>
      <c r="J140" s="107">
        <v>44418</v>
      </c>
      <c r="K140" s="107">
        <v>44462</v>
      </c>
      <c r="L140" s="107"/>
      <c r="M140" s="107"/>
      <c r="N140" s="107" t="str">
        <f>IFERROR(IF(VLOOKUP(功能_333[[#This Row],[功能代號]],[2]討論項目!A:H,8,FALSE)=0,"",VLOOKUP(功能_333[[#This Row],[功能代號]],[2]討論項目!A:H,8,FALSE)),"")</f>
        <v/>
      </c>
      <c r="O140" s="107"/>
      <c r="P140" s="88" t="s">
        <v>1105</v>
      </c>
      <c r="Q140" s="88" t="s">
        <v>1143</v>
      </c>
      <c r="R140" s="89" t="s">
        <v>1253</v>
      </c>
      <c r="S140" s="88"/>
      <c r="T140" s="88"/>
      <c r="U140" s="88"/>
      <c r="V140" s="88"/>
      <c r="W140" s="88"/>
      <c r="X140" s="88"/>
      <c r="Y140" s="88"/>
      <c r="Z140" s="89" t="str">
        <f>VLOOKUP(功能_333[[#This Row],[User]],[2]SKL放款!A:G,7,FALSE)</f>
        <v>放款服務課</v>
      </c>
      <c r="AA140" s="107"/>
      <c r="AB140" s="90" t="str">
        <f>IFERROR(IF(VLOOKUP(功能_333[[#This Row],[功能代號]],[2]Menu!A:D,4,FALSE)=0,"",VLOOKUP(功能_333[[#This Row],[功能代號]],[2]Menu!A:D,4,FALSE)),"")</f>
        <v>L4-4</v>
      </c>
      <c r="AC140" s="89">
        <v>98</v>
      </c>
      <c r="AD140" s="89" t="str">
        <f>VLOOKUP(功能_333[[#This Row],[功能代號]],[3]交易清單!$E:$E,1,FALSE)</f>
        <v>L4454</v>
      </c>
    </row>
    <row r="141" spans="1:30" ht="13.5">
      <c r="A141" s="92">
        <v>204</v>
      </c>
      <c r="B141" s="89" t="str">
        <f>LEFT(功能_333[[#This Row],[功能代號]],2)</f>
        <v>L3</v>
      </c>
      <c r="C141" s="89" t="s">
        <v>1101</v>
      </c>
      <c r="D141" s="89"/>
      <c r="E141" s="110" t="s">
        <v>168</v>
      </c>
      <c r="F141" s="120" t="s">
        <v>1297</v>
      </c>
      <c r="G141" s="109" t="s">
        <v>1298</v>
      </c>
      <c r="H141" s="88" t="s">
        <v>891</v>
      </c>
      <c r="I141" s="106" t="s">
        <v>938</v>
      </c>
      <c r="J141" s="107">
        <v>44413</v>
      </c>
      <c r="K141" s="107">
        <v>44462</v>
      </c>
      <c r="L141" s="107"/>
      <c r="M141" s="107"/>
      <c r="N141" s="107" t="str">
        <f>IFERROR(IF(VLOOKUP(功能_333[[#This Row],[功能代號]],[2]討論項目!A:H,8,FALSE)=0,"",VLOOKUP(功能_333[[#This Row],[功能代號]],[2]討論項目!A:H,8,FALSE)),"")</f>
        <v/>
      </c>
      <c r="O141" s="107"/>
      <c r="P141" s="88" t="s">
        <v>1105</v>
      </c>
      <c r="Q141" s="88" t="s">
        <v>917</v>
      </c>
      <c r="R141" s="89"/>
      <c r="S141" s="88"/>
      <c r="T141" s="88"/>
      <c r="U141" s="88"/>
      <c r="V141" s="88"/>
      <c r="W141" s="88"/>
      <c r="X141" s="88"/>
      <c r="Y141" s="88"/>
      <c r="Z141" s="89" t="str">
        <f>VLOOKUP(功能_333[[#This Row],[User]],[2]SKL放款!A:G,7,FALSE)</f>
        <v>放款服務課</v>
      </c>
      <c r="AA141" s="107"/>
      <c r="AB141" s="90" t="str">
        <f>IFERROR(IF(VLOOKUP(功能_333[[#This Row],[功能代號]],[2]Menu!A:D,4,FALSE)=0,"",VLOOKUP(功能_333[[#This Row],[功能代號]],[2]Menu!A:D,4,FALSE)),"")</f>
        <v>L3-3</v>
      </c>
      <c r="AC141" s="89">
        <v>204</v>
      </c>
      <c r="AD141" s="89" t="str">
        <f>VLOOKUP(功能_333[[#This Row],[功能代號]],[3]交易清單!$E:$E,1,FALSE)</f>
        <v>L3911</v>
      </c>
    </row>
    <row r="142" spans="1:30" ht="13.5">
      <c r="A142" s="92">
        <v>231</v>
      </c>
      <c r="B142" s="89" t="str">
        <f>LEFT(功能_333[[#This Row],[功能代號]],2)</f>
        <v>L4</v>
      </c>
      <c r="C142" s="89" t="s">
        <v>1163</v>
      </c>
      <c r="D142" s="89"/>
      <c r="E142" s="88" t="s">
        <v>225</v>
      </c>
      <c r="F142" s="118" t="s">
        <v>1299</v>
      </c>
      <c r="G142" s="89" t="s">
        <v>1300</v>
      </c>
      <c r="H142" s="88" t="s">
        <v>891</v>
      </c>
      <c r="I142" s="106" t="s">
        <v>1894</v>
      </c>
      <c r="J142" s="107">
        <v>44420</v>
      </c>
      <c r="K142" s="107">
        <v>44463</v>
      </c>
      <c r="L142" s="107"/>
      <c r="M142" s="107"/>
      <c r="N142" s="107" t="str">
        <f>IFERROR(IF(VLOOKUP(功能_333[[#This Row],[功能代號]],[2]討論項目!A:H,8,FALSE)=0,"",VLOOKUP(功能_333[[#This Row],[功能代號]],[2]討論項目!A:H,8,FALSE)),"")</f>
        <v/>
      </c>
      <c r="O142" s="107"/>
      <c r="P142" s="88" t="s">
        <v>1105</v>
      </c>
      <c r="Q142" s="88" t="s">
        <v>1199</v>
      </c>
      <c r="R142" s="89"/>
      <c r="S142" s="88"/>
      <c r="T142" s="88"/>
      <c r="U142" s="88"/>
      <c r="V142" s="88"/>
      <c r="W142" s="88"/>
      <c r="X142" s="88"/>
      <c r="Y142" s="88"/>
      <c r="Z142" s="89" t="str">
        <f>VLOOKUP(功能_333[[#This Row],[User]],[2]SKL放款!A:G,7,FALSE)</f>
        <v>放款服務課</v>
      </c>
      <c r="AA142" s="107"/>
      <c r="AB142" s="103" t="str">
        <f>AB135</f>
        <v>L4-2</v>
      </c>
      <c r="AC142" s="89">
        <v>231</v>
      </c>
      <c r="AD142" s="89" t="str">
        <f>VLOOKUP(功能_333[[#This Row],[功能代號]],[3]交易清單!$E:$E,1,FALSE)</f>
        <v>L4205</v>
      </c>
    </row>
    <row r="143" spans="1:30" ht="13.5">
      <c r="A143" s="92">
        <v>105</v>
      </c>
      <c r="B143" s="89" t="str">
        <f>LEFT(功能_333[[#This Row],[功能代號]],2)</f>
        <v>L4</v>
      </c>
      <c r="C143" s="89" t="s">
        <v>1163</v>
      </c>
      <c r="D143" s="89" t="s">
        <v>1263</v>
      </c>
      <c r="E143" s="121" t="s">
        <v>43</v>
      </c>
      <c r="F143" s="118" t="s">
        <v>1301</v>
      </c>
      <c r="G143" s="89" t="s">
        <v>1302</v>
      </c>
      <c r="H143" s="88" t="s">
        <v>891</v>
      </c>
      <c r="I143" s="106" t="s">
        <v>1894</v>
      </c>
      <c r="J143" s="107">
        <v>44420</v>
      </c>
      <c r="K143" s="107">
        <v>44466</v>
      </c>
      <c r="L143" s="107"/>
      <c r="M143" s="107"/>
      <c r="N143" s="107" t="str">
        <f>IFERROR(IF(VLOOKUP(功能_333[[#This Row],[功能代號]],[2]討論項目!A:H,8,FALSE)=0,"",VLOOKUP(功能_333[[#This Row],[功能代號]],[2]討論項目!A:H,8,FALSE)),"")</f>
        <v/>
      </c>
      <c r="O143" s="107"/>
      <c r="P143" s="88" t="s">
        <v>922</v>
      </c>
      <c r="Q143" s="88" t="s">
        <v>1199</v>
      </c>
      <c r="R143" s="89"/>
      <c r="S143" s="88"/>
      <c r="T143" s="88"/>
      <c r="U143" s="88"/>
      <c r="V143" s="88"/>
      <c r="W143" s="88"/>
      <c r="X143" s="88"/>
      <c r="Y143" s="88"/>
      <c r="Z143" s="89" t="str">
        <f>VLOOKUP(功能_333[[#This Row],[User]],[2]SKL放款!A:G,7,FALSE)</f>
        <v>放款服務課</v>
      </c>
      <c r="AA143" s="107"/>
      <c r="AB143" s="90" t="str">
        <f>IFERROR(IF(VLOOKUP(功能_333[[#This Row],[功能代號]],[2]Menu!A:D,4,FALSE)=0,"",VLOOKUP(功能_333[[#This Row],[功能代號]],[2]Menu!A:D,4,FALSE)),"")</f>
        <v>L4-5</v>
      </c>
      <c r="AC143" s="89">
        <v>105</v>
      </c>
      <c r="AD143" s="89" t="str">
        <f>VLOOKUP(功能_333[[#This Row],[功能代號]],[3]交易清單!$E:$E,1,FALSE)</f>
        <v>L4520</v>
      </c>
    </row>
    <row r="144" spans="1:30" ht="13.5">
      <c r="A144" s="92">
        <v>230</v>
      </c>
      <c r="B144" s="89" t="str">
        <f>LEFT(功能_333[[#This Row],[功能代號]],2)</f>
        <v>L4</v>
      </c>
      <c r="C144" s="89" t="s">
        <v>1163</v>
      </c>
      <c r="D144" s="89"/>
      <c r="E144" s="88" t="s">
        <v>223</v>
      </c>
      <c r="F144" s="118" t="s">
        <v>1303</v>
      </c>
      <c r="G144" s="89" t="s">
        <v>1304</v>
      </c>
      <c r="H144" s="88" t="s">
        <v>891</v>
      </c>
      <c r="I144" s="106" t="s">
        <v>1894</v>
      </c>
      <c r="J144" s="107">
        <v>44420</v>
      </c>
      <c r="K144" s="107">
        <v>44466</v>
      </c>
      <c r="L144" s="107"/>
      <c r="M144" s="107"/>
      <c r="N144" s="107" t="str">
        <f>IFERROR(IF(VLOOKUP(功能_333[[#This Row],[功能代號]],[2]討論項目!A:H,8,FALSE)=0,"",VLOOKUP(功能_333[[#This Row],[功能代號]],[2]討論項目!A:H,8,FALSE)),"")</f>
        <v/>
      </c>
      <c r="O144" s="107"/>
      <c r="P144" s="88" t="s">
        <v>1105</v>
      </c>
      <c r="Q144" s="88" t="s">
        <v>1199</v>
      </c>
      <c r="R144" s="89"/>
      <c r="S144" s="88"/>
      <c r="T144" s="88"/>
      <c r="U144" s="88"/>
      <c r="V144" s="88"/>
      <c r="W144" s="88"/>
      <c r="X144" s="88"/>
      <c r="Y144" s="88"/>
      <c r="Z144" s="89" t="str">
        <f>VLOOKUP(功能_333[[#This Row],[User]],[2]SKL放款!A:G,7,FALSE)</f>
        <v>放款服務課</v>
      </c>
      <c r="AA144" s="107"/>
      <c r="AB144" s="103" t="str">
        <f>AB135</f>
        <v>L4-2</v>
      </c>
      <c r="AC144" s="89">
        <v>230</v>
      </c>
      <c r="AD144" s="89" t="str">
        <f>VLOOKUP(功能_333[[#This Row],[功能代號]],[3]交易清單!$E:$E,1,FALSE)</f>
        <v>L4204</v>
      </c>
    </row>
    <row r="145" spans="1:30" ht="13.5">
      <c r="A145" s="92">
        <v>224</v>
      </c>
      <c r="B145" s="89" t="str">
        <f>LEFT(功能_333[[#This Row],[功能代號]],2)</f>
        <v>L4</v>
      </c>
      <c r="C145" s="89" t="s">
        <v>1163</v>
      </c>
      <c r="D145" s="89"/>
      <c r="E145" s="88" t="s">
        <v>212</v>
      </c>
      <c r="F145" s="118" t="s">
        <v>1305</v>
      </c>
      <c r="G145" s="89" t="s">
        <v>1306</v>
      </c>
      <c r="H145" s="88" t="s">
        <v>891</v>
      </c>
      <c r="I145" s="106" t="s">
        <v>1894</v>
      </c>
      <c r="J145" s="107">
        <v>44420</v>
      </c>
      <c r="K145" s="107" t="s">
        <v>1307</v>
      </c>
      <c r="L145" s="107"/>
      <c r="M145" s="107"/>
      <c r="N145" s="107" t="str">
        <f>IFERROR(IF(VLOOKUP(功能_333[[#This Row],[功能代號]],[2]討論項目!A:H,8,FALSE)=0,"",VLOOKUP(功能_333[[#This Row],[功能代號]],[2]討論項目!A:H,8,FALSE)),"")</f>
        <v/>
      </c>
      <c r="O145" s="107"/>
      <c r="P145" s="88" t="s">
        <v>1105</v>
      </c>
      <c r="Q145" s="88" t="s">
        <v>917</v>
      </c>
      <c r="R145" s="89"/>
      <c r="S145" s="88"/>
      <c r="T145" s="88"/>
      <c r="U145" s="88"/>
      <c r="V145" s="88"/>
      <c r="W145" s="88"/>
      <c r="X145" s="88"/>
      <c r="Y145" s="88"/>
      <c r="Z145" s="89" t="str">
        <f>VLOOKUP(功能_333[[#This Row],[User]],[2]SKL放款!A:G,7,FALSE)</f>
        <v>放款服務課</v>
      </c>
      <c r="AA145" s="107"/>
      <c r="AB145" s="103" t="str">
        <f>AB146</f>
        <v>L4-2</v>
      </c>
      <c r="AC145" s="89">
        <v>224</v>
      </c>
      <c r="AD145" s="89" t="str">
        <f>VLOOKUP(功能_333[[#This Row],[功能代號]],[3]交易清單!$E:$E,1,FALSE)</f>
        <v>L4210</v>
      </c>
    </row>
    <row r="146" spans="1:30" ht="13.5">
      <c r="A146" s="92">
        <v>225</v>
      </c>
      <c r="B146" s="89" t="str">
        <f>LEFT(功能_333[[#This Row],[功能代號]],2)</f>
        <v>L4</v>
      </c>
      <c r="C146" s="89" t="s">
        <v>1163</v>
      </c>
      <c r="D146" s="89"/>
      <c r="E146" s="88" t="s">
        <v>1308</v>
      </c>
      <c r="F146" s="118" t="s">
        <v>1309</v>
      </c>
      <c r="G146" s="89" t="s">
        <v>1310</v>
      </c>
      <c r="H146" s="88" t="s">
        <v>891</v>
      </c>
      <c r="I146" s="106" t="s">
        <v>1894</v>
      </c>
      <c r="J146" s="107">
        <v>44420</v>
      </c>
      <c r="K146" s="107" t="s">
        <v>1307</v>
      </c>
      <c r="L146" s="107"/>
      <c r="M146" s="107"/>
      <c r="N146" s="107" t="str">
        <f>IFERROR(IF(VLOOKUP(功能_333[[#This Row],[功能代號]],[2]討論項目!A:H,8,FALSE)=0,"",VLOOKUP(功能_333[[#This Row],[功能代號]],[2]討論項目!A:H,8,FALSE)),"")</f>
        <v/>
      </c>
      <c r="O146" s="107"/>
      <c r="P146" s="88" t="s">
        <v>1105</v>
      </c>
      <c r="Q146" s="88" t="s">
        <v>917</v>
      </c>
      <c r="R146" s="89"/>
      <c r="S146" s="88"/>
      <c r="T146" s="88"/>
      <c r="U146" s="88"/>
      <c r="V146" s="88"/>
      <c r="W146" s="88"/>
      <c r="X146" s="88"/>
      <c r="Y146" s="88"/>
      <c r="Z146" s="89" t="str">
        <f>VLOOKUP(功能_333[[#This Row],[User]],[2]SKL放款!A:G,7,FALSE)</f>
        <v>放款服務課</v>
      </c>
      <c r="AA146" s="107"/>
      <c r="AB146" s="90" t="str">
        <f>IFERROR(IF(VLOOKUP(功能_333[[#This Row],[功能代號]],[2]Menu!A:D,4,FALSE)=0,"",VLOOKUP(功能_333[[#This Row],[功能代號]],[2]Menu!A:D,4,FALSE)),"")</f>
        <v>L4-2</v>
      </c>
      <c r="AC146" s="89">
        <v>225</v>
      </c>
      <c r="AD146" s="89" t="str">
        <f>VLOOKUP(功能_333[[#This Row],[功能代號]],[3]交易清單!$E:$E,1,FALSE)</f>
        <v>L4921</v>
      </c>
    </row>
    <row r="147" spans="1:30" ht="13.5">
      <c r="A147" s="92">
        <v>227</v>
      </c>
      <c r="B147" s="89" t="str">
        <f>LEFT(功能_333[[#This Row],[功能代號]],2)</f>
        <v>L4</v>
      </c>
      <c r="C147" s="89" t="s">
        <v>1163</v>
      </c>
      <c r="D147" s="89"/>
      <c r="E147" s="88" t="s">
        <v>217</v>
      </c>
      <c r="F147" s="118" t="s">
        <v>1311</v>
      </c>
      <c r="G147" s="89" t="s">
        <v>1312</v>
      </c>
      <c r="H147" s="88" t="s">
        <v>891</v>
      </c>
      <c r="I147" s="106" t="s">
        <v>1894</v>
      </c>
      <c r="J147" s="107">
        <v>44420</v>
      </c>
      <c r="K147" s="107" t="s">
        <v>1307</v>
      </c>
      <c r="L147" s="107"/>
      <c r="M147" s="107"/>
      <c r="N147" s="107" t="str">
        <f>IFERROR(IF(VLOOKUP(功能_333[[#This Row],[功能代號]],[2]討論項目!A:H,8,FALSE)=0,"",VLOOKUP(功能_333[[#This Row],[功能代號]],[2]討論項目!A:H,8,FALSE)),"")</f>
        <v/>
      </c>
      <c r="O147" s="107"/>
      <c r="P147" s="88" t="s">
        <v>1105</v>
      </c>
      <c r="Q147" s="88" t="s">
        <v>1192</v>
      </c>
      <c r="R147" s="89"/>
      <c r="S147" s="88"/>
      <c r="T147" s="88"/>
      <c r="U147" s="88"/>
      <c r="V147" s="88"/>
      <c r="W147" s="88"/>
      <c r="X147" s="88"/>
      <c r="Y147" s="88"/>
      <c r="Z147" s="89" t="str">
        <f>VLOOKUP(功能_333[[#This Row],[User]],[2]SKL放款!A:G,7,FALSE)</f>
        <v>放款服務課</v>
      </c>
      <c r="AA147" s="107"/>
      <c r="AB147" s="103" t="str">
        <f>AB135</f>
        <v>L4-2</v>
      </c>
      <c r="AC147" s="89">
        <v>227</v>
      </c>
      <c r="AD147" s="89" t="str">
        <f>VLOOKUP(功能_333[[#This Row],[功能代號]],[3]交易清單!$E:$E,1,FALSE)</f>
        <v>L4201</v>
      </c>
    </row>
    <row r="148" spans="1:30" ht="13.5">
      <c r="A148" s="92">
        <v>232</v>
      </c>
      <c r="B148" s="89" t="str">
        <f>LEFT(功能_333[[#This Row],[功能代號]],2)</f>
        <v>L4</v>
      </c>
      <c r="C148" s="89" t="s">
        <v>1163</v>
      </c>
      <c r="D148" s="89"/>
      <c r="E148" s="88" t="s">
        <v>1313</v>
      </c>
      <c r="F148" s="118" t="s">
        <v>1314</v>
      </c>
      <c r="G148" s="89" t="s">
        <v>1315</v>
      </c>
      <c r="H148" s="88" t="s">
        <v>891</v>
      </c>
      <c r="I148" s="106" t="s">
        <v>1894</v>
      </c>
      <c r="J148" s="107">
        <v>44421</v>
      </c>
      <c r="K148" s="107" t="s">
        <v>1307</v>
      </c>
      <c r="L148" s="107"/>
      <c r="M148" s="107"/>
      <c r="N148" s="107" t="str">
        <f>IFERROR(IF(VLOOKUP(功能_333[[#This Row],[功能代號]],[2]討論項目!A:H,8,FALSE)=0,"",VLOOKUP(功能_333[[#This Row],[功能代號]],[2]討論項目!A:H,8,FALSE)),"")</f>
        <v/>
      </c>
      <c r="O148" s="107"/>
      <c r="P148" s="88" t="s">
        <v>1105</v>
      </c>
      <c r="Q148" s="88" t="s">
        <v>917</v>
      </c>
      <c r="R148" s="89"/>
      <c r="S148" s="88"/>
      <c r="T148" s="88"/>
      <c r="U148" s="88"/>
      <c r="V148" s="88"/>
      <c r="W148" s="88"/>
      <c r="X148" s="88"/>
      <c r="Y148" s="88"/>
      <c r="Z148" s="89" t="str">
        <f>VLOOKUP(功能_333[[#This Row],[User]],[2]SKL放款!A:G,7,FALSE)</f>
        <v>放款服務課</v>
      </c>
      <c r="AA148" s="107"/>
      <c r="AB148" s="103" t="s">
        <v>1316</v>
      </c>
      <c r="AC148" s="89">
        <v>232</v>
      </c>
      <c r="AD148" s="89" t="str">
        <f>VLOOKUP(功能_333[[#This Row],[功能代號]],[3]交易清單!$E:$E,1,FALSE)</f>
        <v>L492A</v>
      </c>
    </row>
    <row r="149" spans="1:30" ht="13.5">
      <c r="A149" s="92">
        <v>241</v>
      </c>
      <c r="B149" s="89" t="str">
        <f>LEFT(功能_333[[#This Row],[功能代號]],2)</f>
        <v>L4</v>
      </c>
      <c r="C149" s="89" t="s">
        <v>1163</v>
      </c>
      <c r="D149" s="89"/>
      <c r="E149" s="88" t="s">
        <v>247</v>
      </c>
      <c r="F149" s="118" t="s">
        <v>1317</v>
      </c>
      <c r="G149" s="89" t="s">
        <v>1318</v>
      </c>
      <c r="H149" s="88" t="s">
        <v>891</v>
      </c>
      <c r="I149" s="106" t="s">
        <v>1894</v>
      </c>
      <c r="J149" s="107">
        <v>44421</v>
      </c>
      <c r="K149" s="107" t="s">
        <v>1307</v>
      </c>
      <c r="L149" s="107"/>
      <c r="M149" s="107"/>
      <c r="N149" s="107" t="str">
        <f>IFERROR(IF(VLOOKUP(功能_333[[#This Row],[功能代號]],[2]討論項目!A:H,8,FALSE)=0,"",VLOOKUP(功能_333[[#This Row],[功能代號]],[2]討論項目!A:H,8,FALSE)),"")</f>
        <v/>
      </c>
      <c r="O149" s="107"/>
      <c r="P149" s="88" t="s">
        <v>1105</v>
      </c>
      <c r="Q149" s="88" t="s">
        <v>1199</v>
      </c>
      <c r="R149" s="89"/>
      <c r="S149" s="88"/>
      <c r="T149" s="88"/>
      <c r="U149" s="88"/>
      <c r="V149" s="88"/>
      <c r="W149" s="88"/>
      <c r="X149" s="88"/>
      <c r="Y149" s="88"/>
      <c r="Z149" s="89" t="str">
        <f>VLOOKUP(功能_333[[#This Row],[User]],[2]SKL放款!A:G,7,FALSE)</f>
        <v>放款服務課</v>
      </c>
      <c r="AA149" s="107"/>
      <c r="AB149" s="90" t="str">
        <f>IFERROR(IF(VLOOKUP(功能_333[[#This Row],[功能代號]],[2]Menu!A:D,4,FALSE)=0,"",VLOOKUP(功能_333[[#This Row],[功能代號]],[2]Menu!A:D,4,FALSE)),"")</f>
        <v>L4-7</v>
      </c>
      <c r="AC149" s="89">
        <v>241</v>
      </c>
      <c r="AD149" s="89" t="str">
        <f>VLOOKUP(功能_333[[#This Row],[功能代號]],[3]交易清單!$E:$E,1,FALSE)</f>
        <v>L4702</v>
      </c>
    </row>
    <row r="150" spans="1:30" ht="13.5">
      <c r="A150" s="92">
        <v>242</v>
      </c>
      <c r="B150" s="89" t="str">
        <f>LEFT(功能_333[[#This Row],[功能代號]],2)</f>
        <v>L4</v>
      </c>
      <c r="C150" s="89" t="s">
        <v>1163</v>
      </c>
      <c r="D150" s="89"/>
      <c r="E150" s="88" t="s">
        <v>249</v>
      </c>
      <c r="F150" s="118" t="s">
        <v>1319</v>
      </c>
      <c r="G150" s="89" t="s">
        <v>1320</v>
      </c>
      <c r="H150" s="88" t="s">
        <v>891</v>
      </c>
      <c r="I150" s="106" t="s">
        <v>1894</v>
      </c>
      <c r="J150" s="107">
        <v>44421</v>
      </c>
      <c r="K150" s="107" t="s">
        <v>1307</v>
      </c>
      <c r="L150" s="107"/>
      <c r="M150" s="107"/>
      <c r="N150" s="107" t="str">
        <f>IFERROR(IF(VLOOKUP(功能_333[[#This Row],[功能代號]],[2]討論項目!A:H,8,FALSE)=0,"",VLOOKUP(功能_333[[#This Row],[功能代號]],[2]討論項目!A:H,8,FALSE)),"")</f>
        <v/>
      </c>
      <c r="O150" s="107"/>
      <c r="P150" s="88" t="s">
        <v>1105</v>
      </c>
      <c r="Q150" s="88" t="s">
        <v>1199</v>
      </c>
      <c r="R150" s="89"/>
      <c r="S150" s="88"/>
      <c r="T150" s="88"/>
      <c r="U150" s="88"/>
      <c r="V150" s="88"/>
      <c r="W150" s="88"/>
      <c r="X150" s="88"/>
      <c r="Y150" s="88"/>
      <c r="Z150" s="89" t="str">
        <f>VLOOKUP(功能_333[[#This Row],[User]],[2]SKL放款!A:G,7,FALSE)</f>
        <v>放款服務課</v>
      </c>
      <c r="AA150" s="107"/>
      <c r="AB150" s="90" t="str">
        <f>IFERROR(IF(VLOOKUP(功能_333[[#This Row],[功能代號]],[2]Menu!A:D,4,FALSE)=0,"",VLOOKUP(功能_333[[#This Row],[功能代號]],[2]Menu!A:D,4,FALSE)),"")</f>
        <v>L4-7</v>
      </c>
      <c r="AC150" s="89">
        <v>242</v>
      </c>
      <c r="AD150" s="89" t="str">
        <f>VLOOKUP(功能_333[[#This Row],[功能代號]],[3]交易清單!$E:$E,1,FALSE)</f>
        <v>L4703</v>
      </c>
    </row>
    <row r="151" spans="1:30" ht="13.5">
      <c r="A151" s="92">
        <v>199</v>
      </c>
      <c r="B151" s="89" t="str">
        <f>LEFT(功能_333[[#This Row],[功能代號]],2)</f>
        <v>L3</v>
      </c>
      <c r="C151" s="89" t="s">
        <v>1101</v>
      </c>
      <c r="D151" s="89"/>
      <c r="E151" s="88" t="s">
        <v>156</v>
      </c>
      <c r="F151" s="118" t="s">
        <v>1321</v>
      </c>
      <c r="G151" s="89" t="s">
        <v>1322</v>
      </c>
      <c r="H151" s="88" t="s">
        <v>891</v>
      </c>
      <c r="I151" s="106" t="s">
        <v>938</v>
      </c>
      <c r="J151" s="107">
        <v>44412</v>
      </c>
      <c r="K151" s="107" t="s">
        <v>1307</v>
      </c>
      <c r="L151" s="107"/>
      <c r="M151" s="107"/>
      <c r="N151" s="107" t="str">
        <f>IFERROR(IF(VLOOKUP(功能_333[[#This Row],[功能代號]],[2]討論項目!A:H,8,FALSE)=0,"",VLOOKUP(功能_333[[#This Row],[功能代號]],[2]討論項目!A:H,8,FALSE)),"")</f>
        <v/>
      </c>
      <c r="O151" s="107"/>
      <c r="P151" s="88" t="s">
        <v>1105</v>
      </c>
      <c r="Q151" s="88" t="s">
        <v>917</v>
      </c>
      <c r="R151" s="89"/>
      <c r="S151" s="88"/>
      <c r="T151" s="88"/>
      <c r="U151" s="88"/>
      <c r="V151" s="88"/>
      <c r="W151" s="88"/>
      <c r="X151" s="88"/>
      <c r="Y151" s="88"/>
      <c r="Z151" s="89" t="str">
        <f>VLOOKUP(功能_333[[#This Row],[User]],[2]SKL放款!A:G,7,FALSE)</f>
        <v>放款服務課</v>
      </c>
      <c r="AA151" s="107"/>
      <c r="AB151" s="90" t="str">
        <f>IFERROR(IF(VLOOKUP(功能_333[[#This Row],[功能代號]],[2]Menu!A:D,4,FALSE)=0,"",VLOOKUP(功能_333[[#This Row],[功能代號]],[2]Menu!A:D,4,FALSE)),"")</f>
        <v>L3-1</v>
      </c>
      <c r="AC151" s="89">
        <v>199</v>
      </c>
      <c r="AD151" s="89" t="str">
        <f>VLOOKUP(功能_333[[#This Row],[功能代號]],[3]交易清單!$E:$E,1,FALSE)</f>
        <v>L3921</v>
      </c>
    </row>
    <row r="152" spans="1:30" ht="13.5">
      <c r="A152" s="92">
        <v>196</v>
      </c>
      <c r="B152" s="89" t="str">
        <f>LEFT(功能_333[[#This Row],[功能代號]],2)</f>
        <v>L3</v>
      </c>
      <c r="C152" s="89" t="s">
        <v>1101</v>
      </c>
      <c r="D152" s="89"/>
      <c r="E152" s="88" t="s">
        <v>1323</v>
      </c>
      <c r="F152" s="118" t="s">
        <v>1324</v>
      </c>
      <c r="G152" s="89" t="s">
        <v>1325</v>
      </c>
      <c r="H152" s="88" t="s">
        <v>891</v>
      </c>
      <c r="I152" s="106" t="s">
        <v>938</v>
      </c>
      <c r="J152" s="107">
        <v>44413</v>
      </c>
      <c r="K152" s="107" t="s">
        <v>1307</v>
      </c>
      <c r="L152" s="107"/>
      <c r="M152" s="107"/>
      <c r="N152" s="107" t="str">
        <f>IFERROR(IF(VLOOKUP(功能_333[[#This Row],[功能代號]],[2]討論項目!A:H,8,FALSE)=0,"",VLOOKUP(功能_333[[#This Row],[功能代號]],[2]討論項目!A:H,8,FALSE)),"")</f>
        <v/>
      </c>
      <c r="O152" s="107"/>
      <c r="P152" s="88" t="s">
        <v>1105</v>
      </c>
      <c r="Q152" s="88" t="s">
        <v>917</v>
      </c>
      <c r="R152" s="89"/>
      <c r="S152" s="88"/>
      <c r="T152" s="88"/>
      <c r="U152" s="88"/>
      <c r="V152" s="88"/>
      <c r="W152" s="88"/>
      <c r="X152" s="88"/>
      <c r="Y152" s="88"/>
      <c r="Z152" s="89" t="str">
        <f>VLOOKUP(功能_333[[#This Row],[User]],[2]SKL放款!A:G,7,FALSE)</f>
        <v>放款服務課</v>
      </c>
      <c r="AA152" s="107"/>
      <c r="AB152" s="90" t="str">
        <f>IFERROR(IF(VLOOKUP(功能_333[[#This Row],[功能代號]],[2]Menu!A:D,4,FALSE)=0,"",VLOOKUP(功能_333[[#This Row],[功能代號]],[2]Menu!A:D,4,FALSE)),"")</f>
        <v>L3-1</v>
      </c>
      <c r="AC152" s="89">
        <v>196</v>
      </c>
      <c r="AD152" s="89" t="str">
        <f>VLOOKUP(功能_333[[#This Row],[功能代號]],[3]交易清單!$E:$E,1,FALSE)</f>
        <v>L3922</v>
      </c>
    </row>
    <row r="153" spans="1:30" ht="13.5">
      <c r="A153" s="92">
        <v>214</v>
      </c>
      <c r="B153" s="89" t="str">
        <f>LEFT(功能_333[[#This Row],[功能代號]],2)</f>
        <v>L3</v>
      </c>
      <c r="C153" s="89" t="s">
        <v>1101</v>
      </c>
      <c r="D153" s="89"/>
      <c r="E153" s="88" t="s">
        <v>189</v>
      </c>
      <c r="F153" s="118" t="s">
        <v>1326</v>
      </c>
      <c r="G153" s="89" t="s">
        <v>1327</v>
      </c>
      <c r="H153" s="88" t="s">
        <v>891</v>
      </c>
      <c r="I153" s="106" t="s">
        <v>938</v>
      </c>
      <c r="J153" s="107">
        <v>44414</v>
      </c>
      <c r="K153" s="107" t="s">
        <v>1307</v>
      </c>
      <c r="L153" s="107"/>
      <c r="M153" s="107"/>
      <c r="N153" s="107" t="str">
        <f>IFERROR(IF(VLOOKUP(功能_333[[#This Row],[功能代號]],[2]討論項目!A:H,8,FALSE)=0,"",VLOOKUP(功能_333[[#This Row],[功能代號]],[2]討論項目!A:H,8,FALSE)),"")</f>
        <v/>
      </c>
      <c r="O153" s="107"/>
      <c r="P153" s="88" t="s">
        <v>1105</v>
      </c>
      <c r="Q153" s="88" t="s">
        <v>917</v>
      </c>
      <c r="R153" s="89"/>
      <c r="S153" s="88"/>
      <c r="T153" s="88"/>
      <c r="U153" s="88"/>
      <c r="V153" s="88"/>
      <c r="W153" s="88"/>
      <c r="X153" s="88"/>
      <c r="Y153" s="88"/>
      <c r="Z153" s="89" t="str">
        <f>VLOOKUP(功能_333[[#This Row],[User]],[2]SKL放款!A:G,7,FALSE)</f>
        <v>放款服務課</v>
      </c>
      <c r="AA153" s="107"/>
      <c r="AB153" s="90" t="str">
        <f>IFERROR(IF(VLOOKUP(功能_333[[#This Row],[功能代號]],[2]Menu!A:D,4,FALSE)=0,"",VLOOKUP(功能_333[[#This Row],[功能代號]],[2]Menu!A:D,4,FALSE)),"")</f>
        <v>L3-1</v>
      </c>
      <c r="AC153" s="89">
        <v>214</v>
      </c>
      <c r="AD153" s="89" t="str">
        <f>VLOOKUP(功能_333[[#This Row],[功能代號]],[3]交易清單!$E:$E,1,FALSE)</f>
        <v>L3923</v>
      </c>
    </row>
    <row r="154" spans="1:30" ht="13.5">
      <c r="A154" s="92">
        <v>197</v>
      </c>
      <c r="B154" s="89" t="str">
        <f>LEFT(功能_333[[#This Row],[功能代號]],2)</f>
        <v>L3</v>
      </c>
      <c r="C154" s="89" t="s">
        <v>1101</v>
      </c>
      <c r="D154" s="89"/>
      <c r="E154" s="88" t="s">
        <v>151</v>
      </c>
      <c r="F154" s="118" t="s">
        <v>1328</v>
      </c>
      <c r="G154" s="89" t="s">
        <v>1329</v>
      </c>
      <c r="H154" s="88" t="s">
        <v>891</v>
      </c>
      <c r="I154" s="106" t="s">
        <v>938</v>
      </c>
      <c r="J154" s="107">
        <v>44413</v>
      </c>
      <c r="K154" s="107" t="s">
        <v>1307</v>
      </c>
      <c r="L154" s="107"/>
      <c r="M154" s="107"/>
      <c r="N154" s="107" t="str">
        <f>IFERROR(IF(VLOOKUP(功能_333[[#This Row],[功能代號]],[2]討論項目!A:H,8,FALSE)=0,"",VLOOKUP(功能_333[[#This Row],[功能代號]],[2]討論項目!A:H,8,FALSE)),"")</f>
        <v/>
      </c>
      <c r="O154" s="107"/>
      <c r="P154" s="88" t="s">
        <v>1150</v>
      </c>
      <c r="Q154" s="88" t="s">
        <v>1199</v>
      </c>
      <c r="R154" s="89"/>
      <c r="S154" s="88"/>
      <c r="T154" s="88"/>
      <c r="U154" s="88"/>
      <c r="V154" s="88"/>
      <c r="W154" s="88"/>
      <c r="X154" s="88"/>
      <c r="Y154" s="88"/>
      <c r="Z154" s="89" t="str">
        <f>VLOOKUP(功能_333[[#This Row],[User]],[2]SKL放款!A:G,7,FALSE)</f>
        <v>放款服務課</v>
      </c>
      <c r="AA154" s="107"/>
      <c r="AB154" s="90" t="str">
        <f>IFERROR(IF(VLOOKUP(功能_333[[#This Row],[功能代號]],[2]Menu!A:D,4,FALSE)=0,"",VLOOKUP(功能_333[[#This Row],[功能代號]],[2]Menu!A:D,4,FALSE)),"")</f>
        <v>L3-1</v>
      </c>
      <c r="AC154" s="89">
        <v>197</v>
      </c>
      <c r="AD154" s="89" t="str">
        <f>VLOOKUP(功能_333[[#This Row],[功能代號]],[3]交易清單!$E:$E,1,FALSE)</f>
        <v>L3924</v>
      </c>
    </row>
    <row r="155" spans="1:30" ht="13.5">
      <c r="A155" s="92">
        <v>194</v>
      </c>
      <c r="B155" s="89" t="str">
        <f>LEFT(功能_333[[#This Row],[功能代號]],2)</f>
        <v>L3</v>
      </c>
      <c r="C155" s="89" t="s">
        <v>1101</v>
      </c>
      <c r="D155" s="89"/>
      <c r="E155" s="88" t="s">
        <v>144</v>
      </c>
      <c r="F155" s="118" t="s">
        <v>1330</v>
      </c>
      <c r="G155" s="89" t="s">
        <v>1331</v>
      </c>
      <c r="H155" s="88" t="s">
        <v>891</v>
      </c>
      <c r="I155" s="106" t="s">
        <v>938</v>
      </c>
      <c r="J155" s="107">
        <v>44413</v>
      </c>
      <c r="K155" s="107" t="s">
        <v>1307</v>
      </c>
      <c r="L155" s="107"/>
      <c r="M155" s="107"/>
      <c r="N155" s="107" t="str">
        <f>IFERROR(IF(VLOOKUP(功能_333[[#This Row],[功能代號]],[2]討論項目!A:H,8,FALSE)=0,"",VLOOKUP(功能_333[[#This Row],[功能代號]],[2]討論項目!A:H,8,FALSE)),"")</f>
        <v/>
      </c>
      <c r="O155" s="107"/>
      <c r="P155" s="88" t="s">
        <v>1105</v>
      </c>
      <c r="Q155" s="88" t="s">
        <v>917</v>
      </c>
      <c r="R155" s="89"/>
      <c r="S155" s="88"/>
      <c r="T155" s="88"/>
      <c r="U155" s="88"/>
      <c r="V155" s="88"/>
      <c r="W155" s="88"/>
      <c r="X155" s="88"/>
      <c r="Y155" s="88"/>
      <c r="Z155" s="89" t="str">
        <f>VLOOKUP(功能_333[[#This Row],[User]],[2]SKL放款!A:G,7,FALSE)</f>
        <v>放款服務課</v>
      </c>
      <c r="AA155" s="107"/>
      <c r="AB155" s="90" t="str">
        <f>IFERROR(IF(VLOOKUP(功能_333[[#This Row],[功能代號]],[2]Menu!A:D,4,FALSE)=0,"",VLOOKUP(功能_333[[#This Row],[功能代號]],[2]Menu!A:D,4,FALSE)),"")</f>
        <v>L3-1</v>
      </c>
      <c r="AC155" s="89">
        <v>194</v>
      </c>
      <c r="AD155" s="89" t="str">
        <f>VLOOKUP(功能_333[[#This Row],[功能代號]],[3]交易清單!$E:$E,1,FALSE)</f>
        <v>L3925</v>
      </c>
    </row>
    <row r="156" spans="1:30" ht="13.5">
      <c r="A156" s="92">
        <v>195</v>
      </c>
      <c r="B156" s="89" t="str">
        <f>LEFT(功能_333[[#This Row],[功能代號]],2)</f>
        <v>L3</v>
      </c>
      <c r="C156" s="89" t="s">
        <v>1101</v>
      </c>
      <c r="D156" s="89"/>
      <c r="E156" s="88" t="s">
        <v>147</v>
      </c>
      <c r="F156" s="118" t="s">
        <v>1332</v>
      </c>
      <c r="G156" s="89" t="s">
        <v>1333</v>
      </c>
      <c r="H156" s="88" t="s">
        <v>891</v>
      </c>
      <c r="I156" s="106" t="s">
        <v>938</v>
      </c>
      <c r="J156" s="107">
        <v>44413</v>
      </c>
      <c r="K156" s="107" t="s">
        <v>1307</v>
      </c>
      <c r="L156" s="107"/>
      <c r="M156" s="107"/>
      <c r="N156" s="107" t="str">
        <f>IFERROR(IF(VLOOKUP(功能_333[[#This Row],[功能代號]],[2]討論項目!A:H,8,FALSE)=0,"",VLOOKUP(功能_333[[#This Row],[功能代號]],[2]討論項目!A:H,8,FALSE)),"")</f>
        <v/>
      </c>
      <c r="O156" s="107"/>
      <c r="P156" s="88" t="s">
        <v>1105</v>
      </c>
      <c r="Q156" s="88" t="s">
        <v>917</v>
      </c>
      <c r="R156" s="89"/>
      <c r="S156" s="88"/>
      <c r="T156" s="88"/>
      <c r="U156" s="88"/>
      <c r="V156" s="88"/>
      <c r="W156" s="88"/>
      <c r="X156" s="88"/>
      <c r="Y156" s="88"/>
      <c r="Z156" s="89" t="str">
        <f>VLOOKUP(功能_333[[#This Row],[User]],[2]SKL放款!A:G,7,FALSE)</f>
        <v>放款服務課</v>
      </c>
      <c r="AA156" s="107"/>
      <c r="AB156" s="90" t="str">
        <f>IFERROR(IF(VLOOKUP(功能_333[[#This Row],[功能代號]],[2]Menu!A:D,4,FALSE)=0,"",VLOOKUP(功能_333[[#This Row],[功能代號]],[2]Menu!A:D,4,FALSE)),"")</f>
        <v>L3-1</v>
      </c>
      <c r="AC156" s="89">
        <v>195</v>
      </c>
      <c r="AD156" s="89" t="str">
        <f>VLOOKUP(功能_333[[#This Row],[功能代號]],[3]交易清單!$E:$E,1,FALSE)</f>
        <v>L3926</v>
      </c>
    </row>
    <row r="157" spans="1:30" ht="13.5">
      <c r="A157" s="92">
        <v>201</v>
      </c>
      <c r="B157" s="89" t="str">
        <f>LEFT(功能_333[[#This Row],[功能代號]],2)</f>
        <v>L3</v>
      </c>
      <c r="C157" s="89" t="s">
        <v>1101</v>
      </c>
      <c r="D157" s="89"/>
      <c r="E157" s="88" t="s">
        <v>162</v>
      </c>
      <c r="F157" s="118" t="s">
        <v>1334</v>
      </c>
      <c r="G157" s="89" t="s">
        <v>1335</v>
      </c>
      <c r="H157" s="88" t="s">
        <v>891</v>
      </c>
      <c r="I157" s="106" t="s">
        <v>938</v>
      </c>
      <c r="J157" s="107">
        <v>44413</v>
      </c>
      <c r="K157" s="107" t="s">
        <v>1307</v>
      </c>
      <c r="L157" s="107"/>
      <c r="M157" s="107"/>
      <c r="N157" s="107" t="str">
        <f>IFERROR(IF(VLOOKUP(功能_333[[#This Row],[功能代號]],[2]討論項目!A:H,8,FALSE)=0,"",VLOOKUP(功能_333[[#This Row],[功能代號]],[2]討論項目!A:H,8,FALSE)),"")</f>
        <v/>
      </c>
      <c r="O157" s="107"/>
      <c r="P157" s="88" t="s">
        <v>1105</v>
      </c>
      <c r="Q157" s="88" t="s">
        <v>917</v>
      </c>
      <c r="R157" s="89"/>
      <c r="S157" s="88"/>
      <c r="T157" s="88"/>
      <c r="U157" s="88"/>
      <c r="V157" s="88"/>
      <c r="W157" s="88"/>
      <c r="X157" s="88"/>
      <c r="Y157" s="88"/>
      <c r="Z157" s="89" t="str">
        <f>VLOOKUP(功能_333[[#This Row],[User]],[2]SKL放款!A:G,7,FALSE)</f>
        <v>放款服務課</v>
      </c>
      <c r="AA157" s="107"/>
      <c r="AB157" s="90" t="str">
        <f>IFERROR(IF(VLOOKUP(功能_333[[#This Row],[功能代號]],[2]Menu!A:D,4,FALSE)=0,"",VLOOKUP(功能_333[[#This Row],[功能代號]],[2]Menu!A:D,4,FALSE)),"")</f>
        <v>L3-2</v>
      </c>
      <c r="AC157" s="89">
        <v>201</v>
      </c>
      <c r="AD157" s="89" t="str">
        <f>VLOOKUP(功能_333[[#This Row],[功能代號]],[3]交易清單!$E:$E,1,FALSE)</f>
        <v>L3004</v>
      </c>
    </row>
    <row r="158" spans="1:30" ht="13.5">
      <c r="A158" s="92">
        <v>202</v>
      </c>
      <c r="B158" s="89" t="str">
        <f>LEFT(功能_333[[#This Row],[功能代號]],2)</f>
        <v>L3</v>
      </c>
      <c r="C158" s="89" t="s">
        <v>1101</v>
      </c>
      <c r="D158" s="89"/>
      <c r="E158" s="88" t="s">
        <v>1336</v>
      </c>
      <c r="F158" s="118" t="s">
        <v>1334</v>
      </c>
      <c r="G158" s="89" t="s">
        <v>1337</v>
      </c>
      <c r="H158" s="88" t="s">
        <v>891</v>
      </c>
      <c r="I158" s="106" t="s">
        <v>938</v>
      </c>
      <c r="J158" s="107">
        <v>44413</v>
      </c>
      <c r="K158" s="107" t="s">
        <v>1307</v>
      </c>
      <c r="L158" s="107"/>
      <c r="M158" s="107"/>
      <c r="N158" s="107" t="str">
        <f>IFERROR(IF(VLOOKUP(功能_333[[#This Row],[功能代號]],[2]討論項目!A:H,8,FALSE)=0,"",VLOOKUP(功能_333[[#This Row],[功能代號]],[2]討論項目!A:H,8,FALSE)),"")</f>
        <v/>
      </c>
      <c r="O158" s="107"/>
      <c r="P158" s="88" t="s">
        <v>1105</v>
      </c>
      <c r="Q158" s="88" t="s">
        <v>917</v>
      </c>
      <c r="R158" s="89"/>
      <c r="S158" s="88"/>
      <c r="T158" s="88"/>
      <c r="U158" s="88"/>
      <c r="V158" s="88"/>
      <c r="W158" s="88"/>
      <c r="X158" s="88"/>
      <c r="Y158" s="88"/>
      <c r="Z158" s="89" t="str">
        <f>VLOOKUP(功能_333[[#This Row],[User]],[2]SKL放款!A:G,7,FALSE)</f>
        <v>放款服務課</v>
      </c>
      <c r="AA158" s="107"/>
      <c r="AB158" s="103" t="str">
        <f>AB157</f>
        <v>L3-2</v>
      </c>
      <c r="AC158" s="89">
        <v>202</v>
      </c>
      <c r="AD158" s="89" t="str">
        <f>VLOOKUP(功能_333[[#This Row],[功能代號]],[3]交易清單!$E:$E,1,FALSE)</f>
        <v>L3130</v>
      </c>
    </row>
    <row r="159" spans="1:30" ht="13.5">
      <c r="A159" s="92">
        <v>200</v>
      </c>
      <c r="B159" s="89" t="str">
        <f>LEFT(功能_333[[#This Row],[功能代號]],2)</f>
        <v>L3</v>
      </c>
      <c r="C159" s="89" t="s">
        <v>1101</v>
      </c>
      <c r="D159" s="89"/>
      <c r="E159" s="88" t="s">
        <v>158</v>
      </c>
      <c r="F159" s="118" t="s">
        <v>1338</v>
      </c>
      <c r="G159" s="89" t="s">
        <v>1339</v>
      </c>
      <c r="H159" s="88" t="s">
        <v>891</v>
      </c>
      <c r="I159" s="106" t="s">
        <v>938</v>
      </c>
      <c r="J159" s="107">
        <v>44412</v>
      </c>
      <c r="K159" s="107" t="s">
        <v>1307</v>
      </c>
      <c r="L159" s="107"/>
      <c r="M159" s="107"/>
      <c r="N159" s="107" t="str">
        <f>IFERROR(IF(VLOOKUP(功能_333[[#This Row],[功能代號]],[2]討論項目!A:H,8,FALSE)=0,"",VLOOKUP(功能_333[[#This Row],[功能代號]],[2]討論項目!A:H,8,FALSE)),"")</f>
        <v/>
      </c>
      <c r="O159" s="107"/>
      <c r="P159" s="88" t="s">
        <v>1105</v>
      </c>
      <c r="Q159" s="88" t="s">
        <v>917</v>
      </c>
      <c r="R159" s="89"/>
      <c r="S159" s="88"/>
      <c r="T159" s="88"/>
      <c r="U159" s="88"/>
      <c r="V159" s="88"/>
      <c r="W159" s="88"/>
      <c r="X159" s="88"/>
      <c r="Y159" s="88"/>
      <c r="Z159" s="89" t="str">
        <f>VLOOKUP(功能_333[[#This Row],[User]],[2]SKL放款!A:G,7,FALSE)</f>
        <v>放款服務課</v>
      </c>
      <c r="AA159" s="107"/>
      <c r="AB159" s="90" t="str">
        <f>IFERROR(IF(VLOOKUP(功能_333[[#This Row],[功能代號]],[2]Menu!A:D,4,FALSE)=0,"",VLOOKUP(功能_333[[#This Row],[功能代號]],[2]Menu!A:D,4,FALSE)),"")</f>
        <v>L3-3</v>
      </c>
      <c r="AC159" s="89">
        <v>200</v>
      </c>
      <c r="AD159" s="89" t="str">
        <f>VLOOKUP(功能_333[[#This Row],[功能代號]],[3]交易清單!$E:$E,1,FALSE)</f>
        <v>L3200</v>
      </c>
    </row>
    <row r="160" spans="1:30" ht="13.5">
      <c r="A160" s="92">
        <v>210</v>
      </c>
      <c r="B160" s="89" t="str">
        <f>LEFT(功能_333[[#This Row],[功能代號]],2)</f>
        <v>L3</v>
      </c>
      <c r="C160" s="89" t="s">
        <v>1101</v>
      </c>
      <c r="D160" s="89"/>
      <c r="E160" s="88" t="s">
        <v>1340</v>
      </c>
      <c r="F160" s="102" t="s">
        <v>1341</v>
      </c>
      <c r="G160" s="89" t="s">
        <v>1342</v>
      </c>
      <c r="H160" s="88" t="s">
        <v>891</v>
      </c>
      <c r="I160" s="106" t="s">
        <v>938</v>
      </c>
      <c r="J160" s="107">
        <v>44412</v>
      </c>
      <c r="K160" s="107" t="s">
        <v>1307</v>
      </c>
      <c r="L160" s="107"/>
      <c r="M160" s="107"/>
      <c r="N160" s="107" t="str">
        <f>IFERROR(IF(VLOOKUP(功能_333[[#This Row],[功能代號]],[2]討論項目!A:H,8,FALSE)=0,"",VLOOKUP(功能_333[[#This Row],[功能代號]],[2]討論項目!A:H,8,FALSE)),"")</f>
        <v/>
      </c>
      <c r="O160" s="107"/>
      <c r="P160" s="88" t="s">
        <v>1105</v>
      </c>
      <c r="Q160" s="88" t="s">
        <v>1199</v>
      </c>
      <c r="R160" s="89"/>
      <c r="S160" s="88"/>
      <c r="T160" s="88"/>
      <c r="U160" s="88"/>
      <c r="V160" s="88"/>
      <c r="W160" s="88"/>
      <c r="X160" s="88"/>
      <c r="Y160" s="88"/>
      <c r="Z160" s="89" t="str">
        <f>VLOOKUP(功能_333[[#This Row],[User]],[2]SKL放款!A:G,7,FALSE)</f>
        <v>放款服務課</v>
      </c>
      <c r="AA160" s="107"/>
      <c r="AB160" s="90" t="str">
        <f>IFERROR(IF(VLOOKUP(功能_333[[#This Row],[功能代號]],[2]Menu!A:D,4,FALSE)=0,"",VLOOKUP(功能_333[[#This Row],[功能代號]],[2]Menu!A:D,4,FALSE)),"")</f>
        <v>L3-3</v>
      </c>
      <c r="AC160" s="89">
        <v>210</v>
      </c>
      <c r="AD160" s="89" t="str">
        <f>VLOOKUP(功能_333[[#This Row],[功能代號]],[3]交易清單!$E:$E,1,FALSE)</f>
        <v>L3230</v>
      </c>
    </row>
    <row r="161" spans="1:30" ht="13.5">
      <c r="A161" s="92">
        <v>211</v>
      </c>
      <c r="B161" s="89" t="str">
        <f>LEFT(功能_333[[#This Row],[功能代號]],2)</f>
        <v>L3</v>
      </c>
      <c r="C161" s="89" t="s">
        <v>1101</v>
      </c>
      <c r="D161" s="89"/>
      <c r="E161" s="88" t="s">
        <v>182</v>
      </c>
      <c r="F161" s="118" t="s">
        <v>1343</v>
      </c>
      <c r="G161" s="89" t="s">
        <v>1344</v>
      </c>
      <c r="H161" s="88" t="s">
        <v>891</v>
      </c>
      <c r="I161" s="106" t="s">
        <v>938</v>
      </c>
      <c r="J161" s="107">
        <v>44412</v>
      </c>
      <c r="K161" s="107" t="s">
        <v>1307</v>
      </c>
      <c r="L161" s="107"/>
      <c r="M161" s="107"/>
      <c r="N161" s="107" t="str">
        <f>IFERROR(IF(VLOOKUP(功能_333[[#This Row],[功能代號]],[2]討論項目!A:H,8,FALSE)=0,"",VLOOKUP(功能_333[[#This Row],[功能代號]],[2]討論項目!A:H,8,FALSE)),"")</f>
        <v/>
      </c>
      <c r="O161" s="107"/>
      <c r="P161" s="88" t="s">
        <v>922</v>
      </c>
      <c r="Q161" s="88" t="s">
        <v>1199</v>
      </c>
      <c r="R161" s="89"/>
      <c r="S161" s="88"/>
      <c r="T161" s="88"/>
      <c r="U161" s="88"/>
      <c r="V161" s="88"/>
      <c r="W161" s="88"/>
      <c r="X161" s="88"/>
      <c r="Y161" s="88"/>
      <c r="Z161" s="89" t="str">
        <f>VLOOKUP(功能_333[[#This Row],[User]],[2]SKL放款!A:G,7,FALSE)</f>
        <v>放款服務課</v>
      </c>
      <c r="AA161" s="107"/>
      <c r="AB161" s="90" t="str">
        <f>IFERROR(IF(VLOOKUP(功能_333[[#This Row],[功能代號]],[2]Menu!A:D,4,FALSE)=0,"",VLOOKUP(功能_333[[#This Row],[功能代號]],[2]Menu!A:D,4,FALSE)),"")</f>
        <v>L3-4</v>
      </c>
      <c r="AC161" s="89">
        <v>211</v>
      </c>
      <c r="AD161" s="89" t="str">
        <f>VLOOKUP(功能_333[[#This Row],[功能代號]],[3]交易清單!$E:$E,1,FALSE)</f>
        <v>L3410</v>
      </c>
    </row>
    <row r="162" spans="1:30" ht="13.5">
      <c r="A162" s="92">
        <v>212</v>
      </c>
      <c r="B162" s="89" t="str">
        <f>LEFT(功能_333[[#This Row],[功能代號]],2)</f>
        <v>L3</v>
      </c>
      <c r="C162" s="89" t="s">
        <v>1101</v>
      </c>
      <c r="D162" s="89"/>
      <c r="E162" s="88" t="s">
        <v>1345</v>
      </c>
      <c r="F162" s="118" t="s">
        <v>1343</v>
      </c>
      <c r="G162" s="89" t="s">
        <v>1346</v>
      </c>
      <c r="H162" s="88" t="s">
        <v>891</v>
      </c>
      <c r="I162" s="106" t="s">
        <v>938</v>
      </c>
      <c r="J162" s="107">
        <v>44412</v>
      </c>
      <c r="K162" s="107" t="s">
        <v>1307</v>
      </c>
      <c r="L162" s="107"/>
      <c r="M162" s="107"/>
      <c r="N162" s="107" t="str">
        <f>IFERROR(IF(VLOOKUP(功能_333[[#This Row],[功能代號]],[2]討論項目!A:H,8,FALSE)=0,"",VLOOKUP(功能_333[[#This Row],[功能代號]],[2]討論項目!A:H,8,FALSE)),"")</f>
        <v/>
      </c>
      <c r="O162" s="107"/>
      <c r="P162" s="88" t="s">
        <v>922</v>
      </c>
      <c r="Q162" s="88" t="s">
        <v>917</v>
      </c>
      <c r="R162" s="89"/>
      <c r="S162" s="88"/>
      <c r="T162" s="88"/>
      <c r="U162" s="88"/>
      <c r="V162" s="88"/>
      <c r="W162" s="88"/>
      <c r="X162" s="88"/>
      <c r="Y162" s="88"/>
      <c r="Z162" s="89" t="str">
        <f>VLOOKUP(功能_333[[#This Row],[User]],[2]SKL放款!A:G,7,FALSE)</f>
        <v>放款服務課</v>
      </c>
      <c r="AA162" s="107"/>
      <c r="AB162" s="90" t="str">
        <f>IFERROR(IF(VLOOKUP(功能_333[[#This Row],[功能代號]],[2]Menu!A:D,4,FALSE)=0,"",VLOOKUP(功能_333[[#This Row],[功能代號]],[2]Menu!A:D,4,FALSE)),"")</f>
        <v>L3-4</v>
      </c>
      <c r="AC162" s="89">
        <v>212</v>
      </c>
      <c r="AD162" s="89" t="str">
        <f>VLOOKUP(功能_333[[#This Row],[功能代號]],[3]交易清單!$E:$E,1,FALSE)</f>
        <v>L3420</v>
      </c>
    </row>
    <row r="163" spans="1:30" ht="13.5">
      <c r="A163" s="92">
        <v>213</v>
      </c>
      <c r="B163" s="89" t="str">
        <f>LEFT(功能_333[[#This Row],[功能代號]],2)</f>
        <v>L3</v>
      </c>
      <c r="C163" s="89" t="s">
        <v>1101</v>
      </c>
      <c r="D163" s="89"/>
      <c r="E163" s="88" t="s">
        <v>186</v>
      </c>
      <c r="F163" s="118" t="s">
        <v>1347</v>
      </c>
      <c r="G163" s="89" t="s">
        <v>1348</v>
      </c>
      <c r="H163" s="88" t="s">
        <v>891</v>
      </c>
      <c r="I163" s="122" t="s">
        <v>1125</v>
      </c>
      <c r="J163" s="107">
        <v>44412</v>
      </c>
      <c r="K163" s="107" t="s">
        <v>1307</v>
      </c>
      <c r="L163" s="107"/>
      <c r="M163" s="107"/>
      <c r="N163" s="107" t="str">
        <f>IFERROR(IF(VLOOKUP(功能_333[[#This Row],[功能代號]],[2]討論項目!A:H,8,FALSE)=0,"",VLOOKUP(功能_333[[#This Row],[功能代號]],[2]討論項目!A:H,8,FALSE)),"")</f>
        <v/>
      </c>
      <c r="O163" s="107"/>
      <c r="P163" s="88" t="s">
        <v>1111</v>
      </c>
      <c r="Q163" s="88" t="s">
        <v>1199</v>
      </c>
      <c r="R163" s="89"/>
      <c r="S163" s="88"/>
      <c r="T163" s="88"/>
      <c r="U163" s="88"/>
      <c r="V163" s="88"/>
      <c r="W163" s="88"/>
      <c r="X163" s="88"/>
      <c r="Y163" s="88"/>
      <c r="Z163" s="89" t="str">
        <f>VLOOKUP(功能_333[[#This Row],[User]],[2]SKL放款!A:G,7,FALSE)</f>
        <v>放款服務課</v>
      </c>
      <c r="AA163" s="107"/>
      <c r="AB163" s="90" t="str">
        <f>IFERROR(IF(VLOOKUP(功能_333[[#This Row],[功能代號]],[2]Menu!A:D,4,FALSE)=0,"",VLOOKUP(功能_333[[#This Row],[功能代號]],[2]Menu!A:D,4,FALSE)),"")</f>
        <v>L3-5</v>
      </c>
      <c r="AC163" s="89">
        <v>213</v>
      </c>
      <c r="AD163" s="89" t="str">
        <f>VLOOKUP(功能_333[[#This Row],[功能代號]],[3]交易清單!$E:$E,1,FALSE)</f>
        <v>L3731</v>
      </c>
    </row>
    <row r="164" spans="1:30" ht="13.5">
      <c r="A164" s="92">
        <v>215</v>
      </c>
      <c r="B164" s="89" t="str">
        <f>LEFT(功能_333[[#This Row],[功能代號]],2)</f>
        <v>L3</v>
      </c>
      <c r="C164" s="89" t="s">
        <v>1101</v>
      </c>
      <c r="D164" s="89"/>
      <c r="E164" s="88" t="s">
        <v>1349</v>
      </c>
      <c r="F164" s="118" t="s">
        <v>1350</v>
      </c>
      <c r="G164" s="89" t="s">
        <v>1351</v>
      </c>
      <c r="H164" s="88" t="s">
        <v>891</v>
      </c>
      <c r="I164" s="106" t="s">
        <v>938</v>
      </c>
      <c r="J164" s="107">
        <v>44414</v>
      </c>
      <c r="K164" s="107" t="s">
        <v>1307</v>
      </c>
      <c r="L164" s="107"/>
      <c r="M164" s="107"/>
      <c r="N164" s="107" t="str">
        <f>IFERROR(IF(VLOOKUP(功能_333[[#This Row],[功能代號]],[2]討論項目!A:H,8,FALSE)=0,"",VLOOKUP(功能_333[[#This Row],[功能代號]],[2]討論項目!A:H,8,FALSE)),"")</f>
        <v/>
      </c>
      <c r="O164" s="107"/>
      <c r="P164" s="88" t="s">
        <v>922</v>
      </c>
      <c r="Q164" s="88" t="s">
        <v>917</v>
      </c>
      <c r="R164" s="89"/>
      <c r="S164" s="88"/>
      <c r="T164" s="88"/>
      <c r="U164" s="88"/>
      <c r="V164" s="88"/>
      <c r="W164" s="88"/>
      <c r="X164" s="88"/>
      <c r="Y164" s="88"/>
      <c r="Z164" s="89" t="str">
        <f>VLOOKUP(功能_333[[#This Row],[User]],[2]SKL放款!A:G,7,FALSE)</f>
        <v>放款服務課</v>
      </c>
      <c r="AA164" s="107"/>
      <c r="AB164" s="90" t="str">
        <f>IFERROR(IF(VLOOKUP(功能_333[[#This Row],[功能代號]],[2]Menu!A:D,4,FALSE)=0,"",VLOOKUP(功能_333[[#This Row],[功能代號]],[2]Menu!A:D,4,FALSE)),"")</f>
        <v>L3-5</v>
      </c>
      <c r="AC164" s="89">
        <v>215</v>
      </c>
      <c r="AD164" s="89" t="str">
        <f>VLOOKUP(功能_333[[#This Row],[功能代號]],[3]交易清單!$E:$E,1,FALSE)</f>
        <v>L3711</v>
      </c>
    </row>
    <row r="165" spans="1:30" ht="13.5">
      <c r="A165" s="92">
        <v>216</v>
      </c>
      <c r="B165" s="89" t="str">
        <f>LEFT(功能_333[[#This Row],[功能代號]],2)</f>
        <v>L3</v>
      </c>
      <c r="C165" s="89" t="s">
        <v>1101</v>
      </c>
      <c r="D165" s="89"/>
      <c r="E165" s="88" t="s">
        <v>1352</v>
      </c>
      <c r="F165" s="118" t="s">
        <v>1353</v>
      </c>
      <c r="G165" s="89" t="s">
        <v>1354</v>
      </c>
      <c r="H165" s="88" t="s">
        <v>891</v>
      </c>
      <c r="I165" s="106" t="s">
        <v>938</v>
      </c>
      <c r="J165" s="107">
        <v>44414</v>
      </c>
      <c r="K165" s="107" t="s">
        <v>1307</v>
      </c>
      <c r="L165" s="107"/>
      <c r="M165" s="107"/>
      <c r="N165" s="107" t="str">
        <f>IFERROR(IF(VLOOKUP(功能_333[[#This Row],[功能代號]],[2]討論項目!A:H,8,FALSE)=0,"",VLOOKUP(功能_333[[#This Row],[功能代號]],[2]討論項目!A:H,8,FALSE)),"")</f>
        <v/>
      </c>
      <c r="O165" s="107"/>
      <c r="P165" s="88" t="s">
        <v>922</v>
      </c>
      <c r="Q165" s="88" t="s">
        <v>917</v>
      </c>
      <c r="R165" s="89"/>
      <c r="S165" s="88"/>
      <c r="T165" s="88"/>
      <c r="U165" s="88"/>
      <c r="V165" s="88"/>
      <c r="W165" s="88"/>
      <c r="X165" s="88"/>
      <c r="Y165" s="88"/>
      <c r="Z165" s="89" t="str">
        <f>VLOOKUP(功能_333[[#This Row],[User]],[2]SKL放款!A:G,7,FALSE)</f>
        <v>放款服務課</v>
      </c>
      <c r="AA165" s="107"/>
      <c r="AB165" s="90" t="str">
        <f>IFERROR(IF(VLOOKUP(功能_333[[#This Row],[功能代號]],[2]Menu!A:D,4,FALSE)=0,"",VLOOKUP(功能_333[[#This Row],[功能代號]],[2]Menu!A:D,4,FALSE)),"")</f>
        <v>L3-5</v>
      </c>
      <c r="AC165" s="89">
        <v>216</v>
      </c>
      <c r="AD165" s="89" t="str">
        <f>VLOOKUP(功能_333[[#This Row],[功能代號]],[3]交易清單!$E:$E,1,FALSE)</f>
        <v>L3712</v>
      </c>
    </row>
    <row r="166" spans="1:30" ht="13.5">
      <c r="A166" s="92">
        <v>177</v>
      </c>
      <c r="B166" s="89" t="str">
        <f>LEFT(功能_333[[#This Row],[功能代號]],2)</f>
        <v>L2</v>
      </c>
      <c r="C166" s="89" t="s">
        <v>933</v>
      </c>
      <c r="D166" s="89"/>
      <c r="E166" s="88" t="s">
        <v>838</v>
      </c>
      <c r="F166" s="118" t="s">
        <v>1355</v>
      </c>
      <c r="G166" s="89" t="s">
        <v>1356</v>
      </c>
      <c r="H166" s="88" t="s">
        <v>891</v>
      </c>
      <c r="I166" s="108" t="s">
        <v>973</v>
      </c>
      <c r="J166" s="107">
        <v>44411</v>
      </c>
      <c r="K166" s="123" t="s">
        <v>1307</v>
      </c>
      <c r="L166" s="107"/>
      <c r="M166" s="115"/>
      <c r="N166" s="115" t="str">
        <f>IFERROR(IF(VLOOKUP(功能_333[[#This Row],[功能代號]],[2]討論項目!A:H,8,FALSE)=0,"",VLOOKUP(功能_333[[#This Row],[功能代號]],[2]討論項目!A:H,8,FALSE)),"")</f>
        <v/>
      </c>
      <c r="O166" s="115"/>
      <c r="P166" s="88" t="s">
        <v>1150</v>
      </c>
      <c r="Q166" s="88" t="s">
        <v>1357</v>
      </c>
      <c r="R166" s="89"/>
      <c r="S166" s="88"/>
      <c r="T166" s="88"/>
      <c r="U166" s="88"/>
      <c r="V166" s="88"/>
      <c r="W166" s="88"/>
      <c r="X166" s="88"/>
      <c r="Y166" s="88"/>
      <c r="Z166" s="89" t="str">
        <f>VLOOKUP(功能_333[[#This Row],[User]],[2]SKL放款!A:G,7,FALSE)</f>
        <v>放款管理課</v>
      </c>
      <c r="AA166" s="115"/>
      <c r="AB166" s="90" t="str">
        <f>IFERROR(IF(VLOOKUP(功能_333[[#This Row],[功能代號]],[2]Menu!A:D,4,FALSE)=0,"",VLOOKUP(功能_333[[#This Row],[功能代號]],[2]Menu!A:D,4,FALSE)),"")</f>
        <v>L2-5</v>
      </c>
      <c r="AC166" s="89">
        <v>177</v>
      </c>
      <c r="AD166" s="89" t="str">
        <f>VLOOKUP(功能_333[[#This Row],[功能代號]],[3]交易清單!$E:$E,1,FALSE)</f>
        <v>L2603</v>
      </c>
    </row>
    <row r="167" spans="1:30" ht="13.5">
      <c r="A167" s="92">
        <v>359</v>
      </c>
      <c r="B167" s="89" t="str">
        <f>LEFT(功能_333[[#This Row],[功能代號]],2)</f>
        <v>L6</v>
      </c>
      <c r="C167" s="89" t="s">
        <v>1174</v>
      </c>
      <c r="D167" s="89"/>
      <c r="E167" s="88" t="s">
        <v>589</v>
      </c>
      <c r="F167" s="118" t="s">
        <v>1358</v>
      </c>
      <c r="G167" s="89" t="s">
        <v>1359</v>
      </c>
      <c r="H167" s="88" t="s">
        <v>891</v>
      </c>
      <c r="I167" s="88" t="s">
        <v>1125</v>
      </c>
      <c r="J167" s="87">
        <v>44431</v>
      </c>
      <c r="K167" s="87">
        <v>44469</v>
      </c>
      <c r="L167" s="87"/>
      <c r="M167" s="87"/>
      <c r="N167" s="87" t="str">
        <f>IFERROR(IF(VLOOKUP(功能_333[[#This Row],[功能代號]],[2]討論項目!A:H,8,FALSE)=0,"",VLOOKUP(功能_333[[#This Row],[功能代號]],[2]討論項目!A:H,8,FALSE)),"")</f>
        <v/>
      </c>
      <c r="O167" s="87"/>
      <c r="P167" s="88" t="s">
        <v>1150</v>
      </c>
      <c r="Q167" s="88" t="s">
        <v>1199</v>
      </c>
      <c r="R167" s="89"/>
      <c r="S167" s="88"/>
      <c r="T167" s="88"/>
      <c r="U167" s="88"/>
      <c r="V167" s="88"/>
      <c r="W167" s="88"/>
      <c r="X167" s="88"/>
      <c r="Y167" s="88"/>
      <c r="Z167" s="89" t="str">
        <f>VLOOKUP(功能_333[[#This Row],[User]],[2]SKL放款!A:G,7,FALSE)</f>
        <v>放款服務課</v>
      </c>
      <c r="AA167" s="87"/>
      <c r="AB167" s="90" t="str">
        <f>IFERROR(IF(VLOOKUP(功能_333[[#This Row],[功能代號]],[2]Menu!A:D,4,FALSE)=0,"",VLOOKUP(功能_333[[#This Row],[功能代號]],[2]Menu!A:D,4,FALSE)),"")</f>
        <v>L6-8</v>
      </c>
      <c r="AC167" s="89">
        <v>359</v>
      </c>
      <c r="AD167" s="89" t="str">
        <f>VLOOKUP(功能_333[[#This Row],[功能代號]],[3]交易清單!$E:$E,1,FALSE)</f>
        <v>L6982</v>
      </c>
    </row>
    <row r="168" spans="1:30" ht="13.5">
      <c r="A168" s="92">
        <v>360</v>
      </c>
      <c r="B168" s="89" t="str">
        <f>LEFT(功能_333[[#This Row],[功能代號]],2)</f>
        <v>L6</v>
      </c>
      <c r="C168" s="89" t="s">
        <v>1174</v>
      </c>
      <c r="D168" s="89"/>
      <c r="E168" s="88" t="s">
        <v>592</v>
      </c>
      <c r="F168" s="118" t="s">
        <v>1360</v>
      </c>
      <c r="G168" s="89" t="s">
        <v>1361</v>
      </c>
      <c r="H168" s="88" t="s">
        <v>891</v>
      </c>
      <c r="I168" s="88" t="s">
        <v>1125</v>
      </c>
      <c r="J168" s="87">
        <v>44431</v>
      </c>
      <c r="K168" s="87">
        <v>44469</v>
      </c>
      <c r="L168" s="87"/>
      <c r="M168" s="87"/>
      <c r="N168" s="87" t="str">
        <f>IFERROR(IF(VLOOKUP(功能_333[[#This Row],[功能代號]],[2]討論項目!A:H,8,FALSE)=0,"",VLOOKUP(功能_333[[#This Row],[功能代號]],[2]討論項目!A:H,8,FALSE)),"")</f>
        <v/>
      </c>
      <c r="O168" s="87"/>
      <c r="P168" s="88" t="s">
        <v>1150</v>
      </c>
      <c r="Q168" s="88" t="s">
        <v>1199</v>
      </c>
      <c r="R168" s="89"/>
      <c r="S168" s="88"/>
      <c r="T168" s="88"/>
      <c r="U168" s="88"/>
      <c r="V168" s="88"/>
      <c r="W168" s="88"/>
      <c r="X168" s="88"/>
      <c r="Y168" s="88"/>
      <c r="Z168" s="89" t="str">
        <f>VLOOKUP(功能_333[[#This Row],[User]],[2]SKL放款!A:G,7,FALSE)</f>
        <v>放款服務課</v>
      </c>
      <c r="AA168" s="87"/>
      <c r="AB168" s="90" t="str">
        <f>IFERROR(IF(VLOOKUP(功能_333[[#This Row],[功能代號]],[2]Menu!A:D,4,FALSE)=0,"",VLOOKUP(功能_333[[#This Row],[功能代號]],[2]Menu!A:D,4,FALSE)),"")</f>
        <v>L6-8</v>
      </c>
      <c r="AC168" s="89">
        <v>360</v>
      </c>
      <c r="AD168" s="89" t="str">
        <f>VLOOKUP(功能_333[[#This Row],[功能代號]],[3]交易清單!$E:$E,1,FALSE)</f>
        <v>L6983</v>
      </c>
    </row>
    <row r="169" spans="1:30" ht="13.5">
      <c r="A169" s="92">
        <v>172</v>
      </c>
      <c r="B169" s="89" t="str">
        <f>LEFT(功能_333[[#This Row],[功能代號]],2)</f>
        <v>L2</v>
      </c>
      <c r="C169" s="89" t="s">
        <v>933</v>
      </c>
      <c r="D169" s="89"/>
      <c r="E169" s="88" t="s">
        <v>1362</v>
      </c>
      <c r="F169" s="118" t="s">
        <v>1363</v>
      </c>
      <c r="G169" s="89" t="s">
        <v>1364</v>
      </c>
      <c r="H169" s="88" t="s">
        <v>891</v>
      </c>
      <c r="I169" s="108" t="s">
        <v>973</v>
      </c>
      <c r="J169" s="107">
        <v>44411</v>
      </c>
      <c r="K169" s="87">
        <v>44469</v>
      </c>
      <c r="L169" s="107"/>
      <c r="M169" s="115"/>
      <c r="N169" s="115" t="str">
        <f>IFERROR(IF(VLOOKUP(功能_333[[#This Row],[功能代號]],[2]討論項目!A:H,8,FALSE)=0,"",VLOOKUP(功能_333[[#This Row],[功能代號]],[2]討論項目!A:H,8,FALSE)),"")</f>
        <v/>
      </c>
      <c r="O169" s="115"/>
      <c r="P169" s="88" t="s">
        <v>1150</v>
      </c>
      <c r="Q169" s="88" t="s">
        <v>1357</v>
      </c>
      <c r="R169" s="89"/>
      <c r="S169" s="88"/>
      <c r="T169" s="88"/>
      <c r="U169" s="88"/>
      <c r="V169" s="88"/>
      <c r="W169" s="88"/>
      <c r="X169" s="88"/>
      <c r="Y169" s="88"/>
      <c r="Z169" s="89" t="str">
        <f>VLOOKUP(功能_333[[#This Row],[User]],[2]SKL放款!A:G,7,FALSE)</f>
        <v>放款管理課</v>
      </c>
      <c r="AA169" s="115"/>
      <c r="AB169" s="90" t="str">
        <f>IFERROR(IF(VLOOKUP(功能_333[[#This Row],[功能代號]],[2]Menu!A:D,4,FALSE)=0,"",VLOOKUP(功能_333[[#This Row],[功能代號]],[2]Menu!A:D,4,FALSE)),"")</f>
        <v>L2-5</v>
      </c>
      <c r="AC169" s="89">
        <v>172</v>
      </c>
      <c r="AD169" s="89" t="str">
        <f>VLOOKUP(功能_333[[#This Row],[功能代號]],[3]交易清單!$E:$E,1,FALSE)</f>
        <v>L2078</v>
      </c>
    </row>
    <row r="170" spans="1:30" ht="13.5">
      <c r="A170" s="92">
        <v>173</v>
      </c>
      <c r="B170" s="89" t="str">
        <f>LEFT(功能_333[[#This Row],[功能代號]],2)</f>
        <v>L2</v>
      </c>
      <c r="C170" s="89" t="s">
        <v>933</v>
      </c>
      <c r="D170" s="89"/>
      <c r="E170" s="88" t="s">
        <v>100</v>
      </c>
      <c r="F170" s="118" t="s">
        <v>1365</v>
      </c>
      <c r="G170" s="89" t="s">
        <v>1366</v>
      </c>
      <c r="H170" s="88" t="s">
        <v>891</v>
      </c>
      <c r="I170" s="108" t="s">
        <v>973</v>
      </c>
      <c r="J170" s="107">
        <v>44411</v>
      </c>
      <c r="K170" s="87">
        <v>44469</v>
      </c>
      <c r="L170" s="107"/>
      <c r="M170" s="115"/>
      <c r="N170" s="115" t="str">
        <f>IFERROR(IF(VLOOKUP(功能_333[[#This Row],[功能代號]],[2]討論項目!A:H,8,FALSE)=0,"",VLOOKUP(功能_333[[#This Row],[功能代號]],[2]討論項目!A:H,8,FALSE)),"")</f>
        <v/>
      </c>
      <c r="O170" s="115"/>
      <c r="P170" s="88" t="s">
        <v>1150</v>
      </c>
      <c r="Q170" s="88" t="s">
        <v>1357</v>
      </c>
      <c r="R170" s="89"/>
      <c r="S170" s="88"/>
      <c r="T170" s="88"/>
      <c r="U170" s="88"/>
      <c r="V170" s="88"/>
      <c r="W170" s="88"/>
      <c r="X170" s="88"/>
      <c r="Y170" s="88"/>
      <c r="Z170" s="89" t="str">
        <f>VLOOKUP(功能_333[[#This Row],[User]],[2]SKL放款!A:G,7,FALSE)</f>
        <v>放款管理課</v>
      </c>
      <c r="AA170" s="115"/>
      <c r="AB170" s="103" t="str">
        <f>AB169</f>
        <v>L2-5</v>
      </c>
      <c r="AC170" s="89">
        <v>173</v>
      </c>
      <c r="AD170" s="89" t="str">
        <f>VLOOKUP(功能_333[[#This Row],[功能代號]],[3]交易清單!$E:$E,1,FALSE)</f>
        <v>L2601</v>
      </c>
    </row>
    <row r="171" spans="1:30" ht="13.5">
      <c r="A171" s="92">
        <v>174</v>
      </c>
      <c r="B171" s="89" t="str">
        <f>LEFT(功能_333[[#This Row],[功能代號]],2)</f>
        <v>L2</v>
      </c>
      <c r="C171" s="89" t="s">
        <v>933</v>
      </c>
      <c r="D171" s="89"/>
      <c r="E171" s="88" t="s">
        <v>102</v>
      </c>
      <c r="F171" s="118" t="s">
        <v>1367</v>
      </c>
      <c r="G171" s="89" t="s">
        <v>1368</v>
      </c>
      <c r="H171" s="88" t="s">
        <v>891</v>
      </c>
      <c r="I171" s="108" t="s">
        <v>973</v>
      </c>
      <c r="J171" s="107">
        <v>44411</v>
      </c>
      <c r="K171" s="87">
        <v>44469</v>
      </c>
      <c r="L171" s="107"/>
      <c r="M171" s="115"/>
      <c r="N171" s="115" t="str">
        <f>IFERROR(IF(VLOOKUP(功能_333[[#This Row],[功能代號]],[2]討論項目!A:H,8,FALSE)=0,"",VLOOKUP(功能_333[[#This Row],[功能代號]],[2]討論項目!A:H,8,FALSE)),"")</f>
        <v/>
      </c>
      <c r="O171" s="115"/>
      <c r="P171" s="88" t="s">
        <v>1150</v>
      </c>
      <c r="Q171" s="88" t="s">
        <v>1357</v>
      </c>
      <c r="R171" s="89"/>
      <c r="S171" s="88"/>
      <c r="T171" s="88"/>
      <c r="U171" s="88"/>
      <c r="V171" s="88"/>
      <c r="W171" s="88"/>
      <c r="X171" s="88"/>
      <c r="Y171" s="88"/>
      <c r="Z171" s="89" t="str">
        <f>VLOOKUP(功能_333[[#This Row],[User]],[2]SKL放款!A:G,7,FALSE)</f>
        <v>放款管理課</v>
      </c>
      <c r="AA171" s="115"/>
      <c r="AB171" s="103" t="str">
        <f>AB169</f>
        <v>L2-5</v>
      </c>
      <c r="AC171" s="89">
        <v>174</v>
      </c>
      <c r="AD171" s="89" t="str">
        <f>VLOOKUP(功能_333[[#This Row],[功能代號]],[3]交易清單!$E:$E,1,FALSE)</f>
        <v>L2602</v>
      </c>
    </row>
    <row r="172" spans="1:30" ht="13.5">
      <c r="A172" s="92">
        <v>175</v>
      </c>
      <c r="B172" s="89" t="str">
        <f>LEFT(功能_333[[#This Row],[功能代號]],2)</f>
        <v>L2</v>
      </c>
      <c r="C172" s="89" t="s">
        <v>933</v>
      </c>
      <c r="D172" s="89"/>
      <c r="E172" s="88" t="s">
        <v>1369</v>
      </c>
      <c r="F172" s="118" t="s">
        <v>1370</v>
      </c>
      <c r="G172" s="89" t="s">
        <v>1371</v>
      </c>
      <c r="H172" s="88" t="s">
        <v>891</v>
      </c>
      <c r="I172" s="108" t="s">
        <v>973</v>
      </c>
      <c r="J172" s="107">
        <v>44411</v>
      </c>
      <c r="K172" s="87">
        <v>44469</v>
      </c>
      <c r="L172" s="107"/>
      <c r="M172" s="115"/>
      <c r="N172" s="115" t="str">
        <f>IFERROR(IF(VLOOKUP(功能_333[[#This Row],[功能代號]],[2]討論項目!A:H,8,FALSE)=0,"",VLOOKUP(功能_333[[#This Row],[功能代號]],[2]討論項目!A:H,8,FALSE)),"")</f>
        <v/>
      </c>
      <c r="O172" s="115"/>
      <c r="P172" s="88" t="s">
        <v>1150</v>
      </c>
      <c r="Q172" s="88" t="s">
        <v>1357</v>
      </c>
      <c r="R172" s="89"/>
      <c r="S172" s="88"/>
      <c r="T172" s="88"/>
      <c r="U172" s="88"/>
      <c r="V172" s="88"/>
      <c r="W172" s="88"/>
      <c r="X172" s="88"/>
      <c r="Y172" s="88"/>
      <c r="Z172" s="89" t="str">
        <f>VLOOKUP(功能_333[[#This Row],[User]],[2]SKL放款!A:G,7,FALSE)</f>
        <v>放款管理課</v>
      </c>
      <c r="AA172" s="115"/>
      <c r="AB172" s="90" t="str">
        <f>IFERROR(IF(VLOOKUP(功能_333[[#This Row],[功能代號]],[2]Menu!A:D,4,FALSE)=0,"",VLOOKUP(功能_333[[#This Row],[功能代號]],[2]Menu!A:D,4,FALSE)),"")</f>
        <v>L2-5</v>
      </c>
      <c r="AC172" s="89">
        <v>175</v>
      </c>
      <c r="AD172" s="89" t="str">
        <f>VLOOKUP(功能_333[[#This Row],[功能代號]],[3]交易清單!$E:$E,1,FALSE)</f>
        <v>L2941</v>
      </c>
    </row>
    <row r="173" spans="1:30" ht="13.5">
      <c r="A173" s="92">
        <v>176</v>
      </c>
      <c r="B173" s="89" t="str">
        <f>LEFT(功能_333[[#This Row],[功能代號]],2)</f>
        <v>L2</v>
      </c>
      <c r="C173" s="89" t="s">
        <v>933</v>
      </c>
      <c r="D173" s="89"/>
      <c r="E173" s="88" t="s">
        <v>106</v>
      </c>
      <c r="F173" s="118" t="s">
        <v>1372</v>
      </c>
      <c r="G173" s="89" t="s">
        <v>1373</v>
      </c>
      <c r="H173" s="88" t="s">
        <v>891</v>
      </c>
      <c r="I173" s="108" t="s">
        <v>973</v>
      </c>
      <c r="J173" s="107">
        <v>44411</v>
      </c>
      <c r="K173" s="87">
        <v>44469</v>
      </c>
      <c r="L173" s="107"/>
      <c r="M173" s="115"/>
      <c r="N173" s="115" t="str">
        <f>IFERROR(IF(VLOOKUP(功能_333[[#This Row],[功能代號]],[2]討論項目!A:H,8,FALSE)=0,"",VLOOKUP(功能_333[[#This Row],[功能代號]],[2]討論項目!A:H,8,FALSE)),"")</f>
        <v/>
      </c>
      <c r="O173" s="115"/>
      <c r="P173" s="88" t="s">
        <v>1150</v>
      </c>
      <c r="Q173" s="88" t="s">
        <v>1357</v>
      </c>
      <c r="R173" s="89"/>
      <c r="S173" s="88"/>
      <c r="T173" s="88"/>
      <c r="U173" s="88"/>
      <c r="V173" s="88"/>
      <c r="W173" s="88"/>
      <c r="X173" s="88"/>
      <c r="Y173" s="88"/>
      <c r="Z173" s="89" t="str">
        <f>VLOOKUP(功能_333[[#This Row],[User]],[2]SKL放款!A:G,7,FALSE)</f>
        <v>放款管理課</v>
      </c>
      <c r="AA173" s="115"/>
      <c r="AB173" s="90" t="str">
        <f>IFERROR(IF(VLOOKUP(功能_333[[#This Row],[功能代號]],[2]Menu!A:D,4,FALSE)=0,"",VLOOKUP(功能_333[[#This Row],[功能代號]],[2]Menu!A:D,4,FALSE)),"")</f>
        <v>L2-5</v>
      </c>
      <c r="AC173" s="89">
        <v>176</v>
      </c>
      <c r="AD173" s="89" t="str">
        <f>VLOOKUP(功能_333[[#This Row],[功能代號]],[3]交易清單!$E:$E,1,FALSE)</f>
        <v>L2942</v>
      </c>
    </row>
    <row r="174" spans="1:30" ht="13.5">
      <c r="A174" s="92">
        <v>118</v>
      </c>
      <c r="B174" s="89" t="str">
        <f>LEFT(功能_333[[#This Row],[功能代號]],2)</f>
        <v>L4</v>
      </c>
      <c r="C174" s="89" t="s">
        <v>1163</v>
      </c>
      <c r="D174" s="89" t="s">
        <v>1226</v>
      </c>
      <c r="E174" s="88" t="s">
        <v>69</v>
      </c>
      <c r="F174" s="102" t="s">
        <v>1374</v>
      </c>
      <c r="G174" s="89" t="s">
        <v>1375</v>
      </c>
      <c r="H174" s="88" t="s">
        <v>891</v>
      </c>
      <c r="I174" s="106" t="s">
        <v>1894</v>
      </c>
      <c r="J174" s="107">
        <v>44417</v>
      </c>
      <c r="K174" s="107">
        <v>44470</v>
      </c>
      <c r="L174" s="107"/>
      <c r="M174" s="107"/>
      <c r="N174" s="107" t="str">
        <f>IFERROR(IF(VLOOKUP(功能_333[[#This Row],[功能代號]],[2]討論項目!A:H,8,FALSE)=0,"",VLOOKUP(功能_333[[#This Row],[功能代號]],[2]討論項目!A:H,8,FALSE)),"")</f>
        <v/>
      </c>
      <c r="O174" s="107"/>
      <c r="P174" s="88" t="s">
        <v>893</v>
      </c>
      <c r="Q174" s="88" t="s">
        <v>1199</v>
      </c>
      <c r="R174" s="89"/>
      <c r="S174" s="88"/>
      <c r="T174" s="88"/>
      <c r="U174" s="88"/>
      <c r="V174" s="88"/>
      <c r="W174" s="88"/>
      <c r="X174" s="88"/>
      <c r="Y174" s="88"/>
      <c r="Z174" s="89" t="str">
        <f>VLOOKUP(功能_333[[#This Row],[User]],[2]SKL放款!A:G,7,FALSE)</f>
        <v>放款服務課</v>
      </c>
      <c r="AA174" s="107"/>
      <c r="AB174" s="90" t="str">
        <f>IFERROR(IF(VLOOKUP(功能_333[[#This Row],[功能代號]],[2]Menu!A:D,4,FALSE)=0,"",VLOOKUP(功能_333[[#This Row],[功能代號]],[2]Menu!A:D,4,FALSE)),"")</f>
        <v>L4-6</v>
      </c>
      <c r="AC174" s="89">
        <v>118</v>
      </c>
      <c r="AD174" s="89" t="str">
        <f>VLOOKUP(功能_333[[#This Row],[功能代號]],[3]交易清單!$E:$E,1,FALSE)</f>
        <v>L4604</v>
      </c>
    </row>
    <row r="175" spans="1:30" ht="13.5">
      <c r="A175" s="92">
        <v>119</v>
      </c>
      <c r="B175" s="89" t="str">
        <f>LEFT(功能_333[[#This Row],[功能代號]],2)</f>
        <v>L4</v>
      </c>
      <c r="C175" s="89" t="s">
        <v>1163</v>
      </c>
      <c r="D175" s="89" t="s">
        <v>1226</v>
      </c>
      <c r="E175" s="88" t="s">
        <v>71</v>
      </c>
      <c r="F175" s="102" t="s">
        <v>1376</v>
      </c>
      <c r="G175" s="89" t="s">
        <v>1377</v>
      </c>
      <c r="H175" s="88" t="s">
        <v>891</v>
      </c>
      <c r="I175" s="106" t="s">
        <v>1894</v>
      </c>
      <c r="J175" s="107">
        <v>44417</v>
      </c>
      <c r="K175" s="107">
        <v>44470</v>
      </c>
      <c r="L175" s="107"/>
      <c r="M175" s="107"/>
      <c r="N175" s="107" t="str">
        <f>IFERROR(IF(VLOOKUP(功能_333[[#This Row],[功能代號]],[2]討論項目!A:H,8,FALSE)=0,"",VLOOKUP(功能_333[[#This Row],[功能代號]],[2]討論項目!A:H,8,FALSE)),"")</f>
        <v/>
      </c>
      <c r="O175" s="107"/>
      <c r="P175" s="88" t="s">
        <v>893</v>
      </c>
      <c r="Q175" s="88" t="s">
        <v>1199</v>
      </c>
      <c r="R175" s="89"/>
      <c r="S175" s="88"/>
      <c r="T175" s="88"/>
      <c r="U175" s="88"/>
      <c r="V175" s="88"/>
      <c r="W175" s="88"/>
      <c r="X175" s="88"/>
      <c r="Y175" s="88"/>
      <c r="Z175" s="89" t="str">
        <f>VLOOKUP(功能_333[[#This Row],[User]],[2]SKL放款!A:G,7,FALSE)</f>
        <v>放款服務課</v>
      </c>
      <c r="AA175" s="107"/>
      <c r="AB175" s="90" t="str">
        <f>IFERROR(IF(VLOOKUP(功能_333[[#This Row],[功能代號]],[2]Menu!A:D,4,FALSE)=0,"",VLOOKUP(功能_333[[#This Row],[功能代號]],[2]Menu!A:D,4,FALSE)),"")</f>
        <v>L4-6</v>
      </c>
      <c r="AC175" s="89">
        <v>119</v>
      </c>
      <c r="AD175" s="89" t="str">
        <f>VLOOKUP(功能_333[[#This Row],[功能代號]],[3]交易清單!$E:$E,1,FALSE)</f>
        <v>L4605</v>
      </c>
    </row>
    <row r="176" spans="1:30" ht="13.5">
      <c r="A176" s="92">
        <v>120</v>
      </c>
      <c r="B176" s="89" t="str">
        <f>LEFT(功能_333[[#This Row],[功能代號]],2)</f>
        <v>L4</v>
      </c>
      <c r="C176" s="89" t="s">
        <v>1163</v>
      </c>
      <c r="D176" s="89" t="s">
        <v>1226</v>
      </c>
      <c r="E176" s="88" t="s">
        <v>73</v>
      </c>
      <c r="F176" s="102" t="s">
        <v>1378</v>
      </c>
      <c r="G176" s="89" t="s">
        <v>1379</v>
      </c>
      <c r="H176" s="88" t="s">
        <v>891</v>
      </c>
      <c r="I176" s="106" t="s">
        <v>1894</v>
      </c>
      <c r="J176" s="107">
        <v>44417</v>
      </c>
      <c r="K176" s="107">
        <v>44470</v>
      </c>
      <c r="L176" s="107"/>
      <c r="M176" s="107"/>
      <c r="N176" s="107" t="str">
        <f>IFERROR(IF(VLOOKUP(功能_333[[#This Row],[功能代號]],[2]討論項目!A:H,8,FALSE)=0,"",VLOOKUP(功能_333[[#This Row],[功能代號]],[2]討論項目!A:H,8,FALSE)),"")</f>
        <v/>
      </c>
      <c r="O176" s="107"/>
      <c r="P176" s="88" t="s">
        <v>893</v>
      </c>
      <c r="Q176" s="88" t="s">
        <v>1199</v>
      </c>
      <c r="R176" s="89"/>
      <c r="S176" s="88"/>
      <c r="T176" s="88"/>
      <c r="U176" s="88"/>
      <c r="V176" s="88"/>
      <c r="W176" s="88"/>
      <c r="X176" s="88"/>
      <c r="Y176" s="88"/>
      <c r="Z176" s="89" t="str">
        <f>VLOOKUP(功能_333[[#This Row],[User]],[2]SKL放款!A:G,7,FALSE)</f>
        <v>放款服務課</v>
      </c>
      <c r="AA176" s="107"/>
      <c r="AB176" s="90" t="str">
        <f>IFERROR(IF(VLOOKUP(功能_333[[#This Row],[功能代號]],[2]Menu!A:D,4,FALSE)=0,"",VLOOKUP(功能_333[[#This Row],[功能代號]],[2]Menu!A:D,4,FALSE)),"")</f>
        <v>L4-6</v>
      </c>
      <c r="AC176" s="89">
        <v>120</v>
      </c>
      <c r="AD176" s="89" t="str">
        <f>VLOOKUP(功能_333[[#This Row],[功能代號]],[3]交易清單!$E:$E,1,FALSE)</f>
        <v>L4606</v>
      </c>
    </row>
    <row r="177" spans="1:30" ht="13.5">
      <c r="A177" s="92">
        <v>198</v>
      </c>
      <c r="B177" s="89" t="str">
        <f>LEFT(功能_333[[#This Row],[功能代號]],2)</f>
        <v>L3</v>
      </c>
      <c r="C177" s="89" t="s">
        <v>1101</v>
      </c>
      <c r="D177" s="89"/>
      <c r="E177" s="88" t="s">
        <v>1380</v>
      </c>
      <c r="F177" s="118" t="s">
        <v>1381</v>
      </c>
      <c r="G177" s="89" t="s">
        <v>1382</v>
      </c>
      <c r="H177" s="88" t="s">
        <v>891</v>
      </c>
      <c r="I177" s="106" t="s">
        <v>938</v>
      </c>
      <c r="J177" s="107">
        <v>44413</v>
      </c>
      <c r="K177" s="107">
        <v>44473</v>
      </c>
      <c r="L177" s="107"/>
      <c r="M177" s="107"/>
      <c r="N177" s="107" t="str">
        <f>IFERROR(IF(VLOOKUP(功能_333[[#This Row],[功能代號]],[2]討論項目!A:H,8,FALSE)=0,"",VLOOKUP(功能_333[[#This Row],[功能代號]],[2]討論項目!A:H,8,FALSE)),"")</f>
        <v/>
      </c>
      <c r="O177" s="107"/>
      <c r="P177" s="88" t="s">
        <v>1150</v>
      </c>
      <c r="Q177" s="88" t="s">
        <v>1199</v>
      </c>
      <c r="R177" s="89"/>
      <c r="S177" s="88"/>
      <c r="T177" s="88"/>
      <c r="U177" s="88"/>
      <c r="V177" s="88"/>
      <c r="W177" s="88"/>
      <c r="X177" s="88"/>
      <c r="Y177" s="88"/>
      <c r="Z177" s="89" t="str">
        <f>VLOOKUP(功能_333[[#This Row],[User]],[2]SKL放款!A:G,7,FALSE)</f>
        <v>放款服務課</v>
      </c>
      <c r="AA177" s="107"/>
      <c r="AB177" s="90" t="str">
        <f>IFERROR(IF(VLOOKUP(功能_333[[#This Row],[功能代號]],[2]Menu!A:D,4,FALSE)=0,"",VLOOKUP(功能_333[[#This Row],[功能代號]],[2]Menu!A:D,4,FALSE)),"")</f>
        <v>L3-4</v>
      </c>
      <c r="AC177" s="89">
        <v>198</v>
      </c>
      <c r="AD177" s="89" t="str">
        <f>VLOOKUP(功能_333[[#This Row],[功能代號]],[3]交易清單!$E:$E,1,FALSE)</f>
        <v>L3440</v>
      </c>
    </row>
    <row r="178" spans="1:30" ht="13.5">
      <c r="A178" s="92">
        <v>168</v>
      </c>
      <c r="B178" s="89" t="str">
        <f>LEFT(功能_333[[#This Row],[功能代號]],2)</f>
        <v>L2</v>
      </c>
      <c r="C178" s="89" t="s">
        <v>933</v>
      </c>
      <c r="D178" s="89"/>
      <c r="E178" s="88" t="s">
        <v>1383</v>
      </c>
      <c r="F178" s="118" t="s">
        <v>1384</v>
      </c>
      <c r="G178" s="89" t="s">
        <v>1385</v>
      </c>
      <c r="H178" s="88" t="s">
        <v>891</v>
      </c>
      <c r="I178" s="108" t="s">
        <v>973</v>
      </c>
      <c r="J178" s="107">
        <v>44411</v>
      </c>
      <c r="K178" s="107">
        <v>44473</v>
      </c>
      <c r="L178" s="107"/>
      <c r="M178" s="115"/>
      <c r="N178" s="115" t="str">
        <f>IFERROR(IF(VLOOKUP(功能_333[[#This Row],[功能代號]],[2]討論項目!A:H,8,FALSE)=0,"",VLOOKUP(功能_333[[#This Row],[功能代號]],[2]討論項目!A:H,8,FALSE)),"")</f>
        <v/>
      </c>
      <c r="O178" s="115"/>
      <c r="P178" s="88" t="s">
        <v>922</v>
      </c>
      <c r="Q178" s="88" t="s">
        <v>923</v>
      </c>
      <c r="R178" s="89"/>
      <c r="S178" s="88"/>
      <c r="T178" s="88"/>
      <c r="U178" s="88"/>
      <c r="V178" s="88"/>
      <c r="W178" s="88"/>
      <c r="X178" s="88"/>
      <c r="Y178" s="88"/>
      <c r="Z178" s="89" t="str">
        <f>VLOOKUP(功能_333[[#This Row],[User]],[2]SKL放款!A:G,7,FALSE)</f>
        <v>放款服務課</v>
      </c>
      <c r="AA178" s="115"/>
      <c r="AB178" s="90" t="str">
        <f>IFERROR(IF(VLOOKUP(功能_333[[#This Row],[功能代號]],[2]Menu!A:D,4,FALSE)=0,"",VLOOKUP(功能_333[[#This Row],[功能代號]],[2]Menu!A:D,4,FALSE)),"")</f>
        <v>L2-2</v>
      </c>
      <c r="AC178" s="89">
        <v>168</v>
      </c>
      <c r="AD178" s="89" t="str">
        <f>VLOOKUP(功能_333[[#This Row],[功能代號]],[3]交易清單!$E:$E,1,FALSE)</f>
        <v>L2079</v>
      </c>
    </row>
    <row r="179" spans="1:30" ht="13.5">
      <c r="A179" s="92">
        <v>361</v>
      </c>
      <c r="B179" s="89" t="str">
        <f>LEFT(功能_333[[#This Row],[功能代號]],2)</f>
        <v>L6</v>
      </c>
      <c r="C179" s="89" t="s">
        <v>1174</v>
      </c>
      <c r="D179" s="89"/>
      <c r="E179" s="88" t="s">
        <v>594</v>
      </c>
      <c r="F179" s="118" t="s">
        <v>1386</v>
      </c>
      <c r="G179" s="89" t="s">
        <v>1387</v>
      </c>
      <c r="H179" s="88" t="s">
        <v>891</v>
      </c>
      <c r="I179" s="88" t="s">
        <v>1125</v>
      </c>
      <c r="J179" s="87">
        <v>44431</v>
      </c>
      <c r="K179" s="107">
        <v>44473</v>
      </c>
      <c r="L179" s="87"/>
      <c r="M179" s="87"/>
      <c r="N179" s="87" t="str">
        <f>IFERROR(IF(VLOOKUP(功能_333[[#This Row],[功能代號]],[2]討論項目!A:H,8,FALSE)=0,"",VLOOKUP(功能_333[[#This Row],[功能代號]],[2]討論項目!A:H,8,FALSE)),"")</f>
        <v/>
      </c>
      <c r="O179" s="87"/>
      <c r="P179" s="88" t="s">
        <v>1150</v>
      </c>
      <c r="Q179" s="88" t="s">
        <v>1199</v>
      </c>
      <c r="R179" s="89"/>
      <c r="S179" s="88"/>
      <c r="T179" s="88"/>
      <c r="U179" s="88"/>
      <c r="V179" s="88"/>
      <c r="W179" s="88"/>
      <c r="X179" s="88"/>
      <c r="Y179" s="88"/>
      <c r="Z179" s="89" t="str">
        <f>VLOOKUP(功能_333[[#This Row],[User]],[2]SKL放款!A:G,7,FALSE)</f>
        <v>放款服務課</v>
      </c>
      <c r="AA179" s="87"/>
      <c r="AB179" s="103" t="str">
        <f>AB168</f>
        <v>L6-8</v>
      </c>
      <c r="AC179" s="89">
        <v>361</v>
      </c>
      <c r="AD179" s="89" t="str">
        <f>VLOOKUP(功能_333[[#This Row],[功能代號]],[3]交易清單!$E:$E,1,FALSE)</f>
        <v>L6981</v>
      </c>
    </row>
    <row r="180" spans="1:30" ht="13.5">
      <c r="A180" s="92">
        <v>178</v>
      </c>
      <c r="B180" s="89" t="str">
        <f>LEFT(功能_333[[#This Row],[功能代號]],2)</f>
        <v>L2</v>
      </c>
      <c r="C180" s="89" t="s">
        <v>933</v>
      </c>
      <c r="D180" s="89"/>
      <c r="E180" s="88" t="s">
        <v>1388</v>
      </c>
      <c r="F180" s="118" t="s">
        <v>1389</v>
      </c>
      <c r="G180" s="89" t="s">
        <v>1390</v>
      </c>
      <c r="H180" s="88" t="s">
        <v>891</v>
      </c>
      <c r="I180" s="108" t="s">
        <v>973</v>
      </c>
      <c r="J180" s="107">
        <v>44411</v>
      </c>
      <c r="K180" s="107">
        <v>44473</v>
      </c>
      <c r="L180" s="107"/>
      <c r="M180" s="115"/>
      <c r="N180" s="115" t="str">
        <f>IFERROR(IF(VLOOKUP(功能_333[[#This Row],[功能代號]],[2]討論項目!A:H,8,FALSE)=0,"",VLOOKUP(功能_333[[#This Row],[功能代號]],[2]討論項目!A:H,8,FALSE)),"")</f>
        <v/>
      </c>
      <c r="O180" s="115"/>
      <c r="P180" s="88" t="s">
        <v>1150</v>
      </c>
      <c r="Q180" s="88" t="s">
        <v>1357</v>
      </c>
      <c r="R180" s="89"/>
      <c r="S180" s="88"/>
      <c r="T180" s="88"/>
      <c r="U180" s="88"/>
      <c r="V180" s="88"/>
      <c r="W180" s="88"/>
      <c r="X180" s="88"/>
      <c r="Y180" s="88"/>
      <c r="Z180" s="89" t="str">
        <f>VLOOKUP(功能_333[[#This Row],[User]],[2]SKL放款!A:G,7,FALSE)</f>
        <v>放款管理課</v>
      </c>
      <c r="AA180" s="115"/>
      <c r="AB180" s="90" t="str">
        <f>IFERROR(IF(VLOOKUP(功能_333[[#This Row],[功能代號]],[2]Menu!A:D,4,FALSE)=0,"",VLOOKUP(功能_333[[#This Row],[功能代號]],[2]Menu!A:D,4,FALSE)),"")</f>
        <v>L2-5</v>
      </c>
      <c r="AC180" s="89">
        <v>178</v>
      </c>
      <c r="AD180" s="89" t="str">
        <f>VLOOKUP(功能_333[[#This Row],[功能代號]],[3]交易清單!$E:$E,1,FALSE)</f>
        <v>L2605</v>
      </c>
    </row>
    <row r="181" spans="1:30" ht="13.5">
      <c r="A181" s="92">
        <v>179</v>
      </c>
      <c r="B181" s="89" t="str">
        <f>LEFT(功能_333[[#This Row],[功能代號]],2)</f>
        <v>L2</v>
      </c>
      <c r="C181" s="89" t="s">
        <v>933</v>
      </c>
      <c r="D181" s="89"/>
      <c r="E181" s="88" t="s">
        <v>1391</v>
      </c>
      <c r="F181" s="118" t="s">
        <v>1392</v>
      </c>
      <c r="G181" s="89" t="s">
        <v>1393</v>
      </c>
      <c r="H181" s="88" t="s">
        <v>891</v>
      </c>
      <c r="I181" s="108" t="s">
        <v>973</v>
      </c>
      <c r="J181" s="107">
        <v>44411</v>
      </c>
      <c r="K181" s="107">
        <v>44473</v>
      </c>
      <c r="L181" s="107"/>
      <c r="M181" s="115"/>
      <c r="N181" s="115" t="str">
        <f>IFERROR(IF(VLOOKUP(功能_333[[#This Row],[功能代號]],[2]討論項目!A:H,8,FALSE)=0,"",VLOOKUP(功能_333[[#This Row],[功能代號]],[2]討論項目!A:H,8,FALSE)),"")</f>
        <v/>
      </c>
      <c r="O181" s="115"/>
      <c r="P181" s="88" t="s">
        <v>1150</v>
      </c>
      <c r="Q181" s="88" t="s">
        <v>1357</v>
      </c>
      <c r="R181" s="89"/>
      <c r="S181" s="88"/>
      <c r="T181" s="88"/>
      <c r="U181" s="88"/>
      <c r="V181" s="88"/>
      <c r="W181" s="88"/>
      <c r="X181" s="88"/>
      <c r="Y181" s="88"/>
      <c r="Z181" s="89" t="str">
        <f>VLOOKUP(功能_333[[#This Row],[User]],[2]SKL放款!A:G,7,FALSE)</f>
        <v>放款管理課</v>
      </c>
      <c r="AA181" s="115"/>
      <c r="AB181" s="90" t="str">
        <f>IFERROR(IF(VLOOKUP(功能_333[[#This Row],[功能代號]],[2]Menu!A:D,4,FALSE)=0,"",VLOOKUP(功能_333[[#This Row],[功能代號]],[2]Menu!A:D,4,FALSE)),"")</f>
        <v>L2-5</v>
      </c>
      <c r="AC181" s="89">
        <v>179</v>
      </c>
      <c r="AD181" s="89" t="str">
        <f>VLOOKUP(功能_333[[#This Row],[功能代號]],[3]交易清單!$E:$E,1,FALSE)</f>
        <v>L2613</v>
      </c>
    </row>
    <row r="182" spans="1:30" ht="13.5">
      <c r="A182" s="92">
        <v>180</v>
      </c>
      <c r="B182" s="89" t="str">
        <f>LEFT(功能_333[[#This Row],[功能代號]],2)</f>
        <v>L2</v>
      </c>
      <c r="C182" s="89" t="s">
        <v>933</v>
      </c>
      <c r="D182" s="89"/>
      <c r="E182" s="88" t="s">
        <v>1394</v>
      </c>
      <c r="F182" s="118" t="s">
        <v>1395</v>
      </c>
      <c r="G182" s="89" t="s">
        <v>1396</v>
      </c>
      <c r="H182" s="88" t="s">
        <v>891</v>
      </c>
      <c r="I182" s="108" t="s">
        <v>973</v>
      </c>
      <c r="J182" s="107">
        <v>44411</v>
      </c>
      <c r="K182" s="107">
        <v>44473</v>
      </c>
      <c r="L182" s="107"/>
      <c r="M182" s="115"/>
      <c r="N182" s="115" t="str">
        <f>IFERROR(IF(VLOOKUP(功能_333[[#This Row],[功能代號]],[2]討論項目!A:H,8,FALSE)=0,"",VLOOKUP(功能_333[[#This Row],[功能代號]],[2]討論項目!A:H,8,FALSE)),"")</f>
        <v/>
      </c>
      <c r="O182" s="115"/>
      <c r="P182" s="88" t="s">
        <v>1150</v>
      </c>
      <c r="Q182" s="88" t="s">
        <v>1199</v>
      </c>
      <c r="R182" s="89"/>
      <c r="S182" s="88"/>
      <c r="T182" s="88"/>
      <c r="U182" s="88"/>
      <c r="V182" s="88"/>
      <c r="W182" s="88"/>
      <c r="X182" s="88"/>
      <c r="Y182" s="88"/>
      <c r="Z182" s="89" t="str">
        <f>VLOOKUP(功能_333[[#This Row],[User]],[2]SKL放款!A:G,7,FALSE)</f>
        <v>放款服務課</v>
      </c>
      <c r="AA182" s="115"/>
      <c r="AB182" s="90" t="str">
        <f>IFERROR(IF(VLOOKUP(功能_333[[#This Row],[功能代號]],[2]Menu!A:D,4,FALSE)=0,"",VLOOKUP(功能_333[[#This Row],[功能代號]],[2]Menu!A:D,4,FALSE)),"")</f>
        <v>L2-9</v>
      </c>
      <c r="AC182" s="89">
        <v>180</v>
      </c>
      <c r="AD182" s="89" t="str">
        <f>VLOOKUP(功能_333[[#This Row],[功能代號]],[3]交易清單!$E:$E,1,FALSE)</f>
        <v>L2614</v>
      </c>
    </row>
    <row r="183" spans="1:30" ht="13.5">
      <c r="A183" s="92">
        <v>299</v>
      </c>
      <c r="B183" s="89" t="str">
        <f>LEFT(功能_333[[#This Row],[功能代號]],2)</f>
        <v>L6</v>
      </c>
      <c r="C183" s="89" t="s">
        <v>1174</v>
      </c>
      <c r="D183" s="89"/>
      <c r="E183" s="88" t="s">
        <v>460</v>
      </c>
      <c r="F183" s="118" t="s">
        <v>1397</v>
      </c>
      <c r="G183" s="89" t="s">
        <v>1398</v>
      </c>
      <c r="H183" s="88" t="s">
        <v>891</v>
      </c>
      <c r="I183" s="88" t="s">
        <v>1110</v>
      </c>
      <c r="J183" s="107">
        <v>44428</v>
      </c>
      <c r="K183" s="107">
        <v>44474</v>
      </c>
      <c r="L183" s="107"/>
      <c r="M183" s="107"/>
      <c r="N183" s="107" t="str">
        <f>IFERROR(IF(VLOOKUP(功能_333[[#This Row],[功能代號]],[2]討論項目!A:H,8,FALSE)=0,"",VLOOKUP(功能_333[[#This Row],[功能代號]],[2]討論項目!A:H,8,FALSE)),"")</f>
        <v/>
      </c>
      <c r="O183" s="107"/>
      <c r="P183" s="88" t="s">
        <v>922</v>
      </c>
      <c r="Q183" s="88" t="s">
        <v>923</v>
      </c>
      <c r="R183" s="89"/>
      <c r="S183" s="88"/>
      <c r="T183" s="88"/>
      <c r="U183" s="88"/>
      <c r="V183" s="88"/>
      <c r="W183" s="88"/>
      <c r="X183" s="88"/>
      <c r="Y183" s="88"/>
      <c r="Z183" s="89" t="str">
        <f>VLOOKUP(功能_333[[#This Row],[User]],[2]SKL放款!A:G,7,FALSE)</f>
        <v>放款服務課</v>
      </c>
      <c r="AA183" s="107"/>
      <c r="AB183" s="90" t="str">
        <f>IFERROR(IF(VLOOKUP(功能_333[[#This Row],[功能代號]],[2]Menu!A:D,4,FALSE)=0,"",VLOOKUP(功能_333[[#This Row],[功能代號]],[2]Menu!A:D,4,FALSE)),"")</f>
        <v>L6-2</v>
      </c>
      <c r="AC183" s="89">
        <v>299</v>
      </c>
      <c r="AD183" s="89" t="str">
        <f>VLOOKUP(功能_333[[#This Row],[功能代號]],[3]交易清單!$E:$E,1,FALSE)</f>
        <v>L6201</v>
      </c>
    </row>
    <row r="184" spans="1:30" ht="13.5">
      <c r="A184" s="92">
        <v>300</v>
      </c>
      <c r="B184" s="89" t="str">
        <f>LEFT(功能_333[[#This Row],[功能代號]],2)</f>
        <v>L6</v>
      </c>
      <c r="C184" s="89" t="s">
        <v>1174</v>
      </c>
      <c r="D184" s="89"/>
      <c r="E184" s="88" t="s">
        <v>463</v>
      </c>
      <c r="F184" s="118" t="s">
        <v>1399</v>
      </c>
      <c r="G184" s="89" t="s">
        <v>1400</v>
      </c>
      <c r="H184" s="88" t="s">
        <v>891</v>
      </c>
      <c r="I184" s="88" t="s">
        <v>1110</v>
      </c>
      <c r="J184" s="107">
        <v>44428</v>
      </c>
      <c r="K184" s="107">
        <v>44474</v>
      </c>
      <c r="L184" s="107"/>
      <c r="M184" s="107"/>
      <c r="N184" s="107" t="str">
        <f>IFERROR(IF(VLOOKUP(功能_333[[#This Row],[功能代號]],[2]討論項目!A:H,8,FALSE)=0,"",VLOOKUP(功能_333[[#This Row],[功能代號]],[2]討論項目!A:H,8,FALSE)),"")</f>
        <v/>
      </c>
      <c r="O184" s="107"/>
      <c r="P184" s="88" t="s">
        <v>922</v>
      </c>
      <c r="Q184" s="88" t="s">
        <v>917</v>
      </c>
      <c r="R184" s="89"/>
      <c r="S184" s="88"/>
      <c r="T184" s="88"/>
      <c r="U184" s="88"/>
      <c r="V184" s="88"/>
      <c r="W184" s="88"/>
      <c r="X184" s="88"/>
      <c r="Y184" s="88"/>
      <c r="Z184" s="89" t="str">
        <f>VLOOKUP(功能_333[[#This Row],[User]],[2]SKL放款!A:G,7,FALSE)</f>
        <v>放款服務課</v>
      </c>
      <c r="AA184" s="107"/>
      <c r="AB184" s="90" t="str">
        <f>IFERROR(IF(VLOOKUP(功能_333[[#This Row],[功能代號]],[2]Menu!A:D,4,FALSE)=0,"",VLOOKUP(功能_333[[#This Row],[功能代號]],[2]Menu!A:D,4,FALSE)),"")</f>
        <v>L6-2</v>
      </c>
      <c r="AC184" s="89">
        <v>300</v>
      </c>
      <c r="AD184" s="89" t="str">
        <f>VLOOKUP(功能_333[[#This Row],[功能代號]],[3]交易清單!$E:$E,1,FALSE)</f>
        <v>L6901</v>
      </c>
    </row>
    <row r="185" spans="1:30" ht="13.5">
      <c r="A185" s="92">
        <v>301</v>
      </c>
      <c r="B185" s="89" t="str">
        <f>LEFT(功能_333[[#This Row],[功能代號]],2)</f>
        <v>L6</v>
      </c>
      <c r="C185" s="89" t="s">
        <v>1174</v>
      </c>
      <c r="D185" s="89"/>
      <c r="E185" s="88" t="s">
        <v>465</v>
      </c>
      <c r="F185" s="118" t="s">
        <v>1401</v>
      </c>
      <c r="G185" s="89" t="s">
        <v>1402</v>
      </c>
      <c r="H185" s="88" t="s">
        <v>891</v>
      </c>
      <c r="I185" s="88" t="s">
        <v>1110</v>
      </c>
      <c r="J185" s="107">
        <v>44428</v>
      </c>
      <c r="K185" s="107">
        <v>44474</v>
      </c>
      <c r="L185" s="107"/>
      <c r="M185" s="107"/>
      <c r="N185" s="107" t="str">
        <f>IFERROR(IF(VLOOKUP(功能_333[[#This Row],[功能代號]],[2]討論項目!A:H,8,FALSE)=0,"",VLOOKUP(功能_333[[#This Row],[功能代號]],[2]討論項目!A:H,8,FALSE)),"")</f>
        <v/>
      </c>
      <c r="O185" s="107"/>
      <c r="P185" s="88" t="s">
        <v>922</v>
      </c>
      <c r="Q185" s="88" t="s">
        <v>1403</v>
      </c>
      <c r="R185" s="89"/>
      <c r="S185" s="88"/>
      <c r="T185" s="88"/>
      <c r="U185" s="88"/>
      <c r="V185" s="88"/>
      <c r="W185" s="88"/>
      <c r="X185" s="88"/>
      <c r="Y185" s="88"/>
      <c r="Z185" s="89" t="str">
        <f>VLOOKUP(功能_333[[#This Row],[User]],[2]SKL放款!A:G,7,FALSE)</f>
        <v>放款服務課</v>
      </c>
      <c r="AA185" s="107"/>
      <c r="AB185" s="90" t="str">
        <f>IFERROR(IF(VLOOKUP(功能_333[[#This Row],[功能代號]],[2]Menu!A:D,4,FALSE)=0,"",VLOOKUP(功能_333[[#This Row],[功能代號]],[2]Menu!A:D,4,FALSE)),"")</f>
        <v>L6-2</v>
      </c>
      <c r="AC185" s="89">
        <v>301</v>
      </c>
      <c r="AD185" s="89" t="str">
        <f>VLOOKUP(功能_333[[#This Row],[功能代號]],[3]交易清單!$E:$E,1,FALSE)</f>
        <v>L6902</v>
      </c>
    </row>
    <row r="186" spans="1:30" ht="13.5">
      <c r="A186" s="92">
        <v>302</v>
      </c>
      <c r="B186" s="89" t="str">
        <f>LEFT(功能_333[[#This Row],[功能代號]],2)</f>
        <v>L6</v>
      </c>
      <c r="C186" s="89" t="s">
        <v>1174</v>
      </c>
      <c r="D186" s="89"/>
      <c r="E186" s="88" t="s">
        <v>467</v>
      </c>
      <c r="F186" s="118" t="s">
        <v>1401</v>
      </c>
      <c r="G186" s="89" t="s">
        <v>1404</v>
      </c>
      <c r="H186" s="88" t="s">
        <v>891</v>
      </c>
      <c r="I186" s="88" t="s">
        <v>1110</v>
      </c>
      <c r="J186" s="107">
        <v>44428</v>
      </c>
      <c r="K186" s="107">
        <v>44474</v>
      </c>
      <c r="L186" s="107"/>
      <c r="M186" s="107"/>
      <c r="N186" s="107" t="str">
        <f>IFERROR(IF(VLOOKUP(功能_333[[#This Row],[功能代號]],[2]討論項目!A:H,8,FALSE)=0,"",VLOOKUP(功能_333[[#This Row],[功能代號]],[2]討論項目!A:H,8,FALSE)),"")</f>
        <v/>
      </c>
      <c r="O186" s="107"/>
      <c r="P186" s="88" t="s">
        <v>922</v>
      </c>
      <c r="Q186" s="88" t="s">
        <v>923</v>
      </c>
      <c r="R186" s="89"/>
      <c r="S186" s="88"/>
      <c r="T186" s="88"/>
      <c r="U186" s="88"/>
      <c r="V186" s="88"/>
      <c r="W186" s="88"/>
      <c r="X186" s="88"/>
      <c r="Y186" s="88"/>
      <c r="Z186" s="89" t="str">
        <f>VLOOKUP(功能_333[[#This Row],[User]],[2]SKL放款!A:G,7,FALSE)</f>
        <v>放款服務課</v>
      </c>
      <c r="AA186" s="107"/>
      <c r="AB186" s="90" t="str">
        <f>IFERROR(IF(VLOOKUP(功能_333[[#This Row],[功能代號]],[2]Menu!A:D,4,FALSE)=0,"",VLOOKUP(功能_333[[#This Row],[功能代號]],[2]Menu!A:D,4,FALSE)),"")</f>
        <v>L6-2</v>
      </c>
      <c r="AC186" s="89">
        <v>302</v>
      </c>
      <c r="AD186" s="89" t="str">
        <f>VLOOKUP(功能_333[[#This Row],[功能代號]],[3]交易清單!$E:$E,1,FALSE)</f>
        <v>L6903</v>
      </c>
    </row>
    <row r="187" spans="1:30" ht="13.5">
      <c r="A187" s="92">
        <v>303</v>
      </c>
      <c r="B187" s="89" t="str">
        <f>LEFT(功能_333[[#This Row],[功能代號]],2)</f>
        <v>L6</v>
      </c>
      <c r="C187" s="89" t="s">
        <v>1174</v>
      </c>
      <c r="D187" s="89"/>
      <c r="E187" s="88" t="s">
        <v>1405</v>
      </c>
      <c r="F187" s="118" t="s">
        <v>1401</v>
      </c>
      <c r="G187" s="89" t="s">
        <v>1406</v>
      </c>
      <c r="H187" s="88" t="s">
        <v>891</v>
      </c>
      <c r="I187" s="88" t="s">
        <v>1110</v>
      </c>
      <c r="J187" s="107">
        <v>44428</v>
      </c>
      <c r="K187" s="107">
        <v>44474</v>
      </c>
      <c r="L187" s="107"/>
      <c r="M187" s="107"/>
      <c r="N187" s="107" t="str">
        <f>IFERROR(IF(VLOOKUP(功能_333[[#This Row],[功能代號]],[2]討論項目!A:H,8,FALSE)=0,"",VLOOKUP(功能_333[[#This Row],[功能代號]],[2]討論項目!A:H,8,FALSE)),"")</f>
        <v/>
      </c>
      <c r="O187" s="107"/>
      <c r="P187" s="88" t="s">
        <v>922</v>
      </c>
      <c r="Q187" s="88" t="s">
        <v>917</v>
      </c>
      <c r="R187" s="89"/>
      <c r="S187" s="88"/>
      <c r="T187" s="88"/>
      <c r="U187" s="88"/>
      <c r="V187" s="88"/>
      <c r="W187" s="88"/>
      <c r="X187" s="88"/>
      <c r="Y187" s="88"/>
      <c r="Z187" s="89" t="str">
        <f>VLOOKUP(功能_333[[#This Row],[User]],[2]SKL放款!A:G,7,FALSE)</f>
        <v>放款服務課</v>
      </c>
      <c r="AA187" s="107"/>
      <c r="AB187" s="90" t="str">
        <f>IFERROR(IF(VLOOKUP(功能_333[[#This Row],[功能代號]],[2]Menu!A:D,4,FALSE)=0,"",VLOOKUP(功能_333[[#This Row],[功能代號]],[2]Menu!A:D,4,FALSE)),"")</f>
        <v>L6-2</v>
      </c>
      <c r="AC187" s="89">
        <v>303</v>
      </c>
      <c r="AD187" s="89" t="str">
        <f>VLOOKUP(功能_333[[#This Row],[功能代號]],[3]交易清單!$E:$E,1,FALSE)</f>
        <v>L6904</v>
      </c>
    </row>
    <row r="188" spans="1:30" ht="13.5">
      <c r="A188" s="92">
        <v>304</v>
      </c>
      <c r="B188" s="89" t="str">
        <f>LEFT(功能_333[[#This Row],[功能代號]],2)</f>
        <v>L6</v>
      </c>
      <c r="C188" s="89" t="s">
        <v>1174</v>
      </c>
      <c r="D188" s="89"/>
      <c r="E188" s="88" t="s">
        <v>471</v>
      </c>
      <c r="F188" s="118" t="s">
        <v>1401</v>
      </c>
      <c r="G188" s="89" t="s">
        <v>1407</v>
      </c>
      <c r="H188" s="88" t="s">
        <v>891</v>
      </c>
      <c r="I188" s="88" t="s">
        <v>1110</v>
      </c>
      <c r="J188" s="107">
        <v>44428</v>
      </c>
      <c r="K188" s="107">
        <v>44474</v>
      </c>
      <c r="L188" s="107"/>
      <c r="M188" s="107"/>
      <c r="N188" s="107" t="str">
        <f>IFERROR(IF(VLOOKUP(功能_333[[#This Row],[功能代號]],[2]討論項目!A:H,8,FALSE)=0,"",VLOOKUP(功能_333[[#This Row],[功能代號]],[2]討論項目!A:H,8,FALSE)),"")</f>
        <v/>
      </c>
      <c r="O188" s="107"/>
      <c r="P188" s="88" t="s">
        <v>922</v>
      </c>
      <c r="Q188" s="88" t="s">
        <v>917</v>
      </c>
      <c r="R188" s="89"/>
      <c r="S188" s="88"/>
      <c r="T188" s="88"/>
      <c r="U188" s="88"/>
      <c r="V188" s="88"/>
      <c r="W188" s="88"/>
      <c r="X188" s="88"/>
      <c r="Y188" s="88"/>
      <c r="Z188" s="89" t="str">
        <f>VLOOKUP(功能_333[[#This Row],[User]],[2]SKL放款!A:G,7,FALSE)</f>
        <v>放款服務課</v>
      </c>
      <c r="AA188" s="107"/>
      <c r="AB188" s="90" t="str">
        <f>IFERROR(IF(VLOOKUP(功能_333[[#This Row],[功能代號]],[2]Menu!A:D,4,FALSE)=0,"",VLOOKUP(功能_333[[#This Row],[功能代號]],[2]Menu!A:D,4,FALSE)),"")</f>
        <v>L6-2</v>
      </c>
      <c r="AC188" s="89">
        <v>304</v>
      </c>
      <c r="AD188" s="89" t="str">
        <f>VLOOKUP(功能_333[[#This Row],[功能代號]],[3]交易清單!$E:$E,1,FALSE)</f>
        <v>L6905</v>
      </c>
    </row>
    <row r="189" spans="1:30" ht="13.5">
      <c r="A189" s="92">
        <v>305</v>
      </c>
      <c r="B189" s="89" t="str">
        <f>LEFT(功能_333[[#This Row],[功能代號]],2)</f>
        <v>L6</v>
      </c>
      <c r="C189" s="89" t="s">
        <v>1174</v>
      </c>
      <c r="D189" s="89"/>
      <c r="E189" s="88" t="s">
        <v>473</v>
      </c>
      <c r="F189" s="118" t="s">
        <v>1401</v>
      </c>
      <c r="G189" s="89" t="s">
        <v>1408</v>
      </c>
      <c r="H189" s="88" t="s">
        <v>891</v>
      </c>
      <c r="I189" s="88" t="s">
        <v>1110</v>
      </c>
      <c r="J189" s="107">
        <v>44428</v>
      </c>
      <c r="K189" s="107">
        <v>44474</v>
      </c>
      <c r="L189" s="107"/>
      <c r="M189" s="107"/>
      <c r="N189" s="107" t="str">
        <f>IFERROR(IF(VLOOKUP(功能_333[[#This Row],[功能代號]],[2]討論項目!A:H,8,FALSE)=0,"",VLOOKUP(功能_333[[#This Row],[功能代號]],[2]討論項目!A:H,8,FALSE)),"")</f>
        <v/>
      </c>
      <c r="O189" s="107"/>
      <c r="P189" s="88" t="s">
        <v>922</v>
      </c>
      <c r="Q189" s="88" t="s">
        <v>923</v>
      </c>
      <c r="R189" s="89"/>
      <c r="S189" s="88"/>
      <c r="T189" s="88"/>
      <c r="U189" s="88"/>
      <c r="V189" s="88"/>
      <c r="W189" s="88"/>
      <c r="X189" s="88"/>
      <c r="Y189" s="88"/>
      <c r="Z189" s="89" t="str">
        <f>VLOOKUP(功能_333[[#This Row],[User]],[2]SKL放款!A:G,7,FALSE)</f>
        <v>放款服務課</v>
      </c>
      <c r="AA189" s="107"/>
      <c r="AB189" s="90" t="str">
        <f>IFERROR(IF(VLOOKUP(功能_333[[#This Row],[功能代號]],[2]Menu!A:D,4,FALSE)=0,"",VLOOKUP(功能_333[[#This Row],[功能代號]],[2]Menu!A:D,4,FALSE)),"")</f>
        <v>L6-2</v>
      </c>
      <c r="AC189" s="89">
        <v>305</v>
      </c>
      <c r="AD189" s="89" t="str">
        <f>VLOOKUP(功能_333[[#This Row],[功能代號]],[3]交易清單!$E:$E,1,FALSE)</f>
        <v>L6906</v>
      </c>
    </row>
    <row r="190" spans="1:30" ht="13.5">
      <c r="A190" s="92">
        <v>306</v>
      </c>
      <c r="B190" s="89" t="str">
        <f>LEFT(功能_333[[#This Row],[功能代號]],2)</f>
        <v>L6</v>
      </c>
      <c r="C190" s="89" t="s">
        <v>1174</v>
      </c>
      <c r="D190" s="89"/>
      <c r="E190" s="88" t="s">
        <v>475</v>
      </c>
      <c r="F190" s="118" t="s">
        <v>1401</v>
      </c>
      <c r="G190" s="89" t="s">
        <v>1409</v>
      </c>
      <c r="H190" s="88" t="s">
        <v>891</v>
      </c>
      <c r="I190" s="88" t="s">
        <v>1110</v>
      </c>
      <c r="J190" s="107">
        <v>44428</v>
      </c>
      <c r="K190" s="107">
        <v>44474</v>
      </c>
      <c r="L190" s="107"/>
      <c r="M190" s="107"/>
      <c r="N190" s="107" t="str">
        <f>IFERROR(IF(VLOOKUP(功能_333[[#This Row],[功能代號]],[2]討論項目!A:H,8,FALSE)=0,"",VLOOKUP(功能_333[[#This Row],[功能代號]],[2]討論項目!A:H,8,FALSE)),"")</f>
        <v/>
      </c>
      <c r="O190" s="107"/>
      <c r="P190" s="88" t="s">
        <v>1150</v>
      </c>
      <c r="Q190" s="88" t="s">
        <v>917</v>
      </c>
      <c r="R190" s="89"/>
      <c r="S190" s="88"/>
      <c r="T190" s="88"/>
      <c r="U190" s="88"/>
      <c r="V190" s="88"/>
      <c r="W190" s="88"/>
      <c r="X190" s="88"/>
      <c r="Y190" s="88"/>
      <c r="Z190" s="89" t="str">
        <f>VLOOKUP(功能_333[[#This Row],[User]],[2]SKL放款!A:G,7,FALSE)</f>
        <v>放款服務課</v>
      </c>
      <c r="AA190" s="107"/>
      <c r="AB190" s="90" t="str">
        <f>IFERROR(IF(VLOOKUP(功能_333[[#This Row],[功能代號]],[2]Menu!A:D,4,FALSE)=0,"",VLOOKUP(功能_333[[#This Row],[功能代號]],[2]Menu!A:D,4,FALSE)),"")</f>
        <v>L6-2</v>
      </c>
      <c r="AC190" s="89">
        <v>306</v>
      </c>
      <c r="AD190" s="89" t="str">
        <f>VLOOKUP(功能_333[[#This Row],[功能代號]],[3]交易清單!$E:$E,1,FALSE)</f>
        <v>L6907</v>
      </c>
    </row>
    <row r="191" spans="1:30" ht="13.5">
      <c r="A191" s="92">
        <v>307</v>
      </c>
      <c r="B191" s="89" t="str">
        <f>LEFT(功能_333[[#This Row],[功能代號]],2)</f>
        <v>L6</v>
      </c>
      <c r="C191" s="89" t="s">
        <v>1174</v>
      </c>
      <c r="D191" s="89"/>
      <c r="E191" s="88" t="s">
        <v>477</v>
      </c>
      <c r="F191" s="118" t="s">
        <v>1401</v>
      </c>
      <c r="G191" s="89" t="s">
        <v>1410</v>
      </c>
      <c r="H191" s="88" t="s">
        <v>891</v>
      </c>
      <c r="I191" s="88" t="s">
        <v>1110</v>
      </c>
      <c r="J191" s="107">
        <v>44428</v>
      </c>
      <c r="K191" s="107">
        <v>44474</v>
      </c>
      <c r="L191" s="107"/>
      <c r="M191" s="107"/>
      <c r="N191" s="107" t="str">
        <f>IFERROR(IF(VLOOKUP(功能_333[[#This Row],[功能代號]],[2]討論項目!A:H,8,FALSE)=0,"",VLOOKUP(功能_333[[#This Row],[功能代號]],[2]討論項目!A:H,8,FALSE)),"")</f>
        <v/>
      </c>
      <c r="O191" s="107"/>
      <c r="P191" s="88" t="s">
        <v>922</v>
      </c>
      <c r="Q191" s="88" t="s">
        <v>917</v>
      </c>
      <c r="R191" s="89"/>
      <c r="S191" s="88"/>
      <c r="T191" s="88"/>
      <c r="U191" s="88"/>
      <c r="V191" s="88"/>
      <c r="W191" s="88"/>
      <c r="X191" s="88"/>
      <c r="Y191" s="88"/>
      <c r="Z191" s="89" t="str">
        <f>VLOOKUP(功能_333[[#This Row],[User]],[2]SKL放款!A:G,7,FALSE)</f>
        <v>放款服務課</v>
      </c>
      <c r="AA191" s="107"/>
      <c r="AB191" s="90" t="str">
        <f>IFERROR(IF(VLOOKUP(功能_333[[#This Row],[功能代號]],[2]Menu!A:D,4,FALSE)=0,"",VLOOKUP(功能_333[[#This Row],[功能代號]],[2]Menu!A:D,4,FALSE)),"")</f>
        <v>L6-2</v>
      </c>
      <c r="AC191" s="89">
        <v>307</v>
      </c>
      <c r="AD191" s="89" t="str">
        <f>VLOOKUP(功能_333[[#This Row],[功能代號]],[3]交易清單!$E:$E,1,FALSE)</f>
        <v>L6908</v>
      </c>
    </row>
    <row r="192" spans="1:30" ht="13.5">
      <c r="A192" s="92">
        <v>186</v>
      </c>
      <c r="B192" s="89" t="str">
        <f>LEFT(功能_333[[#This Row],[功能代號]],2)</f>
        <v>L2</v>
      </c>
      <c r="C192" s="89" t="s">
        <v>933</v>
      </c>
      <c r="D192" s="89"/>
      <c r="E192" s="88" t="s">
        <v>1411</v>
      </c>
      <c r="F192" s="118" t="s">
        <v>1412</v>
      </c>
      <c r="G192" s="89" t="s">
        <v>1413</v>
      </c>
      <c r="H192" s="88" t="s">
        <v>891</v>
      </c>
      <c r="I192" s="106" t="s">
        <v>938</v>
      </c>
      <c r="J192" s="107">
        <v>44411</v>
      </c>
      <c r="K192" s="107">
        <v>44475</v>
      </c>
      <c r="L192" s="107"/>
      <c r="M192" s="107"/>
      <c r="N192" s="107" t="str">
        <f>IFERROR(IF(VLOOKUP(功能_333[[#This Row],[功能代號]],[2]討論項目!A:H,8,FALSE)=0,"",VLOOKUP(功能_333[[#This Row],[功能代號]],[2]討論項目!A:H,8,FALSE)),"")</f>
        <v/>
      </c>
      <c r="O192" s="107"/>
      <c r="P192" s="88" t="s">
        <v>1105</v>
      </c>
      <c r="Q192" s="88" t="s">
        <v>1199</v>
      </c>
      <c r="R192" s="89"/>
      <c r="S192" s="88"/>
      <c r="T192" s="88"/>
      <c r="U192" s="88"/>
      <c r="V192" s="88"/>
      <c r="W192" s="88"/>
      <c r="X192" s="88"/>
      <c r="Y192" s="88"/>
      <c r="Z192" s="89" t="str">
        <f>VLOOKUP(功能_333[[#This Row],[User]],[2]SKL放款!A:G,7,FALSE)</f>
        <v>放款服務課</v>
      </c>
      <c r="AA192" s="107"/>
      <c r="AB192" s="103" t="str">
        <f>AB196</f>
        <v>L2-6</v>
      </c>
      <c r="AC192" s="89">
        <v>186</v>
      </c>
      <c r="AD192" s="89" t="str">
        <f>VLOOKUP(功能_333[[#This Row],[功能代號]],[3]交易清單!$E:$E,1,FALSE)</f>
        <v>L2076</v>
      </c>
    </row>
    <row r="193" spans="1:30" ht="13.5">
      <c r="A193" s="92">
        <v>181</v>
      </c>
      <c r="B193" s="89" t="str">
        <f>LEFT(功能_333[[#This Row],[功能代號]],2)</f>
        <v>L2</v>
      </c>
      <c r="C193" s="89" t="s">
        <v>933</v>
      </c>
      <c r="D193" s="89"/>
      <c r="E193" s="88" t="s">
        <v>1414</v>
      </c>
      <c r="F193" s="118" t="s">
        <v>1415</v>
      </c>
      <c r="G193" s="89" t="s">
        <v>1416</v>
      </c>
      <c r="H193" s="88" t="s">
        <v>891</v>
      </c>
      <c r="I193" s="106" t="s">
        <v>938</v>
      </c>
      <c r="J193" s="107">
        <v>44411</v>
      </c>
      <c r="K193" s="107">
        <v>44475</v>
      </c>
      <c r="L193" s="107"/>
      <c r="M193" s="107"/>
      <c r="N193" s="107" t="str">
        <f>IFERROR(IF(VLOOKUP(功能_333[[#This Row],[功能代號]],[2]討論項目!A:H,8,FALSE)=0,"",VLOOKUP(功能_333[[#This Row],[功能代號]],[2]討論項目!A:H,8,FALSE)),"")</f>
        <v/>
      </c>
      <c r="O193" s="107"/>
      <c r="P193" s="88" t="s">
        <v>1105</v>
      </c>
      <c r="Q193" s="88" t="s">
        <v>917</v>
      </c>
      <c r="R193" s="89"/>
      <c r="S193" s="88"/>
      <c r="T193" s="88"/>
      <c r="U193" s="88"/>
      <c r="V193" s="88"/>
      <c r="W193" s="88"/>
      <c r="X193" s="88"/>
      <c r="Y193" s="88"/>
      <c r="Z193" s="89" t="str">
        <f>VLOOKUP(功能_333[[#This Row],[User]],[2]SKL放款!A:G,7,FALSE)</f>
        <v>放款服務課</v>
      </c>
      <c r="AA193" s="107"/>
      <c r="AB193" s="103" t="str">
        <f>AB194</f>
        <v>L2-6</v>
      </c>
      <c r="AC193" s="89">
        <v>181</v>
      </c>
      <c r="AD193" s="89" t="str">
        <f>VLOOKUP(功能_333[[#This Row],[功能代號]],[3]交易清單!$E:$E,1,FALSE)</f>
        <v>L2631</v>
      </c>
    </row>
    <row r="194" spans="1:30" ht="13.5">
      <c r="A194" s="92">
        <v>182</v>
      </c>
      <c r="B194" s="89" t="str">
        <f>LEFT(功能_333[[#This Row],[功能代號]],2)</f>
        <v>L2</v>
      </c>
      <c r="C194" s="89" t="s">
        <v>933</v>
      </c>
      <c r="D194" s="89" t="s">
        <v>887</v>
      </c>
      <c r="E194" s="88" t="s">
        <v>120</v>
      </c>
      <c r="F194" s="118" t="s">
        <v>1417</v>
      </c>
      <c r="G194" s="89" t="s">
        <v>1418</v>
      </c>
      <c r="H194" s="88" t="s">
        <v>891</v>
      </c>
      <c r="I194" s="106" t="s">
        <v>938</v>
      </c>
      <c r="J194" s="107">
        <v>44411</v>
      </c>
      <c r="K194" s="107">
        <v>44475</v>
      </c>
      <c r="L194" s="107"/>
      <c r="M194" s="107"/>
      <c r="N194" s="107" t="str">
        <f>IFERROR(IF(VLOOKUP(功能_333[[#This Row],[功能代號]],[2]討論項目!A:H,8,FALSE)=0,"",VLOOKUP(功能_333[[#This Row],[功能代號]],[2]討論項目!A:H,8,FALSE)),"")</f>
        <v/>
      </c>
      <c r="O194" s="107"/>
      <c r="P194" s="88" t="s">
        <v>1105</v>
      </c>
      <c r="Q194" s="88" t="s">
        <v>917</v>
      </c>
      <c r="R194" s="89"/>
      <c r="S194" s="88"/>
      <c r="T194" s="88"/>
      <c r="U194" s="88"/>
      <c r="V194" s="88"/>
      <c r="W194" s="88"/>
      <c r="X194" s="88"/>
      <c r="Y194" s="88"/>
      <c r="Z194" s="89" t="str">
        <f>VLOOKUP(功能_333[[#This Row],[User]],[2]SKL放款!A:G,7,FALSE)</f>
        <v>放款服務課</v>
      </c>
      <c r="AA194" s="107"/>
      <c r="AB194" s="90" t="str">
        <f>IFERROR(IF(VLOOKUP(功能_333[[#This Row],[功能代號]],[2]Menu!A:D,4,FALSE)=0,"",VLOOKUP(功能_333[[#This Row],[功能代號]],[2]Menu!A:D,4,FALSE)),"")</f>
        <v>L2-6</v>
      </c>
      <c r="AC194" s="89">
        <v>182</v>
      </c>
      <c r="AD194" s="89" t="str">
        <f>VLOOKUP(功能_333[[#This Row],[功能代號]],[3]交易清單!$E:$E,1,FALSE)</f>
        <v>L2931</v>
      </c>
    </row>
    <row r="195" spans="1:30" ht="13.5">
      <c r="A195" s="92">
        <v>183</v>
      </c>
      <c r="B195" s="89" t="str">
        <f>LEFT(功能_333[[#This Row],[功能代號]],2)</f>
        <v>L2</v>
      </c>
      <c r="C195" s="89" t="s">
        <v>933</v>
      </c>
      <c r="D195" s="89"/>
      <c r="E195" s="88" t="s">
        <v>1419</v>
      </c>
      <c r="F195" s="118" t="s">
        <v>1420</v>
      </c>
      <c r="G195" s="89" t="s">
        <v>1421</v>
      </c>
      <c r="H195" s="88" t="s">
        <v>891</v>
      </c>
      <c r="I195" s="106" t="s">
        <v>938</v>
      </c>
      <c r="J195" s="107">
        <v>44411</v>
      </c>
      <c r="K195" s="107">
        <v>44475</v>
      </c>
      <c r="L195" s="107"/>
      <c r="M195" s="107"/>
      <c r="N195" s="107" t="str">
        <f>IFERROR(IF(VLOOKUP(功能_333[[#This Row],[功能代號]],[2]討論項目!A:H,8,FALSE)=0,"",VLOOKUP(功能_333[[#This Row],[功能代號]],[2]討論項目!A:H,8,FALSE)),"")</f>
        <v/>
      </c>
      <c r="O195" s="107"/>
      <c r="P195" s="88" t="s">
        <v>1105</v>
      </c>
      <c r="Q195" s="88" t="s">
        <v>917</v>
      </c>
      <c r="R195" s="89"/>
      <c r="S195" s="88"/>
      <c r="T195" s="88"/>
      <c r="U195" s="88"/>
      <c r="V195" s="88"/>
      <c r="W195" s="88"/>
      <c r="X195" s="88"/>
      <c r="Y195" s="88"/>
      <c r="Z195" s="89" t="str">
        <f>VLOOKUP(功能_333[[#This Row],[User]],[2]SKL放款!A:G,7,FALSE)</f>
        <v>放款服務課</v>
      </c>
      <c r="AA195" s="107"/>
      <c r="AB195" s="90" t="str">
        <f>IFERROR(IF(VLOOKUP(功能_333[[#This Row],[功能代號]],[2]Menu!A:D,4,FALSE)=0,"",VLOOKUP(功能_333[[#This Row],[功能代號]],[2]Menu!A:D,4,FALSE)),"")</f>
        <v>L2-6</v>
      </c>
      <c r="AC195" s="89">
        <v>183</v>
      </c>
      <c r="AD195" s="89" t="str">
        <f>VLOOKUP(功能_333[[#This Row],[功能代號]],[3]交易清單!$E:$E,1,FALSE)</f>
        <v>L2077</v>
      </c>
    </row>
    <row r="196" spans="1:30" ht="13.5">
      <c r="A196" s="92">
        <v>184</v>
      </c>
      <c r="B196" s="89" t="str">
        <f>LEFT(功能_333[[#This Row],[功能代號]],2)</f>
        <v>L2</v>
      </c>
      <c r="C196" s="89" t="s">
        <v>933</v>
      </c>
      <c r="D196" s="89"/>
      <c r="E196" s="88" t="s">
        <v>1422</v>
      </c>
      <c r="F196" s="118" t="s">
        <v>1420</v>
      </c>
      <c r="G196" s="89" t="s">
        <v>1423</v>
      </c>
      <c r="H196" s="88" t="s">
        <v>891</v>
      </c>
      <c r="I196" s="106" t="s">
        <v>938</v>
      </c>
      <c r="J196" s="107">
        <v>44411</v>
      </c>
      <c r="K196" s="107">
        <v>44475</v>
      </c>
      <c r="L196" s="107"/>
      <c r="M196" s="107"/>
      <c r="N196" s="107" t="str">
        <f>IFERROR(IF(VLOOKUP(功能_333[[#This Row],[功能代號]],[2]討論項目!A:H,8,FALSE)=0,"",VLOOKUP(功能_333[[#This Row],[功能代號]],[2]討論項目!A:H,8,FALSE)),"")</f>
        <v/>
      </c>
      <c r="O196" s="107"/>
      <c r="P196" s="88" t="s">
        <v>1105</v>
      </c>
      <c r="Q196" s="88" t="s">
        <v>917</v>
      </c>
      <c r="R196" s="89"/>
      <c r="S196" s="88"/>
      <c r="T196" s="88"/>
      <c r="U196" s="88"/>
      <c r="V196" s="88"/>
      <c r="W196" s="88"/>
      <c r="X196" s="88"/>
      <c r="Y196" s="88"/>
      <c r="Z196" s="89" t="str">
        <f>VLOOKUP(功能_333[[#This Row],[User]],[2]SKL放款!A:G,7,FALSE)</f>
        <v>放款服務課</v>
      </c>
      <c r="AA196" s="107"/>
      <c r="AB196" s="90" t="str">
        <f>IFERROR(IF(VLOOKUP(功能_333[[#This Row],[功能代號]],[2]Menu!A:D,4,FALSE)=0,"",VLOOKUP(功能_333[[#This Row],[功能代號]],[2]Menu!A:D,4,FALSE)),"")</f>
        <v>L2-6</v>
      </c>
      <c r="AC196" s="89">
        <v>184</v>
      </c>
      <c r="AD196" s="89" t="str">
        <f>VLOOKUP(功能_333[[#This Row],[功能代號]],[3]交易清單!$E:$E,1,FALSE)</f>
        <v>L2932</v>
      </c>
    </row>
    <row r="197" spans="1:30" ht="13.5">
      <c r="A197" s="92">
        <v>185</v>
      </c>
      <c r="B197" s="89" t="str">
        <f>LEFT(功能_333[[#This Row],[功能代號]],2)</f>
        <v>L2</v>
      </c>
      <c r="C197" s="89" t="s">
        <v>933</v>
      </c>
      <c r="D197" s="89"/>
      <c r="E197" s="88" t="s">
        <v>126</v>
      </c>
      <c r="F197" s="118" t="s">
        <v>1424</v>
      </c>
      <c r="G197" s="89" t="s">
        <v>1425</v>
      </c>
      <c r="H197" s="88" t="s">
        <v>891</v>
      </c>
      <c r="I197" s="106" t="s">
        <v>938</v>
      </c>
      <c r="J197" s="107">
        <v>44411</v>
      </c>
      <c r="K197" s="107">
        <v>44475</v>
      </c>
      <c r="L197" s="107"/>
      <c r="M197" s="107"/>
      <c r="N197" s="107" t="str">
        <f>IFERROR(IF(VLOOKUP(功能_333[[#This Row],[功能代號]],[2]討論項目!A:H,8,FALSE)=0,"",VLOOKUP(功能_333[[#This Row],[功能代號]],[2]討論項目!A:H,8,FALSE)),"")</f>
        <v/>
      </c>
      <c r="O197" s="107"/>
      <c r="P197" s="88" t="s">
        <v>1105</v>
      </c>
      <c r="Q197" s="88" t="s">
        <v>917</v>
      </c>
      <c r="R197" s="89"/>
      <c r="S197" s="88"/>
      <c r="T197" s="88"/>
      <c r="U197" s="88"/>
      <c r="V197" s="88"/>
      <c r="W197" s="88"/>
      <c r="X197" s="88"/>
      <c r="Y197" s="88"/>
      <c r="Z197" s="89" t="str">
        <f>VLOOKUP(功能_333[[#This Row],[User]],[2]SKL放款!A:G,7,FALSE)</f>
        <v>放款服務課</v>
      </c>
      <c r="AA197" s="107"/>
      <c r="AB197" s="103" t="str">
        <f>AB196</f>
        <v>L2-6</v>
      </c>
      <c r="AC197" s="89">
        <v>185</v>
      </c>
      <c r="AD197" s="89" t="str">
        <f>VLOOKUP(功能_333[[#This Row],[功能代號]],[3]交易清單!$E:$E,1,FALSE)</f>
        <v>L2632</v>
      </c>
    </row>
    <row r="198" spans="1:30" ht="13.5">
      <c r="A198" s="92">
        <v>233</v>
      </c>
      <c r="B198" s="89" t="str">
        <f>LEFT(功能_333[[#This Row],[功能代號]],2)</f>
        <v>L4</v>
      </c>
      <c r="C198" s="89" t="s">
        <v>1163</v>
      </c>
      <c r="D198" s="89"/>
      <c r="E198" s="88" t="s">
        <v>1426</v>
      </c>
      <c r="F198" s="102" t="s">
        <v>1427</v>
      </c>
      <c r="G198" s="89" t="s">
        <v>1428</v>
      </c>
      <c r="H198" s="88" t="s">
        <v>891</v>
      </c>
      <c r="I198" s="106" t="s">
        <v>1894</v>
      </c>
      <c r="J198" s="107">
        <v>44421</v>
      </c>
      <c r="K198" s="107" t="s">
        <v>1429</v>
      </c>
      <c r="L198" s="107"/>
      <c r="M198" s="107"/>
      <c r="N198" s="107" t="str">
        <f>IFERROR(IF(VLOOKUP(功能_333[[#This Row],[功能代號]],[2]討論項目!A:H,8,FALSE)=0,"",VLOOKUP(功能_333[[#This Row],[功能代號]],[2]討論項目!A:H,8,FALSE)),"")</f>
        <v/>
      </c>
      <c r="O198" s="107"/>
      <c r="P198" s="88" t="s">
        <v>1150</v>
      </c>
      <c r="Q198" s="88" t="s">
        <v>923</v>
      </c>
      <c r="R198" s="89"/>
      <c r="S198" s="88"/>
      <c r="T198" s="88"/>
      <c r="U198" s="88"/>
      <c r="V198" s="88"/>
      <c r="W198" s="88"/>
      <c r="X198" s="88"/>
      <c r="Y198" s="88"/>
      <c r="Z198" s="89" t="str">
        <f>VLOOKUP(功能_333[[#This Row],[User]],[2]SKL放款!A:G,7,FALSE)</f>
        <v>放款服務課</v>
      </c>
      <c r="AA198" s="107"/>
      <c r="AB198" s="90" t="str">
        <f>IFERROR(IF(VLOOKUP(功能_333[[#This Row],[功能代號]],[2]Menu!A:D,4,FALSE)=0,"",VLOOKUP(功能_333[[#This Row],[功能代號]],[2]Menu!A:D,4,FALSE)),"")</f>
        <v>L4-3</v>
      </c>
      <c r="AC198" s="89">
        <v>233</v>
      </c>
      <c r="AD198" s="89" t="str">
        <f>VLOOKUP(功能_333[[#This Row],[功能代號]],[3]交易清單!$E:$E,1,FALSE)</f>
        <v>L4322</v>
      </c>
    </row>
    <row r="199" spans="1:30" ht="13.5">
      <c r="A199" s="92">
        <v>234</v>
      </c>
      <c r="B199" s="89" t="str">
        <f>LEFT(功能_333[[#This Row],[功能代號]],2)</f>
        <v>L4</v>
      </c>
      <c r="C199" s="89" t="s">
        <v>1163</v>
      </c>
      <c r="D199" s="89"/>
      <c r="E199" s="88" t="s">
        <v>1430</v>
      </c>
      <c r="F199" s="102" t="s">
        <v>1431</v>
      </c>
      <c r="G199" s="89" t="s">
        <v>1432</v>
      </c>
      <c r="H199" s="88" t="s">
        <v>891</v>
      </c>
      <c r="I199" s="106" t="s">
        <v>1894</v>
      </c>
      <c r="J199" s="107">
        <v>44421</v>
      </c>
      <c r="K199" s="107" t="s">
        <v>1429</v>
      </c>
      <c r="L199" s="107"/>
      <c r="M199" s="107"/>
      <c r="N199" s="107" t="str">
        <f>IFERROR(IF(VLOOKUP(功能_333[[#This Row],[功能代號]],[2]討論項目!A:H,8,FALSE)=0,"",VLOOKUP(功能_333[[#This Row],[功能代號]],[2]討論項目!A:H,8,FALSE)),"")</f>
        <v/>
      </c>
      <c r="O199" s="107"/>
      <c r="P199" s="88" t="s">
        <v>1150</v>
      </c>
      <c r="Q199" s="88" t="s">
        <v>923</v>
      </c>
      <c r="R199" s="89"/>
      <c r="S199" s="88"/>
      <c r="T199" s="88"/>
      <c r="U199" s="88"/>
      <c r="V199" s="88"/>
      <c r="W199" s="88"/>
      <c r="X199" s="88"/>
      <c r="Y199" s="88"/>
      <c r="Z199" s="89" t="str">
        <f>VLOOKUP(功能_333[[#This Row],[User]],[2]SKL放款!A:G,7,FALSE)</f>
        <v>放款服務課</v>
      </c>
      <c r="AA199" s="107"/>
      <c r="AB199" s="90" t="str">
        <f>IFERROR(IF(VLOOKUP(功能_333[[#This Row],[功能代號]],[2]Menu!A:D,4,FALSE)=0,"",VLOOKUP(功能_333[[#This Row],[功能代號]],[2]Menu!A:D,4,FALSE)),"")</f>
        <v>L4-3</v>
      </c>
      <c r="AC199" s="89">
        <v>234</v>
      </c>
      <c r="AD199" s="89" t="str">
        <f>VLOOKUP(功能_333[[#This Row],[功能代號]],[3]交易清單!$E:$E,1,FALSE)</f>
        <v>L4320</v>
      </c>
    </row>
    <row r="200" spans="1:30" ht="13.5">
      <c r="A200" s="92">
        <v>235</v>
      </c>
      <c r="B200" s="89" t="str">
        <f>LEFT(功能_333[[#This Row],[功能代號]],2)</f>
        <v>L4</v>
      </c>
      <c r="C200" s="89" t="s">
        <v>1163</v>
      </c>
      <c r="D200" s="89"/>
      <c r="E200" s="88" t="s">
        <v>235</v>
      </c>
      <c r="F200" s="102" t="s">
        <v>1433</v>
      </c>
      <c r="G200" s="89" t="s">
        <v>1434</v>
      </c>
      <c r="H200" s="88" t="s">
        <v>891</v>
      </c>
      <c r="I200" s="106" t="s">
        <v>1894</v>
      </c>
      <c r="J200" s="107">
        <v>44421</v>
      </c>
      <c r="K200" s="107" t="s">
        <v>1429</v>
      </c>
      <c r="L200" s="107"/>
      <c r="M200" s="107"/>
      <c r="N200" s="107" t="str">
        <f>IFERROR(IF(VLOOKUP(功能_333[[#This Row],[功能代號]],[2]討論項目!A:H,8,FALSE)=0,"",VLOOKUP(功能_333[[#This Row],[功能代號]],[2]討論項目!A:H,8,FALSE)),"")</f>
        <v/>
      </c>
      <c r="O200" s="107"/>
      <c r="P200" s="88" t="s">
        <v>1150</v>
      </c>
      <c r="Q200" s="88" t="s">
        <v>923</v>
      </c>
      <c r="R200" s="89"/>
      <c r="S200" s="88"/>
      <c r="T200" s="88"/>
      <c r="U200" s="88"/>
      <c r="V200" s="88"/>
      <c r="W200" s="88"/>
      <c r="X200" s="88"/>
      <c r="Y200" s="88"/>
      <c r="Z200" s="89" t="str">
        <f>VLOOKUP(功能_333[[#This Row],[User]],[2]SKL放款!A:G,7,FALSE)</f>
        <v>放款服務課</v>
      </c>
      <c r="AA200" s="107"/>
      <c r="AB200" s="90" t="str">
        <f>IFERROR(IF(VLOOKUP(功能_333[[#This Row],[功能代號]],[2]Menu!A:D,4,FALSE)=0,"",VLOOKUP(功能_333[[#This Row],[功能代號]],[2]Menu!A:D,4,FALSE)),"")</f>
        <v>L4-3</v>
      </c>
      <c r="AC200" s="89">
        <v>235</v>
      </c>
      <c r="AD200" s="89" t="str">
        <f>VLOOKUP(功能_333[[#This Row],[功能代號]],[3]交易清單!$E:$E,1,FALSE)</f>
        <v>L4031</v>
      </c>
    </row>
    <row r="201" spans="1:30" ht="13.5">
      <c r="A201" s="92">
        <v>236</v>
      </c>
      <c r="B201" s="89" t="str">
        <f>LEFT(功能_333[[#This Row],[功能代號]],2)</f>
        <v>L4</v>
      </c>
      <c r="C201" s="89" t="s">
        <v>1163</v>
      </c>
      <c r="D201" s="89"/>
      <c r="E201" s="88" t="s">
        <v>1435</v>
      </c>
      <c r="F201" s="102" t="s">
        <v>1436</v>
      </c>
      <c r="G201" s="89" t="s">
        <v>1437</v>
      </c>
      <c r="H201" s="88" t="s">
        <v>891</v>
      </c>
      <c r="I201" s="106" t="s">
        <v>1894</v>
      </c>
      <c r="J201" s="107">
        <v>44421</v>
      </c>
      <c r="K201" s="107" t="s">
        <v>1429</v>
      </c>
      <c r="L201" s="107"/>
      <c r="M201" s="107"/>
      <c r="N201" s="107" t="str">
        <f>IFERROR(IF(VLOOKUP(功能_333[[#This Row],[功能代號]],[2]討論項目!A:H,8,FALSE)=0,"",VLOOKUP(功能_333[[#This Row],[功能代號]],[2]討論項目!A:H,8,FALSE)),"")</f>
        <v/>
      </c>
      <c r="O201" s="107"/>
      <c r="P201" s="88" t="s">
        <v>1150</v>
      </c>
      <c r="Q201" s="88" t="s">
        <v>923</v>
      </c>
      <c r="R201" s="89"/>
      <c r="S201" s="88"/>
      <c r="T201" s="88"/>
      <c r="U201" s="88"/>
      <c r="V201" s="88"/>
      <c r="W201" s="88"/>
      <c r="X201" s="88"/>
      <c r="Y201" s="88"/>
      <c r="Z201" s="89" t="str">
        <f>VLOOKUP(功能_333[[#This Row],[User]],[2]SKL放款!A:G,7,FALSE)</f>
        <v>放款服務課</v>
      </c>
      <c r="AA201" s="107"/>
      <c r="AB201" s="90" t="str">
        <f>IFERROR(IF(VLOOKUP(功能_333[[#This Row],[功能代號]],[2]Menu!A:D,4,FALSE)=0,"",VLOOKUP(功能_333[[#This Row],[功能代號]],[2]Menu!A:D,4,FALSE)),"")</f>
        <v>L4-3</v>
      </c>
      <c r="AC201" s="89">
        <v>236</v>
      </c>
      <c r="AD201" s="89" t="str">
        <f>VLOOKUP(功能_333[[#This Row],[功能代號]],[3]交易清單!$E:$E,1,FALSE)</f>
        <v>L4321</v>
      </c>
    </row>
    <row r="202" spans="1:30" ht="13.5">
      <c r="A202" s="92">
        <v>237</v>
      </c>
      <c r="B202" s="89" t="str">
        <f>LEFT(功能_333[[#This Row],[功能代號]],2)</f>
        <v>L4</v>
      </c>
      <c r="C202" s="89" t="s">
        <v>1163</v>
      </c>
      <c r="D202" s="89"/>
      <c r="E202" s="88" t="s">
        <v>239</v>
      </c>
      <c r="F202" s="102" t="s">
        <v>1438</v>
      </c>
      <c r="G202" s="89" t="s">
        <v>1439</v>
      </c>
      <c r="H202" s="88" t="s">
        <v>891</v>
      </c>
      <c r="I202" s="106" t="s">
        <v>1894</v>
      </c>
      <c r="J202" s="107">
        <v>44421</v>
      </c>
      <c r="K202" s="107" t="s">
        <v>1429</v>
      </c>
      <c r="L202" s="107"/>
      <c r="M202" s="107"/>
      <c r="N202" s="107" t="str">
        <f>IFERROR(IF(VLOOKUP(功能_333[[#This Row],[功能代號]],[2]討論項目!A:H,8,FALSE)=0,"",VLOOKUP(功能_333[[#This Row],[功能代號]],[2]討論項目!A:H,8,FALSE)),"")</f>
        <v/>
      </c>
      <c r="O202" s="107"/>
      <c r="P202" s="88" t="s">
        <v>1150</v>
      </c>
      <c r="Q202" s="88" t="s">
        <v>923</v>
      </c>
      <c r="R202" s="89"/>
      <c r="S202" s="88"/>
      <c r="T202" s="88"/>
      <c r="U202" s="88"/>
      <c r="V202" s="88"/>
      <c r="W202" s="88"/>
      <c r="X202" s="88"/>
      <c r="Y202" s="88"/>
      <c r="Z202" s="89" t="str">
        <f>VLOOKUP(功能_333[[#This Row],[User]],[2]SKL放款!A:G,7,FALSE)</f>
        <v>放款服務課</v>
      </c>
      <c r="AA202" s="107"/>
      <c r="AB202" s="103" t="str">
        <f>AB200</f>
        <v>L4-3</v>
      </c>
      <c r="AC202" s="89">
        <v>237</v>
      </c>
      <c r="AD202" s="89" t="str">
        <f>VLOOKUP(功能_333[[#This Row],[功能代號]],[3]交易清單!$E:$E,1,FALSE)</f>
        <v>L4325</v>
      </c>
    </row>
    <row r="203" spans="1:30" ht="13.5">
      <c r="A203" s="92">
        <v>238</v>
      </c>
      <c r="B203" s="89" t="str">
        <f>LEFT(功能_333[[#This Row],[功能代號]],2)</f>
        <v>L4</v>
      </c>
      <c r="C203" s="89" t="s">
        <v>1163</v>
      </c>
      <c r="D203" s="89"/>
      <c r="E203" s="88" t="s">
        <v>1440</v>
      </c>
      <c r="F203" s="102" t="s">
        <v>1441</v>
      </c>
      <c r="G203" s="89" t="s">
        <v>1442</v>
      </c>
      <c r="H203" s="88" t="s">
        <v>891</v>
      </c>
      <c r="I203" s="106" t="s">
        <v>1894</v>
      </c>
      <c r="J203" s="107">
        <v>44421</v>
      </c>
      <c r="K203" s="107" t="s">
        <v>1429</v>
      </c>
      <c r="L203" s="107"/>
      <c r="M203" s="107"/>
      <c r="N203" s="107" t="str">
        <f>IFERROR(IF(VLOOKUP(功能_333[[#This Row],[功能代號]],[2]討論項目!A:H,8,FALSE)=0,"",VLOOKUP(功能_333[[#This Row],[功能代號]],[2]討論項目!A:H,8,FALSE)),"")</f>
        <v/>
      </c>
      <c r="O203" s="107"/>
      <c r="P203" s="88" t="s">
        <v>1150</v>
      </c>
      <c r="Q203" s="88" t="s">
        <v>923</v>
      </c>
      <c r="R203" s="89"/>
      <c r="S203" s="88"/>
      <c r="T203" s="88"/>
      <c r="U203" s="88"/>
      <c r="V203" s="88"/>
      <c r="W203" s="88"/>
      <c r="X203" s="88"/>
      <c r="Y203" s="88"/>
      <c r="Z203" s="89" t="str">
        <f>VLOOKUP(功能_333[[#This Row],[User]],[2]SKL放款!A:G,7,FALSE)</f>
        <v>放款服務課</v>
      </c>
      <c r="AA203" s="107"/>
      <c r="AB203" s="103" t="str">
        <f>AB202</f>
        <v>L4-3</v>
      </c>
      <c r="AC203" s="89">
        <v>238</v>
      </c>
      <c r="AD203" s="89" t="str">
        <f>VLOOKUP(功能_333[[#This Row],[功能代號]],[3]交易清單!$E:$E,1,FALSE)</f>
        <v>L4931</v>
      </c>
    </row>
    <row r="204" spans="1:30" ht="13.5">
      <c r="A204" s="92">
        <v>239</v>
      </c>
      <c r="B204" s="89" t="str">
        <f>LEFT(功能_333[[#This Row],[功能代號]],2)</f>
        <v>L4</v>
      </c>
      <c r="C204" s="89" t="s">
        <v>1163</v>
      </c>
      <c r="D204" s="89"/>
      <c r="E204" s="88" t="s">
        <v>1443</v>
      </c>
      <c r="F204" s="102" t="s">
        <v>1444</v>
      </c>
      <c r="G204" s="89" t="s">
        <v>1445</v>
      </c>
      <c r="H204" s="88" t="s">
        <v>891</v>
      </c>
      <c r="I204" s="106" t="s">
        <v>1894</v>
      </c>
      <c r="J204" s="107">
        <v>44421</v>
      </c>
      <c r="K204" s="107" t="s">
        <v>1429</v>
      </c>
      <c r="L204" s="107"/>
      <c r="M204" s="107"/>
      <c r="N204" s="107" t="str">
        <f>IFERROR(IF(VLOOKUP(功能_333[[#This Row],[功能代號]],[2]討論項目!A:H,8,FALSE)=0,"",VLOOKUP(功能_333[[#This Row],[功能代號]],[2]討論項目!A:H,8,FALSE)),"")</f>
        <v/>
      </c>
      <c r="O204" s="107"/>
      <c r="P204" s="88" t="s">
        <v>1150</v>
      </c>
      <c r="Q204" s="88" t="s">
        <v>923</v>
      </c>
      <c r="R204" s="89"/>
      <c r="S204" s="88"/>
      <c r="T204" s="88"/>
      <c r="U204" s="88"/>
      <c r="V204" s="88"/>
      <c r="W204" s="88"/>
      <c r="X204" s="88"/>
      <c r="Y204" s="88"/>
      <c r="Z204" s="89" t="str">
        <f>VLOOKUP(功能_333[[#This Row],[User]],[2]SKL放款!A:G,7,FALSE)</f>
        <v>放款服務課</v>
      </c>
      <c r="AA204" s="107"/>
      <c r="AB204" s="90" t="str">
        <f>IFERROR(IF(VLOOKUP(功能_333[[#This Row],[功能代號]],[2]Menu!A:D,4,FALSE)=0,"",VLOOKUP(功能_333[[#This Row],[功能代號]],[2]Menu!A:D,4,FALSE)),"")</f>
        <v>L4-3</v>
      </c>
      <c r="AC204" s="89">
        <v>239</v>
      </c>
      <c r="AD204" s="89" t="str">
        <f>VLOOKUP(功能_333[[#This Row],[功能代號]],[3]交易清單!$E:$E,1,FALSE)</f>
        <v>L4721</v>
      </c>
    </row>
    <row r="205" spans="1:30" ht="13.5">
      <c r="A205" s="92">
        <v>240</v>
      </c>
      <c r="B205" s="89" t="str">
        <f>LEFT(功能_333[[#This Row],[功能代號]],2)</f>
        <v>L4</v>
      </c>
      <c r="C205" s="89" t="s">
        <v>1163</v>
      </c>
      <c r="D205" s="89"/>
      <c r="E205" s="88" t="s">
        <v>1446</v>
      </c>
      <c r="F205" s="102" t="s">
        <v>1447</v>
      </c>
      <c r="G205" s="89" t="s">
        <v>1448</v>
      </c>
      <c r="H205" s="88" t="s">
        <v>891</v>
      </c>
      <c r="I205" s="106" t="s">
        <v>1894</v>
      </c>
      <c r="J205" s="107">
        <v>44421</v>
      </c>
      <c r="K205" s="107" t="s">
        <v>1429</v>
      </c>
      <c r="L205" s="107"/>
      <c r="M205" s="107"/>
      <c r="N205" s="107" t="str">
        <f>IFERROR(IF(VLOOKUP(功能_333[[#This Row],[功能代號]],[2]討論項目!A:H,8,FALSE)=0,"",VLOOKUP(功能_333[[#This Row],[功能代號]],[2]討論項目!A:H,8,FALSE)),"")</f>
        <v/>
      </c>
      <c r="O205" s="107"/>
      <c r="P205" s="88" t="s">
        <v>1150</v>
      </c>
      <c r="Q205" s="88" t="s">
        <v>917</v>
      </c>
      <c r="R205" s="89"/>
      <c r="S205" s="88"/>
      <c r="T205" s="88"/>
      <c r="U205" s="88"/>
      <c r="V205" s="88"/>
      <c r="W205" s="88"/>
      <c r="X205" s="88"/>
      <c r="Y205" s="88"/>
      <c r="Z205" s="89" t="str">
        <f>VLOOKUP(功能_333[[#This Row],[User]],[2]SKL放款!A:G,7,FALSE)</f>
        <v>放款服務課</v>
      </c>
      <c r="AA205" s="107"/>
      <c r="AB205" s="103" t="str">
        <f>AB199</f>
        <v>L4-3</v>
      </c>
      <c r="AC205" s="89">
        <v>240</v>
      </c>
      <c r="AD205" s="89" t="str">
        <f>VLOOKUP(功能_333[[#This Row],[功能代號]],[3]交易清單!$E:$E,1,FALSE)</f>
        <v>L4030</v>
      </c>
    </row>
    <row r="206" spans="1:30" ht="13.5">
      <c r="A206" s="92">
        <v>260</v>
      </c>
      <c r="B206" s="89" t="str">
        <f>LEFT(功能_333[[#This Row],[功能代號]],2)</f>
        <v>L5</v>
      </c>
      <c r="C206" s="89" t="s">
        <v>1449</v>
      </c>
      <c r="D206" s="89"/>
      <c r="E206" s="88" t="s">
        <v>378</v>
      </c>
      <c r="F206" s="118" t="s">
        <v>1450</v>
      </c>
      <c r="G206" s="89" t="s">
        <v>1451</v>
      </c>
      <c r="H206" s="88" t="s">
        <v>1452</v>
      </c>
      <c r="I206" s="106" t="s">
        <v>892</v>
      </c>
      <c r="J206" s="107">
        <v>44424</v>
      </c>
      <c r="K206" s="107" t="s">
        <v>1453</v>
      </c>
      <c r="L206" s="107"/>
      <c r="M206" s="107"/>
      <c r="N206" s="107" t="str">
        <f>IFERROR(IF(VLOOKUP(功能_333[[#This Row],[功能代號]],[2]討論項目!A:H,8,FALSE)=0,"",VLOOKUP(功能_333[[#This Row],[功能代號]],[2]討論項目!A:H,8,FALSE)),"")</f>
        <v/>
      </c>
      <c r="O206" s="107"/>
      <c r="P206" s="88" t="s">
        <v>1150</v>
      </c>
      <c r="Q206" s="88" t="s">
        <v>1357</v>
      </c>
      <c r="R206" s="89"/>
      <c r="S206" s="88"/>
      <c r="T206" s="88"/>
      <c r="U206" s="88"/>
      <c r="V206" s="88"/>
      <c r="W206" s="88"/>
      <c r="X206" s="88"/>
      <c r="Y206" s="88"/>
      <c r="Z206" s="89" t="str">
        <f>VLOOKUP(功能_333[[#This Row],[User]],[2]SKL放款!A:G,7,FALSE)</f>
        <v>放款管理課</v>
      </c>
      <c r="AA206" s="107"/>
      <c r="AB206" s="90" t="str">
        <f>IFERROR(IF(VLOOKUP(功能_333[[#This Row],[功能代號]],[2]Menu!A:D,4,FALSE)=0,"",VLOOKUP(功能_333[[#This Row],[功能代號]],[2]Menu!A:D,4,FALSE)),"")</f>
        <v>L5-4</v>
      </c>
      <c r="AC206" s="89">
        <v>260</v>
      </c>
      <c r="AD206" s="89" t="str">
        <f>VLOOKUP(功能_333[[#This Row],[功能代號]],[3]交易清單!$E:$E,1,FALSE)</f>
        <v>L5060</v>
      </c>
    </row>
    <row r="207" spans="1:30" ht="13.5">
      <c r="A207" s="92">
        <v>261</v>
      </c>
      <c r="B207" s="89" t="str">
        <f>LEFT(功能_333[[#This Row],[功能代號]],2)</f>
        <v>L5</v>
      </c>
      <c r="C207" s="89" t="s">
        <v>1449</v>
      </c>
      <c r="D207" s="89"/>
      <c r="E207" s="88" t="s">
        <v>381</v>
      </c>
      <c r="F207" s="118" t="s">
        <v>1454</v>
      </c>
      <c r="G207" s="89" t="s">
        <v>1455</v>
      </c>
      <c r="H207" s="88" t="s">
        <v>1452</v>
      </c>
      <c r="I207" s="106" t="s">
        <v>892</v>
      </c>
      <c r="J207" s="107">
        <v>44424</v>
      </c>
      <c r="K207" s="107" t="s">
        <v>1453</v>
      </c>
      <c r="L207" s="107"/>
      <c r="M207" s="107"/>
      <c r="N207" s="107" t="str">
        <f>IFERROR(IF(VLOOKUP(功能_333[[#This Row],[功能代號]],[2]討論項目!A:H,8,FALSE)=0,"",VLOOKUP(功能_333[[#This Row],[功能代號]],[2]討論項目!A:H,8,FALSE)),"")</f>
        <v/>
      </c>
      <c r="O207" s="107"/>
      <c r="P207" s="88" t="s">
        <v>1150</v>
      </c>
      <c r="Q207" s="88" t="s">
        <v>1357</v>
      </c>
      <c r="R207" s="89"/>
      <c r="S207" s="88"/>
      <c r="T207" s="88"/>
      <c r="U207" s="88"/>
      <c r="V207" s="88"/>
      <c r="W207" s="88"/>
      <c r="X207" s="88"/>
      <c r="Y207" s="88"/>
      <c r="Z207" s="89" t="str">
        <f>VLOOKUP(功能_333[[#This Row],[User]],[2]SKL放款!A:G,7,FALSE)</f>
        <v>放款管理課</v>
      </c>
      <c r="AA207" s="107"/>
      <c r="AB207" s="103" t="str">
        <f>AB206</f>
        <v>L5-4</v>
      </c>
      <c r="AC207" s="89">
        <v>261</v>
      </c>
      <c r="AD207" s="89" t="str">
        <f>VLOOKUP(功能_333[[#This Row],[功能代號]],[3]交易清單!$E:$E,1,FALSE)</f>
        <v>L5960</v>
      </c>
    </row>
    <row r="208" spans="1:30" ht="13.5">
      <c r="A208" s="92">
        <v>262</v>
      </c>
      <c r="B208" s="89" t="str">
        <f>LEFT(功能_333[[#This Row],[功能代號]],2)</f>
        <v>L5</v>
      </c>
      <c r="C208" s="89" t="s">
        <v>1449</v>
      </c>
      <c r="D208" s="89"/>
      <c r="E208" s="88" t="s">
        <v>1456</v>
      </c>
      <c r="F208" s="118" t="s">
        <v>1457</v>
      </c>
      <c r="G208" s="89" t="s">
        <v>1458</v>
      </c>
      <c r="H208" s="88" t="s">
        <v>1452</v>
      </c>
      <c r="I208" s="106" t="s">
        <v>892</v>
      </c>
      <c r="J208" s="107">
        <v>44424</v>
      </c>
      <c r="K208" s="107" t="s">
        <v>1453</v>
      </c>
      <c r="L208" s="107"/>
      <c r="M208" s="107"/>
      <c r="N208" s="107" t="str">
        <f>IFERROR(IF(VLOOKUP(功能_333[[#This Row],[功能代號]],[2]討論項目!A:H,8,FALSE)=0,"",VLOOKUP(功能_333[[#This Row],[功能代號]],[2]討論項目!A:H,8,FALSE)),"")</f>
        <v/>
      </c>
      <c r="O208" s="107"/>
      <c r="P208" s="88" t="s">
        <v>1150</v>
      </c>
      <c r="Q208" s="88" t="s">
        <v>1357</v>
      </c>
      <c r="R208" s="89"/>
      <c r="S208" s="88"/>
      <c r="T208" s="88"/>
      <c r="U208" s="88"/>
      <c r="V208" s="88"/>
      <c r="W208" s="88"/>
      <c r="X208" s="88"/>
      <c r="Y208" s="88"/>
      <c r="Z208" s="89" t="str">
        <f>VLOOKUP(功能_333[[#This Row],[User]],[2]SKL放款!A:G,7,FALSE)</f>
        <v>放款管理課</v>
      </c>
      <c r="AA208" s="107"/>
      <c r="AB208" s="103" t="str">
        <f>AB209</f>
        <v>L5-4</v>
      </c>
      <c r="AC208" s="89">
        <v>262</v>
      </c>
      <c r="AD208" s="89" t="str">
        <f>VLOOKUP(功能_333[[#This Row],[功能代號]],[3]交易清單!$E:$E,1,FALSE)</f>
        <v>L5961</v>
      </c>
    </row>
    <row r="209" spans="1:30" ht="13.5">
      <c r="A209" s="92">
        <v>263</v>
      </c>
      <c r="B209" s="89" t="str">
        <f>LEFT(功能_333[[#This Row],[功能代號]],2)</f>
        <v>L5</v>
      </c>
      <c r="C209" s="89" t="s">
        <v>1449</v>
      </c>
      <c r="D209" s="89"/>
      <c r="E209" s="88" t="s">
        <v>385</v>
      </c>
      <c r="F209" s="118" t="s">
        <v>1459</v>
      </c>
      <c r="G209" s="89" t="s">
        <v>1460</v>
      </c>
      <c r="H209" s="88" t="s">
        <v>1452</v>
      </c>
      <c r="I209" s="106" t="s">
        <v>892</v>
      </c>
      <c r="J209" s="107">
        <v>44424</v>
      </c>
      <c r="K209" s="107" t="s">
        <v>1453</v>
      </c>
      <c r="L209" s="107"/>
      <c r="M209" s="107"/>
      <c r="N209" s="107" t="str">
        <f>IFERROR(IF(VLOOKUP(功能_333[[#This Row],[功能代號]],[2]討論項目!A:H,8,FALSE)=0,"",VLOOKUP(功能_333[[#This Row],[功能代號]],[2]討論項目!A:H,8,FALSE)),"")</f>
        <v/>
      </c>
      <c r="O209" s="107"/>
      <c r="P209" s="88" t="s">
        <v>1150</v>
      </c>
      <c r="Q209" s="88" t="s">
        <v>1357</v>
      </c>
      <c r="R209" s="89"/>
      <c r="S209" s="88"/>
      <c r="T209" s="88"/>
      <c r="U209" s="88"/>
      <c r="V209" s="88"/>
      <c r="W209" s="88"/>
      <c r="X209" s="88"/>
      <c r="Y209" s="88"/>
      <c r="Z209" s="89" t="str">
        <f>VLOOKUP(功能_333[[#This Row],[User]],[2]SKL放款!A:G,7,FALSE)</f>
        <v>放款管理課</v>
      </c>
      <c r="AA209" s="107"/>
      <c r="AB209" s="103" t="str">
        <f>AB206</f>
        <v>L5-4</v>
      </c>
      <c r="AC209" s="89">
        <v>263</v>
      </c>
      <c r="AD209" s="89" t="str">
        <f>VLOOKUP(功能_333[[#This Row],[功能代號]],[3]交易清單!$E:$E,1,FALSE)</f>
        <v>L5601</v>
      </c>
    </row>
    <row r="210" spans="1:30" ht="13.5">
      <c r="A210" s="92">
        <v>264</v>
      </c>
      <c r="B210" s="89" t="str">
        <f>LEFT(功能_333[[#This Row],[功能代號]],2)</f>
        <v>L5</v>
      </c>
      <c r="C210" s="89" t="s">
        <v>1449</v>
      </c>
      <c r="D210" s="89"/>
      <c r="E210" s="88" t="s">
        <v>387</v>
      </c>
      <c r="F210" s="118" t="s">
        <v>1461</v>
      </c>
      <c r="G210" s="89" t="s">
        <v>1462</v>
      </c>
      <c r="H210" s="88" t="s">
        <v>1452</v>
      </c>
      <c r="I210" s="106" t="s">
        <v>892</v>
      </c>
      <c r="J210" s="107">
        <v>44424</v>
      </c>
      <c r="K210" s="107" t="s">
        <v>1453</v>
      </c>
      <c r="L210" s="107"/>
      <c r="M210" s="107"/>
      <c r="N210" s="107" t="str">
        <f>IFERROR(IF(VLOOKUP(功能_333[[#This Row],[功能代號]],[2]討論項目!A:H,8,FALSE)=0,"",VLOOKUP(功能_333[[#This Row],[功能代號]],[2]討論項目!A:H,8,FALSE)),"")</f>
        <v/>
      </c>
      <c r="O210" s="107"/>
      <c r="P210" s="88" t="s">
        <v>1150</v>
      </c>
      <c r="Q210" s="88" t="s">
        <v>1357</v>
      </c>
      <c r="R210" s="89"/>
      <c r="S210" s="88"/>
      <c r="T210" s="88"/>
      <c r="U210" s="88"/>
      <c r="V210" s="88"/>
      <c r="W210" s="88"/>
      <c r="X210" s="88"/>
      <c r="Y210" s="88"/>
      <c r="Z210" s="89" t="str">
        <f>VLOOKUP(功能_333[[#This Row],[User]],[2]SKL放款!A:G,7,FALSE)</f>
        <v>放款管理課</v>
      </c>
      <c r="AA210" s="107"/>
      <c r="AB210" s="103" t="str">
        <f>AB211</f>
        <v>L5-4</v>
      </c>
      <c r="AC210" s="89">
        <v>264</v>
      </c>
      <c r="AD210" s="89" t="str">
        <f>VLOOKUP(功能_333[[#This Row],[功能代號]],[3]交易清單!$E:$E,1,FALSE)</f>
        <v>L5962</v>
      </c>
    </row>
    <row r="211" spans="1:30" ht="13.5">
      <c r="A211" s="92">
        <v>265</v>
      </c>
      <c r="B211" s="89" t="str">
        <f>LEFT(功能_333[[#This Row],[功能代號]],2)</f>
        <v>L5</v>
      </c>
      <c r="C211" s="89" t="s">
        <v>1449</v>
      </c>
      <c r="D211" s="89"/>
      <c r="E211" s="88" t="s">
        <v>389</v>
      </c>
      <c r="F211" s="118" t="s">
        <v>1463</v>
      </c>
      <c r="G211" s="89" t="s">
        <v>1464</v>
      </c>
      <c r="H211" s="88" t="s">
        <v>1452</v>
      </c>
      <c r="I211" s="106" t="s">
        <v>892</v>
      </c>
      <c r="J211" s="107">
        <v>44424</v>
      </c>
      <c r="K211" s="107" t="s">
        <v>1453</v>
      </c>
      <c r="L211" s="107"/>
      <c r="M211" s="107"/>
      <c r="N211" s="107" t="str">
        <f>IFERROR(IF(VLOOKUP(功能_333[[#This Row],[功能代號]],[2]討論項目!A:H,8,FALSE)=0,"",VLOOKUP(功能_333[[#This Row],[功能代號]],[2]討論項目!A:H,8,FALSE)),"")</f>
        <v/>
      </c>
      <c r="O211" s="107"/>
      <c r="P211" s="88" t="s">
        <v>1150</v>
      </c>
      <c r="Q211" s="88" t="s">
        <v>1357</v>
      </c>
      <c r="R211" s="89"/>
      <c r="S211" s="88"/>
      <c r="T211" s="88"/>
      <c r="U211" s="88"/>
      <c r="V211" s="88"/>
      <c r="W211" s="88"/>
      <c r="X211" s="88"/>
      <c r="Y211" s="88"/>
      <c r="Z211" s="89" t="str">
        <f>VLOOKUP(功能_333[[#This Row],[User]],[2]SKL放款!A:G,7,FALSE)</f>
        <v>放款管理課</v>
      </c>
      <c r="AA211" s="107"/>
      <c r="AB211" s="103" t="str">
        <f>AB206</f>
        <v>L5-4</v>
      </c>
      <c r="AC211" s="89">
        <v>265</v>
      </c>
      <c r="AD211" s="89" t="str">
        <f>VLOOKUP(功能_333[[#This Row],[功能代號]],[3]交易清單!$E:$E,1,FALSE)</f>
        <v>L5602</v>
      </c>
    </row>
    <row r="212" spans="1:30" ht="13.5">
      <c r="A212" s="92">
        <v>266</v>
      </c>
      <c r="B212" s="89" t="str">
        <f>LEFT(功能_333[[#This Row],[功能代號]],2)</f>
        <v>L5</v>
      </c>
      <c r="C212" s="89" t="s">
        <v>1449</v>
      </c>
      <c r="D212" s="89"/>
      <c r="E212" s="88" t="s">
        <v>391</v>
      </c>
      <c r="F212" s="118" t="s">
        <v>1465</v>
      </c>
      <c r="G212" s="89" t="s">
        <v>1466</v>
      </c>
      <c r="H212" s="88" t="s">
        <v>1452</v>
      </c>
      <c r="I212" s="106" t="s">
        <v>892</v>
      </c>
      <c r="J212" s="107">
        <v>44424</v>
      </c>
      <c r="K212" s="107" t="s">
        <v>1453</v>
      </c>
      <c r="L212" s="107"/>
      <c r="M212" s="107"/>
      <c r="N212" s="107" t="str">
        <f>IFERROR(IF(VLOOKUP(功能_333[[#This Row],[功能代號]],[2]討論項目!A:H,8,FALSE)=0,"",VLOOKUP(功能_333[[#This Row],[功能代號]],[2]討論項目!A:H,8,FALSE)),"")</f>
        <v/>
      </c>
      <c r="O212" s="107"/>
      <c r="P212" s="88" t="s">
        <v>1150</v>
      </c>
      <c r="Q212" s="88" t="s">
        <v>1357</v>
      </c>
      <c r="R212" s="89"/>
      <c r="S212" s="88"/>
      <c r="T212" s="88"/>
      <c r="U212" s="88"/>
      <c r="V212" s="88"/>
      <c r="W212" s="88"/>
      <c r="X212" s="88"/>
      <c r="Y212" s="88"/>
      <c r="Z212" s="89" t="str">
        <f>VLOOKUP(功能_333[[#This Row],[User]],[2]SKL放款!A:G,7,FALSE)</f>
        <v>放款管理課</v>
      </c>
      <c r="AA212" s="107"/>
      <c r="AB212" s="103" t="str">
        <f>AB213</f>
        <v>L5-4</v>
      </c>
      <c r="AC212" s="89">
        <v>266</v>
      </c>
      <c r="AD212" s="89" t="str">
        <f>VLOOKUP(功能_333[[#This Row],[功能代號]],[3]交易清單!$E:$E,1,FALSE)</f>
        <v>L5963</v>
      </c>
    </row>
    <row r="213" spans="1:30" ht="13.5">
      <c r="A213" s="92">
        <v>267</v>
      </c>
      <c r="B213" s="89" t="str">
        <f>LEFT(功能_333[[#This Row],[功能代號]],2)</f>
        <v>L5</v>
      </c>
      <c r="C213" s="89" t="s">
        <v>1449</v>
      </c>
      <c r="D213" s="89"/>
      <c r="E213" s="88" t="s">
        <v>393</v>
      </c>
      <c r="F213" s="118" t="s">
        <v>1467</v>
      </c>
      <c r="G213" s="89" t="s">
        <v>1468</v>
      </c>
      <c r="H213" s="88" t="s">
        <v>1452</v>
      </c>
      <c r="I213" s="106" t="s">
        <v>892</v>
      </c>
      <c r="J213" s="107">
        <v>44424</v>
      </c>
      <c r="K213" s="107" t="s">
        <v>1453</v>
      </c>
      <c r="L213" s="107"/>
      <c r="M213" s="107"/>
      <c r="N213" s="107" t="str">
        <f>IFERROR(IF(VLOOKUP(功能_333[[#This Row],[功能代號]],[2]討論項目!A:H,8,FALSE)=0,"",VLOOKUP(功能_333[[#This Row],[功能代號]],[2]討論項目!A:H,8,FALSE)),"")</f>
        <v/>
      </c>
      <c r="O213" s="107"/>
      <c r="P213" s="88" t="s">
        <v>1150</v>
      </c>
      <c r="Q213" s="88" t="s">
        <v>1357</v>
      </c>
      <c r="R213" s="89"/>
      <c r="S213" s="88"/>
      <c r="T213" s="88"/>
      <c r="U213" s="88"/>
      <c r="V213" s="88"/>
      <c r="W213" s="88"/>
      <c r="X213" s="88"/>
      <c r="Y213" s="88"/>
      <c r="Z213" s="89" t="str">
        <f>VLOOKUP(功能_333[[#This Row],[User]],[2]SKL放款!A:G,7,FALSE)</f>
        <v>放款管理課</v>
      </c>
      <c r="AA213" s="107"/>
      <c r="AB213" s="103" t="str">
        <f>AB206</f>
        <v>L5-4</v>
      </c>
      <c r="AC213" s="89">
        <v>267</v>
      </c>
      <c r="AD213" s="89" t="str">
        <f>VLOOKUP(功能_333[[#This Row],[功能代號]],[3]交易清單!$E:$E,1,FALSE)</f>
        <v>L5603</v>
      </c>
    </row>
    <row r="214" spans="1:30" ht="13.5">
      <c r="A214" s="92">
        <v>268</v>
      </c>
      <c r="B214" s="89" t="str">
        <f>LEFT(功能_333[[#This Row],[功能代號]],2)</f>
        <v>L5</v>
      </c>
      <c r="C214" s="89" t="s">
        <v>1449</v>
      </c>
      <c r="D214" s="89"/>
      <c r="E214" s="88" t="s">
        <v>395</v>
      </c>
      <c r="F214" s="118" t="s">
        <v>1469</v>
      </c>
      <c r="G214" s="89" t="s">
        <v>1470</v>
      </c>
      <c r="H214" s="88" t="s">
        <v>1452</v>
      </c>
      <c r="I214" s="106" t="s">
        <v>892</v>
      </c>
      <c r="J214" s="107">
        <v>44424</v>
      </c>
      <c r="K214" s="107" t="s">
        <v>1453</v>
      </c>
      <c r="L214" s="107"/>
      <c r="M214" s="107"/>
      <c r="N214" s="107" t="str">
        <f>IFERROR(IF(VLOOKUP(功能_333[[#This Row],[功能代號]],[2]討論項目!A:H,8,FALSE)=0,"",VLOOKUP(功能_333[[#This Row],[功能代號]],[2]討論項目!A:H,8,FALSE)),"")</f>
        <v/>
      </c>
      <c r="O214" s="107"/>
      <c r="P214" s="88" t="s">
        <v>1150</v>
      </c>
      <c r="Q214" s="88" t="s">
        <v>1357</v>
      </c>
      <c r="R214" s="89"/>
      <c r="S214" s="88"/>
      <c r="T214" s="88"/>
      <c r="U214" s="88"/>
      <c r="V214" s="88"/>
      <c r="W214" s="88"/>
      <c r="X214" s="88"/>
      <c r="Y214" s="88"/>
      <c r="Z214" s="89" t="str">
        <f>VLOOKUP(功能_333[[#This Row],[User]],[2]SKL放款!A:G,7,FALSE)</f>
        <v>放款管理課</v>
      </c>
      <c r="AA214" s="107"/>
      <c r="AB214" s="103" t="str">
        <f>AB215</f>
        <v>L5-4</v>
      </c>
      <c r="AC214" s="89">
        <v>268</v>
      </c>
      <c r="AD214" s="89" t="str">
        <f>VLOOKUP(功能_333[[#This Row],[功能代號]],[3]交易清單!$E:$E,1,FALSE)</f>
        <v>L5964</v>
      </c>
    </row>
    <row r="215" spans="1:30" ht="13.5">
      <c r="A215" s="92">
        <v>269</v>
      </c>
      <c r="B215" s="89" t="str">
        <f>LEFT(功能_333[[#This Row],[功能代號]],2)</f>
        <v>L5</v>
      </c>
      <c r="C215" s="89" t="s">
        <v>1449</v>
      </c>
      <c r="D215" s="89"/>
      <c r="E215" s="88" t="s">
        <v>397</v>
      </c>
      <c r="F215" s="118" t="s">
        <v>1471</v>
      </c>
      <c r="G215" s="89" t="s">
        <v>1472</v>
      </c>
      <c r="H215" s="88" t="s">
        <v>1452</v>
      </c>
      <c r="I215" s="106" t="s">
        <v>892</v>
      </c>
      <c r="J215" s="107">
        <v>44424</v>
      </c>
      <c r="K215" s="107" t="s">
        <v>1453</v>
      </c>
      <c r="L215" s="107"/>
      <c r="M215" s="107"/>
      <c r="N215" s="107" t="str">
        <f>IFERROR(IF(VLOOKUP(功能_333[[#This Row],[功能代號]],[2]討論項目!A:H,8,FALSE)=0,"",VLOOKUP(功能_333[[#This Row],[功能代號]],[2]討論項目!A:H,8,FALSE)),"")</f>
        <v/>
      </c>
      <c r="O215" s="107"/>
      <c r="P215" s="88" t="s">
        <v>1150</v>
      </c>
      <c r="Q215" s="88" t="s">
        <v>1357</v>
      </c>
      <c r="R215" s="89"/>
      <c r="S215" s="88"/>
      <c r="T215" s="88"/>
      <c r="U215" s="88"/>
      <c r="V215" s="88"/>
      <c r="W215" s="88"/>
      <c r="X215" s="88"/>
      <c r="Y215" s="88"/>
      <c r="Z215" s="89" t="str">
        <f>VLOOKUP(功能_333[[#This Row],[User]],[2]SKL放款!A:G,7,FALSE)</f>
        <v>放款管理課</v>
      </c>
      <c r="AA215" s="107"/>
      <c r="AB215" s="103" t="str">
        <f>AB206</f>
        <v>L5-4</v>
      </c>
      <c r="AC215" s="89">
        <v>269</v>
      </c>
      <c r="AD215" s="89" t="str">
        <f>VLOOKUP(功能_333[[#This Row],[功能代號]],[3]交易清單!$E:$E,1,FALSE)</f>
        <v>L5604</v>
      </c>
    </row>
    <row r="216" spans="1:30" ht="13.5">
      <c r="A216" s="92">
        <v>270</v>
      </c>
      <c r="B216" s="89" t="str">
        <f>LEFT(功能_333[[#This Row],[功能代號]],2)</f>
        <v>L5</v>
      </c>
      <c r="C216" s="89" t="s">
        <v>1449</v>
      </c>
      <c r="D216" s="89"/>
      <c r="E216" s="88" t="s">
        <v>399</v>
      </c>
      <c r="F216" s="118" t="s">
        <v>1473</v>
      </c>
      <c r="G216" s="89" t="s">
        <v>1474</v>
      </c>
      <c r="H216" s="88" t="s">
        <v>1452</v>
      </c>
      <c r="I216" s="106" t="s">
        <v>892</v>
      </c>
      <c r="J216" s="107">
        <v>44424</v>
      </c>
      <c r="K216" s="107" t="s">
        <v>1453</v>
      </c>
      <c r="L216" s="107"/>
      <c r="M216" s="107"/>
      <c r="N216" s="107" t="str">
        <f>IFERROR(IF(VLOOKUP(功能_333[[#This Row],[功能代號]],[2]討論項目!A:H,8,FALSE)=0,"",VLOOKUP(功能_333[[#This Row],[功能代號]],[2]討論項目!A:H,8,FALSE)),"")</f>
        <v/>
      </c>
      <c r="O216" s="107"/>
      <c r="P216" s="88" t="s">
        <v>1150</v>
      </c>
      <c r="Q216" s="88" t="s">
        <v>1357</v>
      </c>
      <c r="R216" s="89"/>
      <c r="S216" s="88"/>
      <c r="T216" s="88"/>
      <c r="U216" s="88"/>
      <c r="V216" s="88"/>
      <c r="W216" s="88"/>
      <c r="X216" s="88"/>
      <c r="Y216" s="88"/>
      <c r="Z216" s="89" t="str">
        <f>VLOOKUP(功能_333[[#This Row],[User]],[2]SKL放款!A:G,7,FALSE)</f>
        <v>放款管理課</v>
      </c>
      <c r="AA216" s="107"/>
      <c r="AB216" s="103" t="str">
        <f>AB217</f>
        <v>L5-4</v>
      </c>
      <c r="AC216" s="89">
        <v>270</v>
      </c>
      <c r="AD216" s="89" t="str">
        <f>VLOOKUP(功能_333[[#This Row],[功能代號]],[3]交易清單!$E:$E,1,FALSE)</f>
        <v>L5965</v>
      </c>
    </row>
    <row r="217" spans="1:30" ht="13.5">
      <c r="A217" s="92">
        <v>271</v>
      </c>
      <c r="B217" s="89" t="str">
        <f>LEFT(功能_333[[#This Row],[功能代號]],2)</f>
        <v>L5</v>
      </c>
      <c r="C217" s="89" t="s">
        <v>1449</v>
      </c>
      <c r="D217" s="89"/>
      <c r="E217" s="88" t="s">
        <v>401</v>
      </c>
      <c r="F217" s="118" t="s">
        <v>1475</v>
      </c>
      <c r="G217" s="89" t="s">
        <v>1476</v>
      </c>
      <c r="H217" s="88" t="s">
        <v>1452</v>
      </c>
      <c r="I217" s="106" t="s">
        <v>892</v>
      </c>
      <c r="J217" s="107">
        <v>44424</v>
      </c>
      <c r="K217" s="107" t="s">
        <v>1453</v>
      </c>
      <c r="L217" s="107"/>
      <c r="M217" s="107"/>
      <c r="N217" s="107" t="str">
        <f>IFERROR(IF(VLOOKUP(功能_333[[#This Row],[功能代號]],[2]討論項目!A:H,8,FALSE)=0,"",VLOOKUP(功能_333[[#This Row],[功能代號]],[2]討論項目!A:H,8,FALSE)),"")</f>
        <v/>
      </c>
      <c r="O217" s="107"/>
      <c r="P217" s="88" t="s">
        <v>1150</v>
      </c>
      <c r="Q217" s="88" t="s">
        <v>1357</v>
      </c>
      <c r="R217" s="89"/>
      <c r="S217" s="88"/>
      <c r="T217" s="88"/>
      <c r="U217" s="88"/>
      <c r="V217" s="88"/>
      <c r="W217" s="88"/>
      <c r="X217" s="88"/>
      <c r="Y217" s="88"/>
      <c r="Z217" s="89" t="str">
        <f>VLOOKUP(功能_333[[#This Row],[User]],[2]SKL放款!A:G,7,FALSE)</f>
        <v>放款管理課</v>
      </c>
      <c r="AA217" s="107"/>
      <c r="AB217" s="103" t="str">
        <f>AB206</f>
        <v>L5-4</v>
      </c>
      <c r="AC217" s="89">
        <v>271</v>
      </c>
      <c r="AD217" s="89" t="str">
        <f>VLOOKUP(功能_333[[#This Row],[功能代號]],[3]交易清單!$E:$E,1,FALSE)</f>
        <v>L5605</v>
      </c>
    </row>
    <row r="218" spans="1:30" ht="13.5">
      <c r="A218" s="92">
        <v>272</v>
      </c>
      <c r="B218" s="89" t="str">
        <f>LEFT(功能_333[[#This Row],[功能代號]],2)</f>
        <v>L5</v>
      </c>
      <c r="C218" s="89" t="s">
        <v>1449</v>
      </c>
      <c r="D218" s="89"/>
      <c r="E218" s="88" t="s">
        <v>1477</v>
      </c>
      <c r="F218" s="118" t="s">
        <v>1478</v>
      </c>
      <c r="G218" s="89" t="s">
        <v>1479</v>
      </c>
      <c r="H218" s="88" t="s">
        <v>1452</v>
      </c>
      <c r="I218" s="106" t="s">
        <v>892</v>
      </c>
      <c r="J218" s="107">
        <v>44424</v>
      </c>
      <c r="K218" s="107" t="s">
        <v>1453</v>
      </c>
      <c r="L218" s="107"/>
      <c r="M218" s="107"/>
      <c r="N218" s="107" t="str">
        <f>IFERROR(IF(VLOOKUP(功能_333[[#This Row],[功能代號]],[2]討論項目!A:H,8,FALSE)=0,"",VLOOKUP(功能_333[[#This Row],[功能代號]],[2]討論項目!A:H,8,FALSE)),"")</f>
        <v/>
      </c>
      <c r="O218" s="107"/>
      <c r="P218" s="88" t="s">
        <v>1150</v>
      </c>
      <c r="Q218" s="88" t="s">
        <v>1357</v>
      </c>
      <c r="R218" s="89"/>
      <c r="S218" s="88"/>
      <c r="T218" s="88"/>
      <c r="U218" s="88"/>
      <c r="V218" s="88"/>
      <c r="W218" s="88"/>
      <c r="X218" s="88"/>
      <c r="Y218" s="88"/>
      <c r="Z218" s="89" t="str">
        <f>VLOOKUP(功能_333[[#This Row],[User]],[2]SKL放款!A:G,7,FALSE)</f>
        <v>放款管理課</v>
      </c>
      <c r="AA218" s="107"/>
      <c r="AB218" s="90" t="str">
        <f>IFERROR(IF(VLOOKUP(功能_333[[#This Row],[功能代號]],[2]Menu!A:D,4,FALSE)=0,"",VLOOKUP(功能_333[[#This Row],[功能代號]],[2]Menu!A:D,4,FALSE)),"")</f>
        <v>L5-4</v>
      </c>
      <c r="AC218" s="89">
        <v>272</v>
      </c>
      <c r="AD218" s="89" t="str">
        <f>VLOOKUP(功能_333[[#This Row],[功能代號]],[3]交易清單!$E:$E,1,FALSE)</f>
        <v>L5061</v>
      </c>
    </row>
    <row r="219" spans="1:30" ht="13.5">
      <c r="A219" s="92">
        <v>273</v>
      </c>
      <c r="B219" s="89" t="str">
        <f>LEFT(功能_333[[#This Row],[功能代號]],2)</f>
        <v>L5</v>
      </c>
      <c r="C219" s="89" t="s">
        <v>1449</v>
      </c>
      <c r="D219" s="89"/>
      <c r="E219" s="88" t="s">
        <v>406</v>
      </c>
      <c r="F219" s="118" t="s">
        <v>1480</v>
      </c>
      <c r="G219" s="89" t="s">
        <v>407</v>
      </c>
      <c r="H219" s="106" t="s">
        <v>1481</v>
      </c>
      <c r="I219" s="106" t="s">
        <v>1481</v>
      </c>
      <c r="J219" s="107">
        <v>44425</v>
      </c>
      <c r="K219" s="107" t="s">
        <v>1482</v>
      </c>
      <c r="L219" s="107"/>
      <c r="M219" s="107"/>
      <c r="N219" s="107" t="str">
        <f>IFERROR(IF(VLOOKUP(功能_333[[#This Row],[功能代號]],[2]討論項目!A:H,8,FALSE)=0,"",VLOOKUP(功能_333[[#This Row],[功能代號]],[2]討論項目!A:H,8,FALSE)),"")</f>
        <v/>
      </c>
      <c r="O219" s="107"/>
      <c r="P219" s="88" t="s">
        <v>1150</v>
      </c>
      <c r="Q219" s="88" t="s">
        <v>917</v>
      </c>
      <c r="R219" s="89"/>
      <c r="S219" s="88"/>
      <c r="T219" s="88"/>
      <c r="U219" s="88"/>
      <c r="V219" s="88"/>
      <c r="W219" s="88"/>
      <c r="X219" s="88"/>
      <c r="Y219" s="88"/>
      <c r="Z219" s="89" t="str">
        <f>VLOOKUP(功能_333[[#This Row],[User]],[2]SKL放款!A:G,7,FALSE)</f>
        <v>放款服務課</v>
      </c>
      <c r="AA219" s="107"/>
      <c r="AB219" s="90" t="str">
        <f>IFERROR(IF(VLOOKUP(功能_333[[#This Row],[功能代號]],[2]Menu!A:D,4,FALSE)=0,"",VLOOKUP(功能_333[[#This Row],[功能代號]],[2]Menu!A:D,4,FALSE)),"")</f>
        <v>L5-5</v>
      </c>
      <c r="AC219" s="89">
        <v>273</v>
      </c>
      <c r="AD219" s="89" t="str">
        <f>VLOOKUP(功能_333[[#This Row],[功能代號]],[3]交易清單!$E:$E,1,FALSE)</f>
        <v>L5705</v>
      </c>
    </row>
    <row r="220" spans="1:30" ht="13.5">
      <c r="A220" s="92">
        <v>274</v>
      </c>
      <c r="B220" s="89" t="str">
        <f>LEFT(功能_333[[#This Row],[功能代號]],2)</f>
        <v>L5</v>
      </c>
      <c r="C220" s="89" t="s">
        <v>1449</v>
      </c>
      <c r="D220" s="89"/>
      <c r="E220" s="88" t="s">
        <v>409</v>
      </c>
      <c r="F220" s="118" t="s">
        <v>1483</v>
      </c>
      <c r="G220" s="89" t="s">
        <v>1484</v>
      </c>
      <c r="H220" s="106" t="s">
        <v>1481</v>
      </c>
      <c r="I220" s="106" t="s">
        <v>1481</v>
      </c>
      <c r="J220" s="107">
        <v>44425</v>
      </c>
      <c r="K220" s="107" t="s">
        <v>1482</v>
      </c>
      <c r="L220" s="107"/>
      <c r="M220" s="107"/>
      <c r="N220" s="107" t="str">
        <f>IFERROR(IF(VLOOKUP(功能_333[[#This Row],[功能代號]],[2]討論項目!A:H,8,FALSE)=0,"",VLOOKUP(功能_333[[#This Row],[功能代號]],[2]討論項目!A:H,8,FALSE)),"")</f>
        <v/>
      </c>
      <c r="O220" s="107"/>
      <c r="P220" s="88" t="s">
        <v>1150</v>
      </c>
      <c r="Q220" s="88" t="s">
        <v>917</v>
      </c>
      <c r="R220" s="89"/>
      <c r="S220" s="88"/>
      <c r="T220" s="88"/>
      <c r="U220" s="88"/>
      <c r="V220" s="88"/>
      <c r="W220" s="88"/>
      <c r="X220" s="88"/>
      <c r="Y220" s="88"/>
      <c r="Z220" s="89" t="str">
        <f>VLOOKUP(功能_333[[#This Row],[User]],[2]SKL放款!A:G,7,FALSE)</f>
        <v>放款服務課</v>
      </c>
      <c r="AA220" s="107"/>
      <c r="AB220" s="90" t="str">
        <f>IFERROR(IF(VLOOKUP(功能_333[[#This Row],[功能代號]],[2]Menu!A:D,4,FALSE)=0,"",VLOOKUP(功能_333[[#This Row],[功能代號]],[2]Menu!A:D,4,FALSE)),"")</f>
        <v>L5-5</v>
      </c>
      <c r="AC220" s="89">
        <v>274</v>
      </c>
      <c r="AD220" s="89" t="str">
        <f>VLOOKUP(功能_333[[#This Row],[功能代號]],[3]交易清單!$E:$E,1,FALSE)</f>
        <v>L5706</v>
      </c>
    </row>
    <row r="221" spans="1:30" ht="13.5">
      <c r="A221" s="92">
        <v>275</v>
      </c>
      <c r="B221" s="89" t="str">
        <f>LEFT(功能_333[[#This Row],[功能代號]],2)</f>
        <v>L5</v>
      </c>
      <c r="C221" s="89" t="s">
        <v>1449</v>
      </c>
      <c r="D221" s="89"/>
      <c r="E221" s="88" t="s">
        <v>1485</v>
      </c>
      <c r="F221" s="118" t="s">
        <v>1486</v>
      </c>
      <c r="G221" s="89" t="s">
        <v>1487</v>
      </c>
      <c r="H221" s="106" t="s">
        <v>1481</v>
      </c>
      <c r="I221" s="106" t="s">
        <v>1481</v>
      </c>
      <c r="J221" s="107">
        <v>44425</v>
      </c>
      <c r="K221" s="107" t="s">
        <v>1482</v>
      </c>
      <c r="L221" s="107"/>
      <c r="M221" s="107"/>
      <c r="N221" s="107" t="str">
        <f>IFERROR(IF(VLOOKUP(功能_333[[#This Row],[功能代號]],[2]討論項目!A:H,8,FALSE)=0,"",VLOOKUP(功能_333[[#This Row],[功能代號]],[2]討論項目!A:H,8,FALSE)),"")</f>
        <v/>
      </c>
      <c r="O221" s="107"/>
      <c r="P221" s="88" t="s">
        <v>1150</v>
      </c>
      <c r="Q221" s="88" t="s">
        <v>917</v>
      </c>
      <c r="R221" s="89"/>
      <c r="S221" s="88"/>
      <c r="T221" s="88"/>
      <c r="U221" s="88"/>
      <c r="V221" s="88"/>
      <c r="W221" s="88"/>
      <c r="X221" s="88"/>
      <c r="Y221" s="88"/>
      <c r="Z221" s="89" t="str">
        <f>VLOOKUP(功能_333[[#This Row],[User]],[2]SKL放款!A:G,7,FALSE)</f>
        <v>放款服務課</v>
      </c>
      <c r="AA221" s="107"/>
      <c r="AB221" s="90" t="str">
        <f>IFERROR(IF(VLOOKUP(功能_333[[#This Row],[功能代號]],[2]Menu!A:D,4,FALSE)=0,"",VLOOKUP(功能_333[[#This Row],[功能代號]],[2]Menu!A:D,4,FALSE)),"")</f>
        <v>L5-5</v>
      </c>
      <c r="AC221" s="89">
        <v>275</v>
      </c>
      <c r="AD221" s="89" t="str">
        <f>VLOOKUP(功能_333[[#This Row],[功能代號]],[3]交易清單!$E:$E,1,FALSE)</f>
        <v>L5071</v>
      </c>
    </row>
    <row r="222" spans="1:30" ht="13.5">
      <c r="A222" s="92">
        <v>276</v>
      </c>
      <c r="B222" s="89" t="str">
        <f>LEFT(功能_333[[#This Row],[功能代號]],2)</f>
        <v>L5</v>
      </c>
      <c r="C222" s="89" t="s">
        <v>1449</v>
      </c>
      <c r="D222" s="89"/>
      <c r="E222" s="88" t="s">
        <v>413</v>
      </c>
      <c r="F222" s="118" t="s">
        <v>1488</v>
      </c>
      <c r="G222" s="89" t="s">
        <v>1489</v>
      </c>
      <c r="H222" s="106" t="s">
        <v>1481</v>
      </c>
      <c r="I222" s="106" t="s">
        <v>1481</v>
      </c>
      <c r="J222" s="107">
        <v>44425</v>
      </c>
      <c r="K222" s="107" t="s">
        <v>1482</v>
      </c>
      <c r="L222" s="107"/>
      <c r="M222" s="107"/>
      <c r="N222" s="107" t="str">
        <f>IFERROR(IF(VLOOKUP(功能_333[[#This Row],[功能代號]],[2]討論項目!A:H,8,FALSE)=0,"",VLOOKUP(功能_333[[#This Row],[功能代號]],[2]討論項目!A:H,8,FALSE)),"")</f>
        <v/>
      </c>
      <c r="O222" s="107"/>
      <c r="P222" s="88" t="s">
        <v>1150</v>
      </c>
      <c r="Q222" s="88" t="s">
        <v>917</v>
      </c>
      <c r="R222" s="89"/>
      <c r="S222" s="88"/>
      <c r="T222" s="88"/>
      <c r="U222" s="88"/>
      <c r="V222" s="88"/>
      <c r="W222" s="88"/>
      <c r="X222" s="88"/>
      <c r="Y222" s="88"/>
      <c r="Z222" s="89" t="str">
        <f>VLOOKUP(功能_333[[#This Row],[User]],[2]SKL放款!A:G,7,FALSE)</f>
        <v>放款服務課</v>
      </c>
      <c r="AA222" s="107"/>
      <c r="AB222" s="90" t="str">
        <f>IFERROR(IF(VLOOKUP(功能_333[[#This Row],[功能代號]],[2]Menu!A:D,4,FALSE)=0,"",VLOOKUP(功能_333[[#This Row],[功能代號]],[2]Menu!A:D,4,FALSE)),"")</f>
        <v>L5-5</v>
      </c>
      <c r="AC222" s="89">
        <v>276</v>
      </c>
      <c r="AD222" s="89" t="str">
        <f>VLOOKUP(功能_333[[#This Row],[功能代號]],[3]交易清單!$E:$E,1,FALSE)</f>
        <v>L5971</v>
      </c>
    </row>
    <row r="223" spans="1:30" ht="13.5">
      <c r="A223" s="92">
        <v>277</v>
      </c>
      <c r="B223" s="89" t="str">
        <f>LEFT(功能_333[[#This Row],[功能代號]],2)</f>
        <v>L5</v>
      </c>
      <c r="C223" s="89" t="s">
        <v>1449</v>
      </c>
      <c r="D223" s="89"/>
      <c r="E223" s="88" t="s">
        <v>415</v>
      </c>
      <c r="F223" s="118" t="s">
        <v>1490</v>
      </c>
      <c r="G223" s="89" t="s">
        <v>1491</v>
      </c>
      <c r="H223" s="106" t="s">
        <v>1481</v>
      </c>
      <c r="I223" s="106" t="s">
        <v>1481</v>
      </c>
      <c r="J223" s="107">
        <v>44425</v>
      </c>
      <c r="K223" s="107" t="s">
        <v>1482</v>
      </c>
      <c r="L223" s="107"/>
      <c r="M223" s="107"/>
      <c r="N223" s="107" t="str">
        <f>IFERROR(IF(VLOOKUP(功能_333[[#This Row],[功能代號]],[2]討論項目!A:H,8,FALSE)=0,"",VLOOKUP(功能_333[[#This Row],[功能代號]],[2]討論項目!A:H,8,FALSE)),"")</f>
        <v/>
      </c>
      <c r="O223" s="107"/>
      <c r="P223" s="88" t="s">
        <v>1150</v>
      </c>
      <c r="Q223" s="88" t="s">
        <v>917</v>
      </c>
      <c r="R223" s="89"/>
      <c r="S223" s="88"/>
      <c r="T223" s="88"/>
      <c r="U223" s="88"/>
      <c r="V223" s="88"/>
      <c r="W223" s="88"/>
      <c r="X223" s="88"/>
      <c r="Y223" s="88"/>
      <c r="Z223" s="89" t="str">
        <f>VLOOKUP(功能_333[[#This Row],[User]],[2]SKL放款!A:G,7,FALSE)</f>
        <v>放款服務課</v>
      </c>
      <c r="AA223" s="107"/>
      <c r="AB223" s="90" t="str">
        <f>IFERROR(IF(VLOOKUP(功能_333[[#This Row],[功能代號]],[2]Menu!A:D,4,FALSE)=0,"",VLOOKUP(功能_333[[#This Row],[功能代號]],[2]Menu!A:D,4,FALSE)),"")</f>
        <v>L5-5</v>
      </c>
      <c r="AC223" s="89">
        <v>277</v>
      </c>
      <c r="AD223" s="89" t="str">
        <f>VLOOKUP(功能_333[[#This Row],[功能代號]],[3]交易清單!$E:$E,1,FALSE)</f>
        <v>L5972</v>
      </c>
    </row>
    <row r="224" spans="1:30" ht="13.5">
      <c r="A224" s="92">
        <v>278</v>
      </c>
      <c r="B224" s="89" t="str">
        <f>LEFT(功能_333[[#This Row],[功能代號]],2)</f>
        <v>L5</v>
      </c>
      <c r="C224" s="89" t="s">
        <v>1449</v>
      </c>
      <c r="D224" s="89"/>
      <c r="E224" s="88" t="s">
        <v>417</v>
      </c>
      <c r="F224" s="118" t="s">
        <v>1492</v>
      </c>
      <c r="G224" s="89" t="s">
        <v>1493</v>
      </c>
      <c r="H224" s="106" t="s">
        <v>1481</v>
      </c>
      <c r="I224" s="106" t="s">
        <v>1481</v>
      </c>
      <c r="J224" s="107">
        <v>44425</v>
      </c>
      <c r="K224" s="107" t="s">
        <v>1482</v>
      </c>
      <c r="L224" s="107"/>
      <c r="M224" s="107"/>
      <c r="N224" s="107" t="str">
        <f>IFERROR(IF(VLOOKUP(功能_333[[#This Row],[功能代號]],[2]討論項目!A:H,8,FALSE)=0,"",VLOOKUP(功能_333[[#This Row],[功能代號]],[2]討論項目!A:H,8,FALSE)),"")</f>
        <v/>
      </c>
      <c r="O224" s="107"/>
      <c r="P224" s="88" t="s">
        <v>1150</v>
      </c>
      <c r="Q224" s="88" t="s">
        <v>917</v>
      </c>
      <c r="R224" s="89"/>
      <c r="S224" s="88"/>
      <c r="T224" s="88"/>
      <c r="U224" s="88"/>
      <c r="V224" s="88"/>
      <c r="W224" s="88"/>
      <c r="X224" s="88"/>
      <c r="Y224" s="88"/>
      <c r="Z224" s="89" t="str">
        <f>VLOOKUP(功能_333[[#This Row],[User]],[2]SKL放款!A:G,7,FALSE)</f>
        <v>放款服務課</v>
      </c>
      <c r="AA224" s="107"/>
      <c r="AB224" s="90" t="str">
        <f>IFERROR(IF(VLOOKUP(功能_333[[#This Row],[功能代號]],[2]Menu!A:D,4,FALSE)=0,"",VLOOKUP(功能_333[[#This Row],[功能代號]],[2]Menu!A:D,4,FALSE)),"")</f>
        <v>L5-5</v>
      </c>
      <c r="AC224" s="89">
        <v>278</v>
      </c>
      <c r="AD224" s="89" t="str">
        <f>VLOOKUP(功能_333[[#This Row],[功能代號]],[3]交易清單!$E:$E,1,FALSE)</f>
        <v>L5973</v>
      </c>
    </row>
    <row r="225" spans="1:30" ht="13.5">
      <c r="A225" s="92">
        <v>279</v>
      </c>
      <c r="B225" s="89" t="str">
        <f>LEFT(功能_333[[#This Row],[功能代號]],2)</f>
        <v>L5</v>
      </c>
      <c r="C225" s="89" t="s">
        <v>1449</v>
      </c>
      <c r="D225" s="89"/>
      <c r="E225" s="88" t="s">
        <v>419</v>
      </c>
      <c r="F225" s="118" t="s">
        <v>1494</v>
      </c>
      <c r="G225" s="89" t="s">
        <v>1495</v>
      </c>
      <c r="H225" s="106" t="s">
        <v>1481</v>
      </c>
      <c r="I225" s="106" t="s">
        <v>1481</v>
      </c>
      <c r="J225" s="107">
        <v>44425</v>
      </c>
      <c r="K225" s="107" t="s">
        <v>1482</v>
      </c>
      <c r="L225" s="107"/>
      <c r="M225" s="107"/>
      <c r="N225" s="107" t="str">
        <f>IFERROR(IF(VLOOKUP(功能_333[[#This Row],[功能代號]],[2]討論項目!A:H,8,FALSE)=0,"",VLOOKUP(功能_333[[#This Row],[功能代號]],[2]討論項目!A:H,8,FALSE)),"")</f>
        <v/>
      </c>
      <c r="O225" s="107"/>
      <c r="P225" s="88" t="s">
        <v>1150</v>
      </c>
      <c r="Q225" s="88" t="s">
        <v>917</v>
      </c>
      <c r="R225" s="89"/>
      <c r="S225" s="88"/>
      <c r="T225" s="88"/>
      <c r="U225" s="88"/>
      <c r="V225" s="88"/>
      <c r="W225" s="88"/>
      <c r="X225" s="88"/>
      <c r="Y225" s="88"/>
      <c r="Z225" s="89" t="str">
        <f>VLOOKUP(功能_333[[#This Row],[User]],[2]SKL放款!A:G,7,FALSE)</f>
        <v>放款服務課</v>
      </c>
      <c r="AA225" s="107"/>
      <c r="AB225" s="90" t="str">
        <f>IFERROR(IF(VLOOKUP(功能_333[[#This Row],[功能代號]],[2]Menu!A:D,4,FALSE)=0,"",VLOOKUP(功能_333[[#This Row],[功能代號]],[2]Menu!A:D,4,FALSE)),"")</f>
        <v>L5-5</v>
      </c>
      <c r="AC225" s="89">
        <v>279</v>
      </c>
      <c r="AD225" s="89" t="str">
        <f>VLOOKUP(功能_333[[#This Row],[功能代號]],[3]交易清單!$E:$E,1,FALSE)</f>
        <v>L5707</v>
      </c>
    </row>
    <row r="226" spans="1:30" ht="13.5">
      <c r="A226" s="92">
        <v>280</v>
      </c>
      <c r="B226" s="89" t="str">
        <f>LEFT(功能_333[[#This Row],[功能代號]],2)</f>
        <v>L5</v>
      </c>
      <c r="C226" s="89" t="s">
        <v>1449</v>
      </c>
      <c r="D226" s="89"/>
      <c r="E226" s="88" t="s">
        <v>421</v>
      </c>
      <c r="F226" s="118" t="s">
        <v>1496</v>
      </c>
      <c r="G226" s="89" t="s">
        <v>1497</v>
      </c>
      <c r="H226" s="106" t="s">
        <v>1481</v>
      </c>
      <c r="I226" s="106" t="s">
        <v>1481</v>
      </c>
      <c r="J226" s="107">
        <v>44425</v>
      </c>
      <c r="K226" s="107" t="s">
        <v>1482</v>
      </c>
      <c r="L226" s="107"/>
      <c r="M226" s="107"/>
      <c r="N226" s="107" t="str">
        <f>IFERROR(IF(VLOOKUP(功能_333[[#This Row],[功能代號]],[2]討論項目!A:H,8,FALSE)=0,"",VLOOKUP(功能_333[[#This Row],[功能代號]],[2]討論項目!A:H,8,FALSE)),"")</f>
        <v/>
      </c>
      <c r="O226" s="107"/>
      <c r="P226" s="88" t="s">
        <v>1150</v>
      </c>
      <c r="Q226" s="88" t="s">
        <v>917</v>
      </c>
      <c r="R226" s="89"/>
      <c r="S226" s="88"/>
      <c r="T226" s="88"/>
      <c r="U226" s="88"/>
      <c r="V226" s="88"/>
      <c r="W226" s="88"/>
      <c r="X226" s="88"/>
      <c r="Y226" s="88"/>
      <c r="Z226" s="89" t="str">
        <f>VLOOKUP(功能_333[[#This Row],[User]],[2]SKL放款!A:G,7,FALSE)</f>
        <v>放款服務課</v>
      </c>
      <c r="AA226" s="107"/>
      <c r="AB226" s="90" t="str">
        <f>IFERROR(IF(VLOOKUP(功能_333[[#This Row],[功能代號]],[2]Menu!A:D,4,FALSE)=0,"",VLOOKUP(功能_333[[#This Row],[功能代號]],[2]Menu!A:D,4,FALSE)),"")</f>
        <v>L5-5</v>
      </c>
      <c r="AC226" s="89">
        <v>280</v>
      </c>
      <c r="AD226" s="89" t="str">
        <f>VLOOKUP(功能_333[[#This Row],[功能代號]],[3]交易清單!$E:$E,1,FALSE)</f>
        <v>L5708</v>
      </c>
    </row>
    <row r="227" spans="1:30" ht="13.5">
      <c r="A227" s="92">
        <v>281</v>
      </c>
      <c r="B227" s="89" t="str">
        <f>LEFT(功能_333[[#This Row],[功能代號]],2)</f>
        <v>L5</v>
      </c>
      <c r="C227" s="89" t="s">
        <v>1449</v>
      </c>
      <c r="D227" s="89"/>
      <c r="E227" s="88" t="s">
        <v>1498</v>
      </c>
      <c r="F227" s="118" t="s">
        <v>1499</v>
      </c>
      <c r="G227" s="89" t="s">
        <v>1500</v>
      </c>
      <c r="H227" s="106" t="s">
        <v>1481</v>
      </c>
      <c r="I227" s="106" t="s">
        <v>1481</v>
      </c>
      <c r="J227" s="107">
        <v>44425</v>
      </c>
      <c r="K227" s="107" t="s">
        <v>1482</v>
      </c>
      <c r="L227" s="107"/>
      <c r="M227" s="107"/>
      <c r="N227" s="107" t="str">
        <f>IFERROR(IF(VLOOKUP(功能_333[[#This Row],[功能代號]],[2]討論項目!A:H,8,FALSE)=0,"",VLOOKUP(功能_333[[#This Row],[功能代號]],[2]討論項目!A:H,8,FALSE)),"")</f>
        <v/>
      </c>
      <c r="O227" s="107"/>
      <c r="P227" s="88" t="s">
        <v>1150</v>
      </c>
      <c r="Q227" s="88" t="s">
        <v>917</v>
      </c>
      <c r="R227" s="89"/>
      <c r="S227" s="88"/>
      <c r="T227" s="88"/>
      <c r="U227" s="88"/>
      <c r="V227" s="88"/>
      <c r="W227" s="88"/>
      <c r="X227" s="88"/>
      <c r="Y227" s="88"/>
      <c r="Z227" s="89" t="str">
        <f>VLOOKUP(功能_333[[#This Row],[User]],[2]SKL放款!A:G,7,FALSE)</f>
        <v>放款服務課</v>
      </c>
      <c r="AA227" s="107"/>
      <c r="AB227" s="90" t="str">
        <f>IFERROR(IF(VLOOKUP(功能_333[[#This Row],[功能代號]],[2]Menu!A:D,4,FALSE)=0,"",VLOOKUP(功能_333[[#This Row],[功能代號]],[2]Menu!A:D,4,FALSE)),"")</f>
        <v>L5-5</v>
      </c>
      <c r="AC227" s="89">
        <v>281</v>
      </c>
      <c r="AD227" s="89" t="str">
        <f>VLOOKUP(功能_333[[#This Row],[功能代號]],[3]交易清單!$E:$E,1,FALSE)</f>
        <v>L5709</v>
      </c>
    </row>
    <row r="228" spans="1:30" ht="13.5">
      <c r="A228" s="92">
        <v>282</v>
      </c>
      <c r="B228" s="89" t="str">
        <f>LEFT(功能_333[[#This Row],[功能代號]],2)</f>
        <v>L5</v>
      </c>
      <c r="C228" s="89" t="s">
        <v>1449</v>
      </c>
      <c r="D228" s="89"/>
      <c r="E228" s="88" t="s">
        <v>425</v>
      </c>
      <c r="F228" s="124" t="s">
        <v>1501</v>
      </c>
      <c r="G228" s="89" t="s">
        <v>1502</v>
      </c>
      <c r="H228" s="88" t="s">
        <v>1503</v>
      </c>
      <c r="I228" s="122" t="s">
        <v>1503</v>
      </c>
      <c r="J228" s="107">
        <v>44425</v>
      </c>
      <c r="K228" s="107" t="s">
        <v>1482</v>
      </c>
      <c r="L228" s="107"/>
      <c r="M228" s="107"/>
      <c r="N228" s="107" t="str">
        <f>IFERROR(IF(VLOOKUP(功能_333[[#This Row],[功能代號]],[2]討論項目!A:H,8,FALSE)=0,"",VLOOKUP(功能_333[[#This Row],[功能代號]],[2]討論項目!A:H,8,FALSE)),"")</f>
        <v/>
      </c>
      <c r="O228" s="107"/>
      <c r="P228" s="88" t="s">
        <v>1150</v>
      </c>
      <c r="Q228" s="88" t="s">
        <v>917</v>
      </c>
      <c r="R228" s="89"/>
      <c r="S228" s="88"/>
      <c r="T228" s="88"/>
      <c r="U228" s="88"/>
      <c r="V228" s="88"/>
      <c r="W228" s="88"/>
      <c r="X228" s="88"/>
      <c r="Y228" s="88"/>
      <c r="Z228" s="89" t="str">
        <f>VLOOKUP(功能_333[[#This Row],[User]],[2]SKL放款!A:G,7,FALSE)</f>
        <v>放款服務課</v>
      </c>
      <c r="AA228" s="107"/>
      <c r="AB228" s="90" t="str">
        <f>IFERROR(IF(VLOOKUP(功能_333[[#This Row],[功能代號]],[2]Menu!A:D,4,FALSE)=0,"",VLOOKUP(功能_333[[#This Row],[功能代號]],[2]Menu!A:D,4,FALSE)),"")</f>
        <v>L5-5</v>
      </c>
      <c r="AC228" s="89">
        <v>282</v>
      </c>
      <c r="AD228" s="89" t="str">
        <f>VLOOKUP(功能_333[[#This Row],[功能代號]],[3]交易清單!$E:$E,1,FALSE)</f>
        <v>L5975</v>
      </c>
    </row>
    <row r="229" spans="1:30" ht="13.5">
      <c r="A229" s="92">
        <v>283</v>
      </c>
      <c r="B229" s="89" t="str">
        <f>LEFT(功能_333[[#This Row],[功能代號]],2)</f>
        <v>L5</v>
      </c>
      <c r="C229" s="89" t="s">
        <v>1449</v>
      </c>
      <c r="D229" s="89"/>
      <c r="E229" s="88" t="s">
        <v>1504</v>
      </c>
      <c r="F229" s="118" t="s">
        <v>1505</v>
      </c>
      <c r="G229" s="89" t="s">
        <v>1506</v>
      </c>
      <c r="H229" s="106" t="s">
        <v>1481</v>
      </c>
      <c r="I229" s="106" t="s">
        <v>1481</v>
      </c>
      <c r="J229" s="107">
        <v>44425</v>
      </c>
      <c r="K229" s="107" t="s">
        <v>1482</v>
      </c>
      <c r="L229" s="107"/>
      <c r="M229" s="107"/>
      <c r="N229" s="107" t="str">
        <f>IFERROR(IF(VLOOKUP(功能_333[[#This Row],[功能代號]],[2]討論項目!A:H,8,FALSE)=0,"",VLOOKUP(功能_333[[#This Row],[功能代號]],[2]討論項目!A:H,8,FALSE)),"")</f>
        <v/>
      </c>
      <c r="O229" s="107"/>
      <c r="P229" s="88" t="s">
        <v>1150</v>
      </c>
      <c r="Q229" s="88" t="s">
        <v>917</v>
      </c>
      <c r="R229" s="89"/>
      <c r="S229" s="88"/>
      <c r="T229" s="88"/>
      <c r="U229" s="88"/>
      <c r="V229" s="88"/>
      <c r="W229" s="88"/>
      <c r="X229" s="88"/>
      <c r="Y229" s="88"/>
      <c r="Z229" s="89" t="str">
        <f>VLOOKUP(功能_333[[#This Row],[User]],[2]SKL放款!A:G,7,FALSE)</f>
        <v>放款服務課</v>
      </c>
      <c r="AA229" s="107"/>
      <c r="AB229" s="90" t="str">
        <f>IFERROR(IF(VLOOKUP(功能_333[[#This Row],[功能代號]],[2]Menu!A:D,4,FALSE)=0,"",VLOOKUP(功能_333[[#This Row],[功能代號]],[2]Menu!A:D,4,FALSE)),"")</f>
        <v>L5-5</v>
      </c>
      <c r="AC229" s="89">
        <v>283</v>
      </c>
      <c r="AD229" s="89" t="str">
        <f>VLOOKUP(功能_333[[#This Row],[功能代號]],[3]交易清單!$E:$E,1,FALSE)</f>
        <v>L5075</v>
      </c>
    </row>
    <row r="230" spans="1:30" ht="13.5">
      <c r="A230" s="92">
        <v>284</v>
      </c>
      <c r="B230" s="89" t="str">
        <f>LEFT(功能_333[[#This Row],[功能代號]],2)</f>
        <v>L5</v>
      </c>
      <c r="C230" s="89" t="s">
        <v>1449</v>
      </c>
      <c r="D230" s="89"/>
      <c r="E230" s="88" t="s">
        <v>429</v>
      </c>
      <c r="F230" s="118" t="s">
        <v>1507</v>
      </c>
      <c r="G230" s="89" t="s">
        <v>1508</v>
      </c>
      <c r="H230" s="106" t="s">
        <v>1481</v>
      </c>
      <c r="I230" s="106" t="s">
        <v>1481</v>
      </c>
      <c r="J230" s="107">
        <v>44426</v>
      </c>
      <c r="K230" s="107" t="s">
        <v>1482</v>
      </c>
      <c r="L230" s="107"/>
      <c r="M230" s="107"/>
      <c r="N230" s="107" t="str">
        <f>IFERROR(IF(VLOOKUP(功能_333[[#This Row],[功能代號]],[2]討論項目!A:H,8,FALSE)=0,"",VLOOKUP(功能_333[[#This Row],[功能代號]],[2]討論項目!A:H,8,FALSE)),"")</f>
        <v/>
      </c>
      <c r="O230" s="107"/>
      <c r="P230" s="88" t="s">
        <v>1150</v>
      </c>
      <c r="Q230" s="88" t="s">
        <v>917</v>
      </c>
      <c r="R230" s="89"/>
      <c r="S230" s="88"/>
      <c r="T230" s="88"/>
      <c r="U230" s="88"/>
      <c r="V230" s="88"/>
      <c r="W230" s="88"/>
      <c r="X230" s="88"/>
      <c r="Y230" s="88"/>
      <c r="Z230" s="89" t="str">
        <f>VLOOKUP(功能_333[[#This Row],[User]],[2]SKL放款!A:G,7,FALSE)</f>
        <v>放款服務課</v>
      </c>
      <c r="AA230" s="107"/>
      <c r="AB230" s="103" t="str">
        <f>AB231</f>
        <v>L5-5</v>
      </c>
      <c r="AC230" s="89">
        <v>284</v>
      </c>
      <c r="AD230" s="89" t="str">
        <f>VLOOKUP(功能_333[[#This Row],[功能代號]],[3]交易清單!$E:$E,1,FALSE)</f>
        <v>L5701</v>
      </c>
    </row>
    <row r="231" spans="1:30" ht="13.5">
      <c r="A231" s="92">
        <v>285</v>
      </c>
      <c r="B231" s="89" t="str">
        <f>LEFT(功能_333[[#This Row],[功能代號]],2)</f>
        <v>L5</v>
      </c>
      <c r="C231" s="89" t="s">
        <v>1449</v>
      </c>
      <c r="D231" s="89"/>
      <c r="E231" s="88" t="s">
        <v>1509</v>
      </c>
      <c r="F231" s="118" t="s">
        <v>1510</v>
      </c>
      <c r="G231" s="125" t="s">
        <v>432</v>
      </c>
      <c r="H231" s="88" t="s">
        <v>1481</v>
      </c>
      <c r="I231" s="88" t="s">
        <v>1481</v>
      </c>
      <c r="J231" s="107">
        <v>44426</v>
      </c>
      <c r="K231" s="107" t="s">
        <v>1482</v>
      </c>
      <c r="L231" s="107"/>
      <c r="M231" s="107"/>
      <c r="N231" s="107" t="str">
        <f>IFERROR(IF(VLOOKUP(功能_333[[#This Row],[功能代號]],[2]討論項目!A:H,8,FALSE)=0,"",VLOOKUP(功能_333[[#This Row],[功能代號]],[2]討論項目!A:H,8,FALSE)),"")</f>
        <v/>
      </c>
      <c r="O231" s="107"/>
      <c r="P231" s="88" t="s">
        <v>1150</v>
      </c>
      <c r="Q231" s="88" t="s">
        <v>917</v>
      </c>
      <c r="R231" s="89"/>
      <c r="S231" s="88"/>
      <c r="T231" s="88"/>
      <c r="U231" s="88"/>
      <c r="V231" s="88"/>
      <c r="W231" s="88"/>
      <c r="X231" s="88"/>
      <c r="Y231" s="88"/>
      <c r="Z231" s="89" t="str">
        <f>VLOOKUP(功能_333[[#This Row],[User]],[2]SKL放款!A:G,7,FALSE)</f>
        <v>放款服務課</v>
      </c>
      <c r="AA231" s="107"/>
      <c r="AB231" s="90" t="str">
        <f>IFERROR(IF(VLOOKUP(功能_333[[#This Row],[功能代號]],[2]Menu!A:D,4,FALSE)=0,"",VLOOKUP(功能_333[[#This Row],[功能代號]],[2]Menu!A:D,4,FALSE)),"")</f>
        <v>L5-5</v>
      </c>
      <c r="AC231" s="89">
        <v>285</v>
      </c>
      <c r="AD231" s="89" t="str">
        <f>VLOOKUP(功能_333[[#This Row],[功能代號]],[3]交易清單!$E:$E,1,FALSE)</f>
        <v>L5981</v>
      </c>
    </row>
    <row r="232" spans="1:30" ht="13.5">
      <c r="A232" s="92">
        <v>286</v>
      </c>
      <c r="B232" s="89" t="str">
        <f>LEFT(功能_333[[#This Row],[功能代號]],2)</f>
        <v>L5</v>
      </c>
      <c r="C232" s="89" t="s">
        <v>1449</v>
      </c>
      <c r="D232" s="89"/>
      <c r="E232" s="88" t="s">
        <v>433</v>
      </c>
      <c r="F232" s="118" t="s">
        <v>1511</v>
      </c>
      <c r="G232" s="89" t="s">
        <v>1512</v>
      </c>
      <c r="H232" s="106" t="s">
        <v>1481</v>
      </c>
      <c r="I232" s="106" t="s">
        <v>1481</v>
      </c>
      <c r="J232" s="107">
        <v>44426</v>
      </c>
      <c r="K232" s="107" t="s">
        <v>1482</v>
      </c>
      <c r="L232" s="107"/>
      <c r="M232" s="107"/>
      <c r="N232" s="107" t="str">
        <f>IFERROR(IF(VLOOKUP(功能_333[[#This Row],[功能代號]],[2]討論項目!A:H,8,FALSE)=0,"",VLOOKUP(功能_333[[#This Row],[功能代號]],[2]討論項目!A:H,8,FALSE)),"")</f>
        <v/>
      </c>
      <c r="O232" s="107"/>
      <c r="P232" s="88" t="s">
        <v>1150</v>
      </c>
      <c r="Q232" s="88" t="s">
        <v>917</v>
      </c>
      <c r="R232" s="89"/>
      <c r="S232" s="88"/>
      <c r="T232" s="88"/>
      <c r="U232" s="88"/>
      <c r="V232" s="88"/>
      <c r="W232" s="88"/>
      <c r="X232" s="88"/>
      <c r="Y232" s="88"/>
      <c r="Z232" s="89" t="str">
        <f>VLOOKUP(功能_333[[#This Row],[User]],[2]SKL放款!A:G,7,FALSE)</f>
        <v>放款服務課</v>
      </c>
      <c r="AA232" s="107"/>
      <c r="AB232" s="90" t="str">
        <f>IFERROR(IF(VLOOKUP(功能_333[[#This Row],[功能代號]],[2]Menu!A:D,4,FALSE)=0,"",VLOOKUP(功能_333[[#This Row],[功能代號]],[2]Menu!A:D,4,FALSE)),"")</f>
        <v>L5-5</v>
      </c>
      <c r="AC232" s="89">
        <v>286</v>
      </c>
      <c r="AD232" s="89" t="str">
        <f>VLOOKUP(功能_333[[#This Row],[功能代號]],[3]交易清單!$E:$E,1,FALSE)</f>
        <v>L5974</v>
      </c>
    </row>
    <row r="233" spans="1:30" ht="13.5">
      <c r="A233" s="92">
        <v>287</v>
      </c>
      <c r="B233" s="89" t="str">
        <f>LEFT(功能_333[[#This Row],[功能代號]],2)</f>
        <v>L5</v>
      </c>
      <c r="C233" s="89" t="s">
        <v>1449</v>
      </c>
      <c r="D233" s="89"/>
      <c r="E233" s="88" t="s">
        <v>435</v>
      </c>
      <c r="F233" s="118" t="s">
        <v>1513</v>
      </c>
      <c r="G233" s="89" t="s">
        <v>1514</v>
      </c>
      <c r="H233" s="106" t="s">
        <v>1481</v>
      </c>
      <c r="I233" s="106" t="s">
        <v>1481</v>
      </c>
      <c r="J233" s="107">
        <v>44426</v>
      </c>
      <c r="K233" s="107" t="s">
        <v>1482</v>
      </c>
      <c r="L233" s="107"/>
      <c r="M233" s="107"/>
      <c r="N233" s="107" t="str">
        <f>IFERROR(IF(VLOOKUP(功能_333[[#This Row],[功能代號]],[2]討論項目!A:H,8,FALSE)=0,"",VLOOKUP(功能_333[[#This Row],[功能代號]],[2]討論項目!A:H,8,FALSE)),"")</f>
        <v/>
      </c>
      <c r="O233" s="107"/>
      <c r="P233" s="88" t="s">
        <v>1150</v>
      </c>
      <c r="Q233" s="88" t="s">
        <v>917</v>
      </c>
      <c r="R233" s="89"/>
      <c r="S233" s="88"/>
      <c r="T233" s="88"/>
      <c r="U233" s="88"/>
      <c r="V233" s="88"/>
      <c r="W233" s="88"/>
      <c r="X233" s="88"/>
      <c r="Y233" s="88"/>
      <c r="Z233" s="89" t="str">
        <f>VLOOKUP(功能_333[[#This Row],[User]],[2]SKL放款!A:G,7,FALSE)</f>
        <v>放款服務課</v>
      </c>
      <c r="AA233" s="107"/>
      <c r="AB233" s="103" t="str">
        <f>AB232</f>
        <v>L5-5</v>
      </c>
      <c r="AC233" s="89">
        <v>287</v>
      </c>
      <c r="AD233" s="89" t="str">
        <f>VLOOKUP(功能_333[[#This Row],[功能代號]],[3]交易清單!$E:$E,1,FALSE)</f>
        <v>L5703</v>
      </c>
    </row>
    <row r="234" spans="1:30" ht="13.5">
      <c r="A234" s="92">
        <v>288</v>
      </c>
      <c r="B234" s="89" t="str">
        <f>LEFT(功能_333[[#This Row],[功能代號]],2)</f>
        <v>L5</v>
      </c>
      <c r="C234" s="89" t="s">
        <v>1449</v>
      </c>
      <c r="D234" s="89"/>
      <c r="E234" s="88" t="s">
        <v>437</v>
      </c>
      <c r="F234" s="118" t="s">
        <v>1515</v>
      </c>
      <c r="G234" s="89" t="s">
        <v>1516</v>
      </c>
      <c r="H234" s="106" t="s">
        <v>1481</v>
      </c>
      <c r="I234" s="106" t="s">
        <v>1481</v>
      </c>
      <c r="J234" s="107">
        <v>44426</v>
      </c>
      <c r="K234" s="107" t="s">
        <v>1482</v>
      </c>
      <c r="L234" s="107"/>
      <c r="M234" s="107"/>
      <c r="N234" s="107" t="str">
        <f>IFERROR(IF(VLOOKUP(功能_333[[#This Row],[功能代號]],[2]討論項目!A:H,8,FALSE)=0,"",VLOOKUP(功能_333[[#This Row],[功能代號]],[2]討論項目!A:H,8,FALSE)),"")</f>
        <v/>
      </c>
      <c r="O234" s="107"/>
      <c r="P234" s="88" t="s">
        <v>1150</v>
      </c>
      <c r="Q234" s="88" t="s">
        <v>917</v>
      </c>
      <c r="R234" s="89"/>
      <c r="S234" s="88"/>
      <c r="T234" s="88"/>
      <c r="U234" s="88"/>
      <c r="V234" s="88"/>
      <c r="W234" s="88"/>
      <c r="X234" s="88"/>
      <c r="Y234" s="88"/>
      <c r="Z234" s="89" t="str">
        <f>VLOOKUP(功能_333[[#This Row],[User]],[2]SKL放款!A:G,7,FALSE)</f>
        <v>放款服務課</v>
      </c>
      <c r="AA234" s="107"/>
      <c r="AB234" s="90" t="str">
        <f>IFERROR(IF(VLOOKUP(功能_333[[#This Row],[功能代號]],[2]Menu!A:D,4,FALSE)=0,"",VLOOKUP(功能_333[[#This Row],[功能代號]],[2]Menu!A:D,4,FALSE)),"")</f>
        <v>L5-5</v>
      </c>
      <c r="AC234" s="89">
        <v>288</v>
      </c>
      <c r="AD234" s="89" t="str">
        <f>VLOOKUP(功能_333[[#This Row],[功能代號]],[3]交易清單!$E:$E,1,FALSE)</f>
        <v>L5970</v>
      </c>
    </row>
    <row r="235" spans="1:30" ht="13.5">
      <c r="A235" s="92">
        <v>289</v>
      </c>
      <c r="B235" s="89" t="str">
        <f>LEFT(功能_333[[#This Row],[功能代號]],2)</f>
        <v>L5</v>
      </c>
      <c r="C235" s="89" t="s">
        <v>1449</v>
      </c>
      <c r="D235" s="89"/>
      <c r="E235" s="88" t="s">
        <v>1517</v>
      </c>
      <c r="F235" s="118" t="s">
        <v>1518</v>
      </c>
      <c r="G235" s="125" t="s">
        <v>440</v>
      </c>
      <c r="H235" s="88" t="s">
        <v>1481</v>
      </c>
      <c r="I235" s="88" t="s">
        <v>1481</v>
      </c>
      <c r="J235" s="107">
        <v>44426</v>
      </c>
      <c r="K235" s="107" t="s">
        <v>1482</v>
      </c>
      <c r="L235" s="107"/>
      <c r="M235" s="107"/>
      <c r="N235" s="107" t="str">
        <f>IFERROR(IF(VLOOKUP(功能_333[[#This Row],[功能代號]],[2]討論項目!A:H,8,FALSE)=0,"",VLOOKUP(功能_333[[#This Row],[功能代號]],[2]討論項目!A:H,8,FALSE)),"")</f>
        <v/>
      </c>
      <c r="O235" s="107"/>
      <c r="P235" s="88" t="s">
        <v>1150</v>
      </c>
      <c r="Q235" s="88" t="s">
        <v>917</v>
      </c>
      <c r="R235" s="89"/>
      <c r="S235" s="88"/>
      <c r="T235" s="88"/>
      <c r="U235" s="88"/>
      <c r="V235" s="88"/>
      <c r="W235" s="88"/>
      <c r="X235" s="88"/>
      <c r="Y235" s="88"/>
      <c r="Z235" s="89" t="str">
        <f>VLOOKUP(功能_333[[#This Row],[User]],[2]SKL放款!A:G,7,FALSE)</f>
        <v>放款服務課</v>
      </c>
      <c r="AA235" s="107"/>
      <c r="AB235" s="90" t="str">
        <f>IFERROR(IF(VLOOKUP(功能_333[[#This Row],[功能代號]],[2]Menu!A:D,4,FALSE)=0,"",VLOOKUP(功能_333[[#This Row],[功能代號]],[2]Menu!A:D,4,FALSE)),"")</f>
        <v>L5-5</v>
      </c>
      <c r="AC235" s="89">
        <v>289</v>
      </c>
      <c r="AD235" s="89" t="str">
        <f>VLOOKUP(功能_333[[#This Row],[功能代號]],[3]交易清單!$E:$E,1,FALSE)</f>
        <v>L5073</v>
      </c>
    </row>
    <row r="236" spans="1:30" ht="13.5">
      <c r="A236" s="92">
        <v>290</v>
      </c>
      <c r="B236" s="89" t="str">
        <f>LEFT(功能_333[[#This Row],[功能代號]],2)</f>
        <v>L5</v>
      </c>
      <c r="C236" s="89" t="s">
        <v>1449</v>
      </c>
      <c r="D236" s="89"/>
      <c r="E236" s="88" t="s">
        <v>441</v>
      </c>
      <c r="F236" s="118" t="s">
        <v>1519</v>
      </c>
      <c r="G236" s="89" t="s">
        <v>1520</v>
      </c>
      <c r="H236" s="106" t="s">
        <v>1481</v>
      </c>
      <c r="I236" s="106" t="s">
        <v>1481</v>
      </c>
      <c r="J236" s="107">
        <v>44426</v>
      </c>
      <c r="K236" s="107" t="s">
        <v>1482</v>
      </c>
      <c r="L236" s="107"/>
      <c r="M236" s="107"/>
      <c r="N236" s="107" t="str">
        <f>IFERROR(IF(VLOOKUP(功能_333[[#This Row],[功能代號]],[2]討論項目!A:H,8,FALSE)=0,"",VLOOKUP(功能_333[[#This Row],[功能代號]],[2]討論項目!A:H,8,FALSE)),"")</f>
        <v/>
      </c>
      <c r="O236" s="107"/>
      <c r="P236" s="88" t="s">
        <v>1150</v>
      </c>
      <c r="Q236" s="88" t="s">
        <v>917</v>
      </c>
      <c r="R236" s="89"/>
      <c r="S236" s="88"/>
      <c r="T236" s="88"/>
      <c r="U236" s="88"/>
      <c r="V236" s="88"/>
      <c r="W236" s="88"/>
      <c r="X236" s="88"/>
      <c r="Y236" s="88"/>
      <c r="Z236" s="89" t="str">
        <f>VLOOKUP(功能_333[[#This Row],[User]],[2]SKL放款!A:G,7,FALSE)</f>
        <v>放款服務課</v>
      </c>
      <c r="AA236" s="107"/>
      <c r="AB236" s="103" t="str">
        <f>AB235</f>
        <v>L5-5</v>
      </c>
      <c r="AC236" s="89">
        <v>290</v>
      </c>
      <c r="AD236" s="89" t="str">
        <f>VLOOKUP(功能_333[[#This Row],[功能代號]],[3]交易清單!$E:$E,1,FALSE)</f>
        <v>L5704</v>
      </c>
    </row>
    <row r="237" spans="1:30" ht="13.5">
      <c r="A237" s="92">
        <v>291</v>
      </c>
      <c r="B237" s="89" t="str">
        <f>LEFT(功能_333[[#This Row],[功能代號]],2)</f>
        <v>L5</v>
      </c>
      <c r="C237" s="89" t="s">
        <v>1449</v>
      </c>
      <c r="D237" s="89"/>
      <c r="E237" s="88" t="s">
        <v>443</v>
      </c>
      <c r="F237" s="118" t="s">
        <v>1521</v>
      </c>
      <c r="G237" s="89" t="s">
        <v>1522</v>
      </c>
      <c r="H237" s="106" t="s">
        <v>1481</v>
      </c>
      <c r="I237" s="106" t="s">
        <v>1481</v>
      </c>
      <c r="J237" s="107">
        <v>44426</v>
      </c>
      <c r="K237" s="107" t="s">
        <v>1482</v>
      </c>
      <c r="L237" s="107"/>
      <c r="M237" s="107"/>
      <c r="N237" s="107" t="str">
        <f>IFERROR(IF(VLOOKUP(功能_333[[#This Row],[功能代號]],[2]討論項目!A:H,8,FALSE)=0,"",VLOOKUP(功能_333[[#This Row],[功能代號]],[2]討論項目!A:H,8,FALSE)),"")</f>
        <v/>
      </c>
      <c r="O237" s="107"/>
      <c r="P237" s="88" t="s">
        <v>1150</v>
      </c>
      <c r="Q237" s="88" t="s">
        <v>917</v>
      </c>
      <c r="R237" s="89"/>
      <c r="S237" s="88"/>
      <c r="T237" s="88"/>
      <c r="U237" s="88"/>
      <c r="V237" s="88"/>
      <c r="W237" s="88"/>
      <c r="X237" s="88"/>
      <c r="Y237" s="88"/>
      <c r="Z237" s="89" t="str">
        <f>VLOOKUP(功能_333[[#This Row],[User]],[2]SKL放款!A:G,7,FALSE)</f>
        <v>放款服務課</v>
      </c>
      <c r="AA237" s="107"/>
      <c r="AB237" s="90" t="str">
        <f>IFERROR(IF(VLOOKUP(功能_333[[#This Row],[功能代號]],[2]Menu!A:D,4,FALSE)=0,"",VLOOKUP(功能_333[[#This Row],[功能代號]],[2]Menu!A:D,4,FALSE)),"")</f>
        <v>L5-5</v>
      </c>
      <c r="AC237" s="89">
        <v>291</v>
      </c>
      <c r="AD237" s="89" t="str">
        <f>VLOOKUP(功能_333[[#This Row],[功能代號]],[3]交易清單!$E:$E,1,FALSE)</f>
        <v>L5074</v>
      </c>
    </row>
    <row r="238" spans="1:30" ht="13.5">
      <c r="A238" s="92">
        <v>292</v>
      </c>
      <c r="B238" s="89" t="str">
        <f>LEFT(功能_333[[#This Row],[功能代號]],2)</f>
        <v>L5</v>
      </c>
      <c r="C238" s="89" t="s">
        <v>1449</v>
      </c>
      <c r="D238" s="89"/>
      <c r="E238" s="88" t="s">
        <v>1523</v>
      </c>
      <c r="F238" s="118" t="s">
        <v>1524</v>
      </c>
      <c r="G238" s="89" t="s">
        <v>1525</v>
      </c>
      <c r="H238" s="106" t="s">
        <v>1481</v>
      </c>
      <c r="I238" s="106" t="s">
        <v>1481</v>
      </c>
      <c r="J238" s="107">
        <v>44426</v>
      </c>
      <c r="K238" s="107" t="s">
        <v>1482</v>
      </c>
      <c r="L238" s="107"/>
      <c r="M238" s="107"/>
      <c r="N238" s="107" t="str">
        <f>IFERROR(IF(VLOOKUP(功能_333[[#This Row],[功能代號]],[2]討論項目!A:H,8,FALSE)=0,"",VLOOKUP(功能_333[[#This Row],[功能代號]],[2]討論項目!A:H,8,FALSE)),"")</f>
        <v/>
      </c>
      <c r="O238" s="107"/>
      <c r="P238" s="88" t="s">
        <v>1150</v>
      </c>
      <c r="Q238" s="88" t="s">
        <v>917</v>
      </c>
      <c r="R238" s="89"/>
      <c r="S238" s="88"/>
      <c r="T238" s="88"/>
      <c r="U238" s="88"/>
      <c r="V238" s="88"/>
      <c r="W238" s="88"/>
      <c r="X238" s="88"/>
      <c r="Y238" s="88"/>
      <c r="Z238" s="89" t="str">
        <f>VLOOKUP(功能_333[[#This Row],[User]],[2]SKL放款!A:G,7,FALSE)</f>
        <v>放款服務課</v>
      </c>
      <c r="AA238" s="107"/>
      <c r="AB238" s="103" t="str">
        <f>AB237</f>
        <v>L5-5</v>
      </c>
      <c r="AC238" s="89">
        <v>292</v>
      </c>
      <c r="AD238" s="89" t="str">
        <f>VLOOKUP(功能_333[[#This Row],[功能代號]],[3]交易清單!$E:$E,1,FALSE)</f>
        <v>L5702</v>
      </c>
    </row>
    <row r="239" spans="1:30" ht="13.5">
      <c r="A239" s="92">
        <v>293</v>
      </c>
      <c r="B239" s="89" t="str">
        <f>LEFT(功能_333[[#This Row],[功能代號]],2)</f>
        <v>L5</v>
      </c>
      <c r="C239" s="89" t="s">
        <v>1449</v>
      </c>
      <c r="D239" s="89"/>
      <c r="E239" s="88" t="s">
        <v>1526</v>
      </c>
      <c r="F239" s="118" t="s">
        <v>1527</v>
      </c>
      <c r="G239" s="89" t="s">
        <v>1528</v>
      </c>
      <c r="H239" s="106" t="s">
        <v>1481</v>
      </c>
      <c r="I239" s="106" t="s">
        <v>1481</v>
      </c>
      <c r="J239" s="107">
        <v>44426</v>
      </c>
      <c r="K239" s="107" t="s">
        <v>1482</v>
      </c>
      <c r="L239" s="107"/>
      <c r="M239" s="107"/>
      <c r="N239" s="107" t="str">
        <f>IFERROR(IF(VLOOKUP(功能_333[[#This Row],[功能代號]],[2]討論項目!A:H,8,FALSE)=0,"",VLOOKUP(功能_333[[#This Row],[功能代號]],[2]討論項目!A:H,8,FALSE)),"")</f>
        <v/>
      </c>
      <c r="O239" s="107"/>
      <c r="P239" s="88" t="s">
        <v>1150</v>
      </c>
      <c r="Q239" s="88" t="s">
        <v>917</v>
      </c>
      <c r="R239" s="89"/>
      <c r="S239" s="88"/>
      <c r="T239" s="88"/>
      <c r="U239" s="88"/>
      <c r="V239" s="88"/>
      <c r="W239" s="88"/>
      <c r="X239" s="88"/>
      <c r="Y239" s="88"/>
      <c r="Z239" s="89" t="str">
        <f>VLOOKUP(功能_333[[#This Row],[User]],[2]SKL放款!A:G,7,FALSE)</f>
        <v>放款服務課</v>
      </c>
      <c r="AA239" s="107"/>
      <c r="AB239" s="90" t="str">
        <f>IFERROR(IF(VLOOKUP(功能_333[[#This Row],[功能代號]],[2]Menu!A:D,4,FALSE)=0,"",VLOOKUP(功能_333[[#This Row],[功能代號]],[2]Menu!A:D,4,FALSE)),"")</f>
        <v>L5-5</v>
      </c>
      <c r="AC239" s="89">
        <v>293</v>
      </c>
      <c r="AD239" s="89" t="str">
        <f>VLOOKUP(功能_333[[#This Row],[功能代號]],[3]交易清單!$E:$E,1,FALSE)</f>
        <v>L5710</v>
      </c>
    </row>
    <row r="240" spans="1:30" ht="13.5">
      <c r="A240" s="92">
        <v>294</v>
      </c>
      <c r="B240" s="89" t="str">
        <f>LEFT(功能_333[[#This Row],[功能代號]],2)</f>
        <v>L5</v>
      </c>
      <c r="C240" s="89" t="s">
        <v>1449</v>
      </c>
      <c r="D240" s="89"/>
      <c r="E240" s="88" t="s">
        <v>1529</v>
      </c>
      <c r="F240" s="118" t="s">
        <v>1530</v>
      </c>
      <c r="G240" s="89" t="s">
        <v>1531</v>
      </c>
      <c r="H240" s="106" t="s">
        <v>1481</v>
      </c>
      <c r="I240" s="106" t="s">
        <v>1481</v>
      </c>
      <c r="J240" s="107">
        <v>44426</v>
      </c>
      <c r="K240" s="107" t="s">
        <v>1482</v>
      </c>
      <c r="L240" s="107"/>
      <c r="M240" s="107"/>
      <c r="N240" s="107" t="str">
        <f>IFERROR(IF(VLOOKUP(功能_333[[#This Row],[功能代號]],[2]討論項目!A:H,8,FALSE)=0,"",VLOOKUP(功能_333[[#This Row],[功能代號]],[2]討論項目!A:H,8,FALSE)),"")</f>
        <v/>
      </c>
      <c r="O240" s="107"/>
      <c r="P240" s="88" t="s">
        <v>1150</v>
      </c>
      <c r="Q240" s="88" t="s">
        <v>917</v>
      </c>
      <c r="R240" s="89"/>
      <c r="S240" s="88"/>
      <c r="T240" s="88"/>
      <c r="U240" s="88"/>
      <c r="V240" s="88"/>
      <c r="W240" s="88"/>
      <c r="X240" s="88"/>
      <c r="Y240" s="88"/>
      <c r="Z240" s="89" t="str">
        <f>VLOOKUP(功能_333[[#This Row],[User]],[2]SKL放款!A:G,7,FALSE)</f>
        <v>放款服務課</v>
      </c>
      <c r="AA240" s="107"/>
      <c r="AB240" s="103" t="str">
        <f>AB239</f>
        <v>L5-5</v>
      </c>
      <c r="AC240" s="89">
        <v>294</v>
      </c>
      <c r="AD240" s="89" t="str">
        <f>VLOOKUP(功能_333[[#This Row],[功能代號]],[3]交易清單!$E:$E,1,FALSE)</f>
        <v>L597A</v>
      </c>
    </row>
    <row r="241" spans="1:30" ht="13.5">
      <c r="A241" s="92">
        <v>362</v>
      </c>
      <c r="B241" s="89" t="str">
        <f>LEFT(功能_333[[#This Row],[功能代號]],2)</f>
        <v>L8</v>
      </c>
      <c r="C241" s="89" t="s">
        <v>1532</v>
      </c>
      <c r="D241" s="89"/>
      <c r="E241" s="88" t="s">
        <v>696</v>
      </c>
      <c r="F241" s="102" t="s">
        <v>1533</v>
      </c>
      <c r="G241" s="89" t="s">
        <v>697</v>
      </c>
      <c r="H241" s="88" t="s">
        <v>1452</v>
      </c>
      <c r="I241" s="106" t="s">
        <v>1452</v>
      </c>
      <c r="J241" s="107">
        <v>44435</v>
      </c>
      <c r="K241" s="107" t="s">
        <v>1534</v>
      </c>
      <c r="L241" s="107"/>
      <c r="M241" s="107"/>
      <c r="N241" s="107" t="str">
        <f>IFERROR(IF(VLOOKUP(功能_333[[#This Row],[功能代號]],[2]討論項目!A:H,8,FALSE)=0,"",VLOOKUP(功能_333[[#This Row],[功能代號]],[2]討論項目!A:H,8,FALSE)),"")</f>
        <v/>
      </c>
      <c r="O241" s="107"/>
      <c r="P241" s="88" t="s">
        <v>1150</v>
      </c>
      <c r="Q241" s="88" t="s">
        <v>1535</v>
      </c>
      <c r="R241" s="89"/>
      <c r="S241" s="88"/>
      <c r="T241" s="88"/>
      <c r="U241" s="88"/>
      <c r="V241" s="88"/>
      <c r="W241" s="88"/>
      <c r="X241" s="88"/>
      <c r="Y241" s="88"/>
      <c r="Z241" s="89" t="str">
        <f>VLOOKUP(功能_333[[#This Row],[User]],[2]SKL放款!A:G,7,FALSE)</f>
        <v>放款審查課</v>
      </c>
      <c r="AA241" s="107">
        <v>44438</v>
      </c>
      <c r="AB241" s="90" t="str">
        <f>IFERROR(IF(VLOOKUP(功能_333[[#This Row],[功能代號]],[2]Menu!A:D,4,FALSE)=0,"",VLOOKUP(功能_333[[#This Row],[功能代號]],[2]Menu!A:D,4,FALSE)),"")</f>
        <v>L8-1</v>
      </c>
      <c r="AC241" s="89">
        <v>362</v>
      </c>
      <c r="AD241" s="89" t="str">
        <f>VLOOKUP(功能_333[[#This Row],[功能代號]],[3]交易清單!$E:$E,1,FALSE)</f>
        <v>L8080</v>
      </c>
    </row>
    <row r="242" spans="1:30" ht="13.5">
      <c r="A242" s="92">
        <v>363</v>
      </c>
      <c r="B242" s="89" t="str">
        <f>LEFT(功能_333[[#This Row],[功能代號]],2)</f>
        <v>L8</v>
      </c>
      <c r="C242" s="89" t="s">
        <v>1532</v>
      </c>
      <c r="D242" s="89"/>
      <c r="E242" s="88" t="s">
        <v>1536</v>
      </c>
      <c r="F242" s="102" t="s">
        <v>1533</v>
      </c>
      <c r="G242" s="89" t="s">
        <v>1537</v>
      </c>
      <c r="H242" s="88" t="s">
        <v>1452</v>
      </c>
      <c r="I242" s="106" t="s">
        <v>1452</v>
      </c>
      <c r="J242" s="107">
        <v>44435</v>
      </c>
      <c r="K242" s="107" t="s">
        <v>1534</v>
      </c>
      <c r="L242" s="107"/>
      <c r="M242" s="107"/>
      <c r="N242" s="107" t="str">
        <f>IFERROR(IF(VLOOKUP(功能_333[[#This Row],[功能代號]],[2]討論項目!A:H,8,FALSE)=0,"",VLOOKUP(功能_333[[#This Row],[功能代號]],[2]討論項目!A:H,8,FALSE)),"")</f>
        <v/>
      </c>
      <c r="O242" s="107"/>
      <c r="P242" s="88" t="s">
        <v>1150</v>
      </c>
      <c r="Q242" s="88" t="s">
        <v>1535</v>
      </c>
      <c r="R242" s="89"/>
      <c r="S242" s="88"/>
      <c r="T242" s="88"/>
      <c r="U242" s="88"/>
      <c r="V242" s="88"/>
      <c r="W242" s="88"/>
      <c r="X242" s="88"/>
      <c r="Y242" s="88"/>
      <c r="Z242" s="89" t="str">
        <f>VLOOKUP(功能_333[[#This Row],[User]],[2]SKL放款!A:G,7,FALSE)</f>
        <v>放款審查課</v>
      </c>
      <c r="AA242" s="107"/>
      <c r="AB242" s="103" t="str">
        <f>AB241</f>
        <v>L8-1</v>
      </c>
      <c r="AC242" s="89">
        <v>363</v>
      </c>
      <c r="AD242" s="89" t="str">
        <f>VLOOKUP(功能_333[[#This Row],[功能代號]],[3]交易清單!$E:$E,1,FALSE)</f>
        <v>L8100</v>
      </c>
    </row>
    <row r="243" spans="1:30" ht="13.5">
      <c r="A243" s="92">
        <v>364</v>
      </c>
      <c r="B243" s="89" t="str">
        <f>LEFT(功能_333[[#This Row],[功能代號]],2)</f>
        <v>L8</v>
      </c>
      <c r="C243" s="89" t="s">
        <v>1532</v>
      </c>
      <c r="D243" s="89"/>
      <c r="E243" s="88" t="s">
        <v>1538</v>
      </c>
      <c r="F243" s="102" t="s">
        <v>1533</v>
      </c>
      <c r="G243" s="89" t="s">
        <v>1539</v>
      </c>
      <c r="H243" s="88" t="s">
        <v>1452</v>
      </c>
      <c r="I243" s="106" t="s">
        <v>1452</v>
      </c>
      <c r="J243" s="107">
        <v>44435</v>
      </c>
      <c r="K243" s="107" t="s">
        <v>1534</v>
      </c>
      <c r="L243" s="107"/>
      <c r="M243" s="107"/>
      <c r="N243" s="107" t="str">
        <f>IFERROR(IF(VLOOKUP(功能_333[[#This Row],[功能代號]],[2]討論項目!A:H,8,FALSE)=0,"",VLOOKUP(功能_333[[#This Row],[功能代號]],[2]討論項目!A:H,8,FALSE)),"")</f>
        <v/>
      </c>
      <c r="O243" s="107"/>
      <c r="P243" s="88" t="s">
        <v>1150</v>
      </c>
      <c r="Q243" s="88" t="s">
        <v>1535</v>
      </c>
      <c r="R243" s="89"/>
      <c r="S243" s="88"/>
      <c r="T243" s="88"/>
      <c r="U243" s="88"/>
      <c r="V243" s="88"/>
      <c r="W243" s="88"/>
      <c r="X243" s="88"/>
      <c r="Y243" s="88"/>
      <c r="Z243" s="89" t="str">
        <f>VLOOKUP(功能_333[[#This Row],[User]],[2]SKL放款!A:G,7,FALSE)</f>
        <v>放款審查課</v>
      </c>
      <c r="AA243" s="107"/>
      <c r="AB243" s="103" t="str">
        <f>AB241</f>
        <v>L8-1</v>
      </c>
      <c r="AC243" s="89">
        <v>364</v>
      </c>
      <c r="AD243" s="89" t="str">
        <f>VLOOKUP(功能_333[[#This Row],[功能代號]],[3]交易清單!$E:$E,1,FALSE)</f>
        <v>L8081</v>
      </c>
    </row>
    <row r="244" spans="1:30" ht="13.5">
      <c r="A244" s="92">
        <v>365</v>
      </c>
      <c r="B244" s="89" t="str">
        <f>LEFT(功能_333[[#This Row],[功能代號]],2)</f>
        <v>L8</v>
      </c>
      <c r="C244" s="89" t="s">
        <v>1532</v>
      </c>
      <c r="D244" s="89"/>
      <c r="E244" s="88" t="s">
        <v>1540</v>
      </c>
      <c r="F244" s="102" t="s">
        <v>1533</v>
      </c>
      <c r="G244" s="89" t="s">
        <v>1541</v>
      </c>
      <c r="H244" s="88" t="s">
        <v>1452</v>
      </c>
      <c r="I244" s="106" t="s">
        <v>1452</v>
      </c>
      <c r="J244" s="107">
        <v>44435</v>
      </c>
      <c r="K244" s="107" t="s">
        <v>1534</v>
      </c>
      <c r="L244" s="107"/>
      <c r="M244" s="107"/>
      <c r="N244" s="107" t="str">
        <f>IFERROR(IF(VLOOKUP(功能_333[[#This Row],[功能代號]],[2]討論項目!A:H,8,FALSE)=0,"",VLOOKUP(功能_333[[#This Row],[功能代號]],[2]討論項目!A:H,8,FALSE)),"")</f>
        <v/>
      </c>
      <c r="O244" s="107"/>
      <c r="P244" s="88" t="s">
        <v>1150</v>
      </c>
      <c r="Q244" s="88" t="s">
        <v>1535</v>
      </c>
      <c r="R244" s="89"/>
      <c r="S244" s="88"/>
      <c r="T244" s="88"/>
      <c r="U244" s="88"/>
      <c r="V244" s="88"/>
      <c r="W244" s="88"/>
      <c r="X244" s="88"/>
      <c r="Y244" s="88"/>
      <c r="Z244" s="89" t="str">
        <f>VLOOKUP(功能_333[[#This Row],[User]],[2]SKL放款!A:G,7,FALSE)</f>
        <v>放款審查課</v>
      </c>
      <c r="AA244" s="107"/>
      <c r="AB244" s="103" t="str">
        <f>AB241</f>
        <v>L8-1</v>
      </c>
      <c r="AC244" s="89">
        <v>365</v>
      </c>
      <c r="AD244" s="89" t="str">
        <f>VLOOKUP(功能_333[[#This Row],[功能代號]],[3]交易清單!$E:$E,1,FALSE)</f>
        <v>L8101</v>
      </c>
    </row>
    <row r="245" spans="1:30" ht="13.5">
      <c r="A245" s="92">
        <v>366</v>
      </c>
      <c r="B245" s="89" t="str">
        <f>LEFT(功能_333[[#This Row],[功能代號]],2)</f>
        <v>L8</v>
      </c>
      <c r="C245" s="89" t="s">
        <v>1532</v>
      </c>
      <c r="D245" s="89"/>
      <c r="E245" s="88" t="s">
        <v>1542</v>
      </c>
      <c r="F245" s="102" t="s">
        <v>1533</v>
      </c>
      <c r="G245" s="89" t="s">
        <v>605</v>
      </c>
      <c r="H245" s="88" t="s">
        <v>891</v>
      </c>
      <c r="I245" s="88" t="s">
        <v>1110</v>
      </c>
      <c r="J245" s="107">
        <v>44435</v>
      </c>
      <c r="K245" s="107" t="s">
        <v>1534</v>
      </c>
      <c r="L245" s="107"/>
      <c r="M245" s="107"/>
      <c r="N245" s="107" t="str">
        <f>IFERROR(IF(VLOOKUP(功能_333[[#This Row],[功能代號]],[2]討論項目!A:H,8,FALSE)=0,"",VLOOKUP(功能_333[[#This Row],[功能代號]],[2]討論項目!A:H,8,FALSE)),"")</f>
        <v/>
      </c>
      <c r="O245" s="107"/>
      <c r="P245" s="88" t="s">
        <v>1150</v>
      </c>
      <c r="Q245" s="88" t="s">
        <v>1543</v>
      </c>
      <c r="R245" s="89"/>
      <c r="S245" s="88"/>
      <c r="T245" s="88"/>
      <c r="U245" s="88"/>
      <c r="V245" s="88"/>
      <c r="W245" s="88"/>
      <c r="X245" s="88"/>
      <c r="Y245" s="88"/>
      <c r="Z245" s="89" t="str">
        <f>VLOOKUP(功能_333[[#This Row],[User]],[2]SKL放款!A:G,7,FALSE)</f>
        <v>放款服務課</v>
      </c>
      <c r="AA245" s="107"/>
      <c r="AB245" s="103" t="str">
        <f>AB241</f>
        <v>L8-1</v>
      </c>
      <c r="AC245" s="89">
        <v>366</v>
      </c>
      <c r="AD245" s="89" t="str">
        <f>VLOOKUP(功能_333[[#This Row],[功能代號]],[3]交易清單!$E:$E,1,FALSE)</f>
        <v>L8110</v>
      </c>
    </row>
    <row r="246" spans="1:30" ht="13.5">
      <c r="A246" s="92">
        <v>367</v>
      </c>
      <c r="B246" s="89" t="str">
        <f>LEFT(功能_333[[#This Row],[功能代號]],2)</f>
        <v>L8</v>
      </c>
      <c r="C246" s="89" t="s">
        <v>1532</v>
      </c>
      <c r="D246" s="89"/>
      <c r="E246" s="88" t="s">
        <v>1544</v>
      </c>
      <c r="F246" s="118" t="s">
        <v>1545</v>
      </c>
      <c r="G246" s="89" t="s">
        <v>607</v>
      </c>
      <c r="H246" s="88" t="s">
        <v>891</v>
      </c>
      <c r="I246" s="88" t="s">
        <v>1110</v>
      </c>
      <c r="J246" s="107">
        <v>44435</v>
      </c>
      <c r="K246" s="107" t="s">
        <v>1534</v>
      </c>
      <c r="L246" s="107"/>
      <c r="M246" s="107"/>
      <c r="N246" s="107" t="str">
        <f>IFERROR(IF(VLOOKUP(功能_333[[#This Row],[功能代號]],[2]討論項目!A:H,8,FALSE)=0,"",VLOOKUP(功能_333[[#This Row],[功能代號]],[2]討論項目!A:H,8,FALSE)),"")</f>
        <v/>
      </c>
      <c r="O246" s="107"/>
      <c r="P246" s="88" t="s">
        <v>1150</v>
      </c>
      <c r="Q246" s="88" t="s">
        <v>1403</v>
      </c>
      <c r="R246" s="89"/>
      <c r="S246" s="88"/>
      <c r="T246" s="88"/>
      <c r="U246" s="88"/>
      <c r="V246" s="88"/>
      <c r="W246" s="88"/>
      <c r="X246" s="88"/>
      <c r="Y246" s="88"/>
      <c r="Z246" s="89" t="str">
        <f>VLOOKUP(功能_333[[#This Row],[User]],[2]SKL放款!A:G,7,FALSE)</f>
        <v>放款服務課</v>
      </c>
      <c r="AA246" s="107"/>
      <c r="AB246" s="90" t="str">
        <f>IFERROR(IF(VLOOKUP(功能_333[[#This Row],[功能代號]],[2]Menu!A:D,4,FALSE)=0,"",VLOOKUP(功能_333[[#This Row],[功能代號]],[2]Menu!A:D,4,FALSE)),"")</f>
        <v>L8-1</v>
      </c>
      <c r="AC246" s="89">
        <v>367</v>
      </c>
      <c r="AD246" s="89" t="str">
        <f>VLOOKUP(功能_333[[#This Row],[功能代號]],[3]交易清單!$E:$E,1,FALSE)</f>
        <v>L8112</v>
      </c>
    </row>
    <row r="247" spans="1:30" ht="13.5">
      <c r="A247" s="92">
        <v>368</v>
      </c>
      <c r="B247" s="89" t="str">
        <f>LEFT(功能_333[[#This Row],[功能代號]],2)</f>
        <v>L8</v>
      </c>
      <c r="C247" s="89" t="s">
        <v>1532</v>
      </c>
      <c r="D247" s="89"/>
      <c r="E247" s="88" t="s">
        <v>1546</v>
      </c>
      <c r="F247" s="118" t="s">
        <v>1547</v>
      </c>
      <c r="G247" s="89" t="s">
        <v>695</v>
      </c>
      <c r="H247" s="88" t="s">
        <v>891</v>
      </c>
      <c r="I247" s="88" t="s">
        <v>1110</v>
      </c>
      <c r="J247" s="107">
        <v>44435</v>
      </c>
      <c r="K247" s="107" t="s">
        <v>1548</v>
      </c>
      <c r="L247" s="107"/>
      <c r="M247" s="107"/>
      <c r="N247" s="107" t="str">
        <f>IFERROR(IF(VLOOKUP(功能_333[[#This Row],[功能代號]],[2]討論項目!A:H,8,FALSE)=0,"",VLOOKUP(功能_333[[#This Row],[功能代號]],[2]討論項目!A:H,8,FALSE)),"")</f>
        <v/>
      </c>
      <c r="O247" s="107"/>
      <c r="P247" s="88" t="s">
        <v>1150</v>
      </c>
      <c r="Q247" s="88" t="s">
        <v>1199</v>
      </c>
      <c r="R247" s="89"/>
      <c r="S247" s="88"/>
      <c r="T247" s="88"/>
      <c r="U247" s="88"/>
      <c r="V247" s="88"/>
      <c r="W247" s="88"/>
      <c r="X247" s="88"/>
      <c r="Y247" s="88"/>
      <c r="Z247" s="89" t="str">
        <f>VLOOKUP(功能_333[[#This Row],[User]],[2]SKL放款!A:G,7,FALSE)</f>
        <v>放款服務課</v>
      </c>
      <c r="AA247" s="107"/>
      <c r="AB247" s="90" t="str">
        <f>IFERROR(IF(VLOOKUP(功能_333[[#This Row],[功能代號]],[2]Menu!A:D,4,FALSE)=0,"",VLOOKUP(功能_333[[#This Row],[功能代號]],[2]Menu!A:D,4,FALSE)),"")</f>
        <v>L8-2</v>
      </c>
      <c r="AC247" s="89">
        <v>368</v>
      </c>
      <c r="AD247" s="89" t="str">
        <f>VLOOKUP(功能_333[[#This Row],[功能代號]],[3]交易清單!$E:$E,1,FALSE)</f>
        <v>L8921</v>
      </c>
    </row>
    <row r="248" spans="1:30" ht="13.5">
      <c r="A248" s="92">
        <v>369</v>
      </c>
      <c r="B248" s="89" t="str">
        <f>LEFT(功能_333[[#This Row],[功能代號]],2)</f>
        <v>L8</v>
      </c>
      <c r="C248" s="89" t="s">
        <v>1532</v>
      </c>
      <c r="D248" s="89"/>
      <c r="E248" s="88" t="s">
        <v>1549</v>
      </c>
      <c r="F248" s="118" t="s">
        <v>1550</v>
      </c>
      <c r="G248" s="89" t="s">
        <v>1551</v>
      </c>
      <c r="H248" s="88" t="s">
        <v>891</v>
      </c>
      <c r="I248" s="88" t="s">
        <v>1110</v>
      </c>
      <c r="J248" s="107">
        <v>44435</v>
      </c>
      <c r="K248" s="107" t="s">
        <v>1548</v>
      </c>
      <c r="L248" s="107"/>
      <c r="M248" s="107"/>
      <c r="N248" s="107" t="str">
        <f>IFERROR(IF(VLOOKUP(功能_333[[#This Row],[功能代號]],[2]討論項目!A:H,8,FALSE)=0,"",VLOOKUP(功能_333[[#This Row],[功能代號]],[2]討論項目!A:H,8,FALSE)),"")</f>
        <v/>
      </c>
      <c r="O248" s="107"/>
      <c r="P248" s="88" t="s">
        <v>922</v>
      </c>
      <c r="Q248" s="88" t="s">
        <v>1199</v>
      </c>
      <c r="R248" s="89"/>
      <c r="S248" s="88"/>
      <c r="T248" s="88"/>
      <c r="U248" s="88"/>
      <c r="V248" s="88"/>
      <c r="W248" s="88"/>
      <c r="X248" s="88"/>
      <c r="Y248" s="88"/>
      <c r="Z248" s="89" t="str">
        <f>VLOOKUP(功能_333[[#This Row],[User]],[2]SKL放款!A:G,7,FALSE)</f>
        <v>放款服務課</v>
      </c>
      <c r="AA248" s="107"/>
      <c r="AB248" s="90" t="str">
        <f>IFERROR(IF(VLOOKUP(功能_333[[#This Row],[功能代號]],[2]Menu!A:D,4,FALSE)=0,"",VLOOKUP(功能_333[[#This Row],[功能代號]],[2]Menu!A:D,4,FALSE)),"")</f>
        <v>L8-2</v>
      </c>
      <c r="AC248" s="89">
        <v>369</v>
      </c>
      <c r="AD248" s="89" t="str">
        <f>VLOOKUP(功能_333[[#This Row],[功能代號]],[3]交易清單!$E:$E,1,FALSE)</f>
        <v>L8201</v>
      </c>
    </row>
    <row r="249" spans="1:30" ht="13.5">
      <c r="A249" s="92">
        <v>370</v>
      </c>
      <c r="B249" s="89" t="str">
        <f>LEFT(功能_333[[#This Row],[功能代號]],2)</f>
        <v>L8</v>
      </c>
      <c r="C249" s="89" t="s">
        <v>1532</v>
      </c>
      <c r="D249" s="89"/>
      <c r="E249" s="88" t="s">
        <v>1552</v>
      </c>
      <c r="F249" s="118" t="s">
        <v>1553</v>
      </c>
      <c r="G249" s="89" t="s">
        <v>1554</v>
      </c>
      <c r="H249" s="88" t="s">
        <v>891</v>
      </c>
      <c r="I249" s="88" t="s">
        <v>1110</v>
      </c>
      <c r="J249" s="107">
        <v>44435</v>
      </c>
      <c r="K249" s="107" t="s">
        <v>1548</v>
      </c>
      <c r="L249" s="107"/>
      <c r="M249" s="107"/>
      <c r="N249" s="107" t="str">
        <f>IFERROR(IF(VLOOKUP(功能_333[[#This Row],[功能代號]],[2]討論項目!A:H,8,FALSE)=0,"",VLOOKUP(功能_333[[#This Row],[功能代號]],[2]討論項目!A:H,8,FALSE)),"")</f>
        <v/>
      </c>
      <c r="O249" s="107"/>
      <c r="P249" s="88" t="s">
        <v>1150</v>
      </c>
      <c r="Q249" s="88" t="s">
        <v>1199</v>
      </c>
      <c r="R249" s="89"/>
      <c r="S249" s="88"/>
      <c r="T249" s="88"/>
      <c r="U249" s="88"/>
      <c r="V249" s="88"/>
      <c r="W249" s="88"/>
      <c r="X249" s="88"/>
      <c r="Y249" s="88"/>
      <c r="Z249" s="89" t="str">
        <f>VLOOKUP(功能_333[[#This Row],[User]],[2]SKL放款!A:G,7,FALSE)</f>
        <v>放款服務課</v>
      </c>
      <c r="AA249" s="107"/>
      <c r="AB249" s="90" t="str">
        <f>IFERROR(IF(VLOOKUP(功能_333[[#This Row],[功能代號]],[2]Menu!A:D,4,FALSE)=0,"",VLOOKUP(功能_333[[#This Row],[功能代號]],[2]Menu!A:D,4,FALSE)),"")</f>
        <v>L8-2</v>
      </c>
      <c r="AC249" s="89">
        <v>370</v>
      </c>
      <c r="AD249" s="89" t="str">
        <f>VLOOKUP(功能_333[[#This Row],[功能代號]],[3]交易清單!$E:$E,1,FALSE)</f>
        <v>L8924</v>
      </c>
    </row>
    <row r="250" spans="1:30" ht="13.5">
      <c r="A250" s="92">
        <v>371</v>
      </c>
      <c r="B250" s="89" t="str">
        <f>LEFT(功能_333[[#This Row],[功能代號]],2)</f>
        <v>L8</v>
      </c>
      <c r="C250" s="89" t="s">
        <v>1532</v>
      </c>
      <c r="D250" s="89"/>
      <c r="E250" s="88" t="s">
        <v>1555</v>
      </c>
      <c r="F250" s="118" t="s">
        <v>1556</v>
      </c>
      <c r="G250" s="89" t="s">
        <v>1557</v>
      </c>
      <c r="H250" s="88" t="s">
        <v>891</v>
      </c>
      <c r="I250" s="88" t="s">
        <v>1110</v>
      </c>
      <c r="J250" s="107">
        <v>44435</v>
      </c>
      <c r="K250" s="107" t="s">
        <v>1548</v>
      </c>
      <c r="L250" s="107"/>
      <c r="M250" s="107"/>
      <c r="N250" s="107" t="str">
        <f>IFERROR(IF(VLOOKUP(功能_333[[#This Row],[功能代號]],[2]討論項目!A:H,8,FALSE)=0,"",VLOOKUP(功能_333[[#This Row],[功能代號]],[2]討論項目!A:H,8,FALSE)),"")</f>
        <v/>
      </c>
      <c r="O250" s="107"/>
      <c r="P250" s="88" t="s">
        <v>1150</v>
      </c>
      <c r="Q250" s="88" t="s">
        <v>1199</v>
      </c>
      <c r="R250" s="89"/>
      <c r="S250" s="88"/>
      <c r="T250" s="88"/>
      <c r="U250" s="88"/>
      <c r="V250" s="88"/>
      <c r="W250" s="88"/>
      <c r="X250" s="88"/>
      <c r="Y250" s="88"/>
      <c r="Z250" s="89" t="str">
        <f>VLOOKUP(功能_333[[#This Row],[User]],[2]SKL放款!A:G,7,FALSE)</f>
        <v>放款服務課</v>
      </c>
      <c r="AA250" s="107"/>
      <c r="AB250" s="90" t="str">
        <f>IFERROR(IF(VLOOKUP(功能_333[[#This Row],[功能代號]],[2]Menu!A:D,4,FALSE)=0,"",VLOOKUP(功能_333[[#This Row],[功能代號]],[2]Menu!A:D,4,FALSE)),"")</f>
        <v>L8-2</v>
      </c>
      <c r="AC250" s="89">
        <v>371</v>
      </c>
      <c r="AD250" s="89" t="str">
        <f>VLOOKUP(功能_333[[#This Row],[功能代號]],[3]交易清單!$E:$E,1,FALSE)</f>
        <v>L8202</v>
      </c>
    </row>
    <row r="251" spans="1:30" ht="13.5">
      <c r="A251" s="92">
        <v>372</v>
      </c>
      <c r="B251" s="89" t="str">
        <f>LEFT(功能_333[[#This Row],[功能代號]],2)</f>
        <v>L8</v>
      </c>
      <c r="C251" s="89" t="s">
        <v>1532</v>
      </c>
      <c r="D251" s="89"/>
      <c r="E251" s="88" t="s">
        <v>1558</v>
      </c>
      <c r="F251" s="118" t="s">
        <v>1559</v>
      </c>
      <c r="G251" s="89" t="s">
        <v>1560</v>
      </c>
      <c r="H251" s="88" t="s">
        <v>891</v>
      </c>
      <c r="I251" s="88" t="s">
        <v>1110</v>
      </c>
      <c r="J251" s="107">
        <v>44435</v>
      </c>
      <c r="K251" s="107" t="s">
        <v>1548</v>
      </c>
      <c r="L251" s="107"/>
      <c r="M251" s="107"/>
      <c r="N251" s="107" t="str">
        <f>IFERROR(IF(VLOOKUP(功能_333[[#This Row],[功能代號]],[2]討論項目!A:H,8,FALSE)=0,"",VLOOKUP(功能_333[[#This Row],[功能代號]],[2]討論項目!A:H,8,FALSE)),"")</f>
        <v/>
      </c>
      <c r="O251" s="107"/>
      <c r="P251" s="88" t="s">
        <v>922</v>
      </c>
      <c r="Q251" s="88" t="s">
        <v>917</v>
      </c>
      <c r="R251" s="89"/>
      <c r="S251" s="88"/>
      <c r="T251" s="88"/>
      <c r="U251" s="88"/>
      <c r="V251" s="88"/>
      <c r="W251" s="88"/>
      <c r="X251" s="88"/>
      <c r="Y251" s="88"/>
      <c r="Z251" s="89" t="str">
        <f>VLOOKUP(功能_333[[#This Row],[User]],[2]SKL放款!A:G,7,FALSE)</f>
        <v>放款服務課</v>
      </c>
      <c r="AA251" s="107"/>
      <c r="AB251" s="90" t="str">
        <f>IFERROR(IF(VLOOKUP(功能_333[[#This Row],[功能代號]],[2]Menu!A:D,4,FALSE)=0,"",VLOOKUP(功能_333[[#This Row],[功能代號]],[2]Menu!A:D,4,FALSE)),"")</f>
        <v>L8-2</v>
      </c>
      <c r="AC251" s="89">
        <v>372</v>
      </c>
      <c r="AD251" s="89" t="str">
        <f>VLOOKUP(功能_333[[#This Row],[功能代號]],[3]交易清單!$E:$E,1,FALSE)</f>
        <v>L8922</v>
      </c>
    </row>
    <row r="252" spans="1:30" ht="13.5">
      <c r="A252" s="92">
        <v>373</v>
      </c>
      <c r="B252" s="89" t="str">
        <f>LEFT(功能_333[[#This Row],[功能代號]],2)</f>
        <v>L8</v>
      </c>
      <c r="C252" s="89" t="s">
        <v>1532</v>
      </c>
      <c r="D252" s="89"/>
      <c r="E252" s="88" t="s">
        <v>1561</v>
      </c>
      <c r="F252" s="118" t="s">
        <v>1562</v>
      </c>
      <c r="G252" s="89" t="s">
        <v>1563</v>
      </c>
      <c r="H252" s="88" t="s">
        <v>891</v>
      </c>
      <c r="I252" s="88" t="s">
        <v>1110</v>
      </c>
      <c r="J252" s="107">
        <v>44435</v>
      </c>
      <c r="K252" s="107" t="s">
        <v>1548</v>
      </c>
      <c r="L252" s="107"/>
      <c r="M252" s="107"/>
      <c r="N252" s="107" t="str">
        <f>IFERROR(IF(VLOOKUP(功能_333[[#This Row],[功能代號]],[2]討論項目!A:H,8,FALSE)=0,"",VLOOKUP(功能_333[[#This Row],[功能代號]],[2]討論項目!A:H,8,FALSE)),"")</f>
        <v/>
      </c>
      <c r="O252" s="107"/>
      <c r="P252" s="88" t="s">
        <v>922</v>
      </c>
      <c r="Q252" s="88" t="s">
        <v>1199</v>
      </c>
      <c r="R252" s="89"/>
      <c r="S252" s="88"/>
      <c r="T252" s="88"/>
      <c r="U252" s="88"/>
      <c r="V252" s="88"/>
      <c r="W252" s="88"/>
      <c r="X252" s="88"/>
      <c r="Y252" s="88"/>
      <c r="Z252" s="89" t="str">
        <f>VLOOKUP(功能_333[[#This Row],[User]],[2]SKL放款!A:G,7,FALSE)</f>
        <v>放款服務課</v>
      </c>
      <c r="AA252" s="107"/>
      <c r="AB252" s="103" t="str">
        <f>AB251</f>
        <v>L8-2</v>
      </c>
      <c r="AC252" s="89">
        <v>373</v>
      </c>
      <c r="AD252" s="89" t="str">
        <f>VLOOKUP(功能_333[[#This Row],[功能代號]],[3]交易清單!$E:$E,1,FALSE)</f>
        <v>L8203</v>
      </c>
    </row>
    <row r="253" spans="1:30" ht="13.5">
      <c r="A253" s="92">
        <v>374</v>
      </c>
      <c r="B253" s="89" t="str">
        <f>LEFT(功能_333[[#This Row],[功能代號]],2)</f>
        <v>L8</v>
      </c>
      <c r="C253" s="89" t="s">
        <v>1532</v>
      </c>
      <c r="D253" s="89"/>
      <c r="E253" s="88" t="s">
        <v>1564</v>
      </c>
      <c r="F253" s="118" t="s">
        <v>1565</v>
      </c>
      <c r="G253" s="89" t="s">
        <v>1566</v>
      </c>
      <c r="H253" s="88" t="s">
        <v>891</v>
      </c>
      <c r="I253" s="88" t="s">
        <v>1110</v>
      </c>
      <c r="J253" s="107">
        <v>44435</v>
      </c>
      <c r="K253" s="107" t="s">
        <v>1548</v>
      </c>
      <c r="L253" s="107"/>
      <c r="M253" s="107"/>
      <c r="N253" s="107" t="str">
        <f>IFERROR(IF(VLOOKUP(功能_333[[#This Row],[功能代號]],[2]討論項目!A:H,8,FALSE)=0,"",VLOOKUP(功能_333[[#This Row],[功能代號]],[2]討論項目!A:H,8,FALSE)),"")</f>
        <v/>
      </c>
      <c r="O253" s="107"/>
      <c r="P253" s="88" t="s">
        <v>922</v>
      </c>
      <c r="Q253" s="88" t="s">
        <v>917</v>
      </c>
      <c r="R253" s="89"/>
      <c r="S253" s="88"/>
      <c r="T253" s="88"/>
      <c r="U253" s="88"/>
      <c r="V253" s="88"/>
      <c r="W253" s="88"/>
      <c r="X253" s="88"/>
      <c r="Y253" s="88"/>
      <c r="Z253" s="89" t="str">
        <f>VLOOKUP(功能_333[[#This Row],[User]],[2]SKL放款!A:G,7,FALSE)</f>
        <v>放款服務課</v>
      </c>
      <c r="AA253" s="107"/>
      <c r="AB253" s="90" t="str">
        <f>IFERROR(IF(VLOOKUP(功能_333[[#This Row],[功能代號]],[2]Menu!A:D,4,FALSE)=0,"",VLOOKUP(功能_333[[#This Row],[功能代號]],[2]Menu!A:D,4,FALSE)),"")</f>
        <v>L8-2</v>
      </c>
      <c r="AC253" s="89">
        <v>374</v>
      </c>
      <c r="AD253" s="89" t="str">
        <f>VLOOKUP(功能_333[[#This Row],[功能代號]],[3]交易清單!$E:$E,1,FALSE)</f>
        <v>L8923</v>
      </c>
    </row>
    <row r="254" spans="1:30" ht="13.5">
      <c r="A254" s="92">
        <v>243</v>
      </c>
      <c r="B254" s="89" t="str">
        <f>LEFT(功能_333[[#This Row],[功能代號]],2)</f>
        <v>L5</v>
      </c>
      <c r="C254" s="89" t="s">
        <v>1449</v>
      </c>
      <c r="D254" s="89"/>
      <c r="E254" s="88" t="s">
        <v>1567</v>
      </c>
      <c r="F254" s="118" t="s">
        <v>1568</v>
      </c>
      <c r="G254" s="89" t="s">
        <v>1569</v>
      </c>
      <c r="H254" s="88" t="s">
        <v>891</v>
      </c>
      <c r="I254" s="88" t="s">
        <v>973</v>
      </c>
      <c r="J254" s="107">
        <v>44427</v>
      </c>
      <c r="K254" s="107" t="s">
        <v>1570</v>
      </c>
      <c r="L254" s="107"/>
      <c r="M254" s="107"/>
      <c r="N254" s="107" t="str">
        <f>IFERROR(IF(VLOOKUP(功能_333[[#This Row],[功能代號]],[2]討論項目!A:H,8,FALSE)=0,"",VLOOKUP(功能_333[[#This Row],[功能代號]],[2]討論項目!A:H,8,FALSE)),"")</f>
        <v/>
      </c>
      <c r="O254" s="107"/>
      <c r="P254" s="88" t="s">
        <v>922</v>
      </c>
      <c r="Q254" s="88" t="s">
        <v>1199</v>
      </c>
      <c r="R254" s="89"/>
      <c r="S254" s="88"/>
      <c r="T254" s="88"/>
      <c r="U254" s="88"/>
      <c r="V254" s="88"/>
      <c r="W254" s="88"/>
      <c r="X254" s="88"/>
      <c r="Y254" s="88"/>
      <c r="Z254" s="89" t="str">
        <f>VLOOKUP(功能_333[[#This Row],[User]],[2]SKL放款!A:G,7,FALSE)</f>
        <v>放款服務課</v>
      </c>
      <c r="AA254" s="107"/>
      <c r="AB254" s="90" t="str">
        <f>IFERROR(IF(VLOOKUP(功能_333[[#This Row],[功能代號]],[2]Menu!A:D,4,FALSE)=0,"",VLOOKUP(功能_333[[#This Row],[功能代號]],[2]Menu!A:D,4,FALSE)),"")</f>
        <v>L5-1</v>
      </c>
      <c r="AC254" s="89">
        <v>243</v>
      </c>
      <c r="AD254" s="89" t="str">
        <f>VLOOKUP(功能_333[[#This Row],[功能代號]],[3]交易清單!$E:$E,1,FALSE)</f>
        <v>L5801</v>
      </c>
    </row>
    <row r="255" spans="1:30" ht="13.5">
      <c r="A255" s="92">
        <v>244</v>
      </c>
      <c r="B255" s="89" t="str">
        <f>LEFT(功能_333[[#This Row],[功能代號]],2)</f>
        <v>L5</v>
      </c>
      <c r="C255" s="89" t="s">
        <v>1449</v>
      </c>
      <c r="D255" s="89"/>
      <c r="E255" s="88" t="s">
        <v>1571</v>
      </c>
      <c r="F255" s="118" t="s">
        <v>1572</v>
      </c>
      <c r="G255" s="125" t="s">
        <v>346</v>
      </c>
      <c r="H255" s="88" t="s">
        <v>891</v>
      </c>
      <c r="I255" s="88" t="s">
        <v>1110</v>
      </c>
      <c r="J255" s="107">
        <v>44427</v>
      </c>
      <c r="K255" s="107" t="s">
        <v>1570</v>
      </c>
      <c r="L255" s="107"/>
      <c r="M255" s="107"/>
      <c r="N255" s="107" t="str">
        <f>IFERROR(IF(VLOOKUP(功能_333[[#This Row],[功能代號]],[2]討論項目!A:H,8,FALSE)=0,"",VLOOKUP(功能_333[[#This Row],[功能代號]],[2]討論項目!A:H,8,FALSE)),"")</f>
        <v/>
      </c>
      <c r="O255" s="107"/>
      <c r="P255" s="88" t="s">
        <v>1105</v>
      </c>
      <c r="Q255" s="88" t="s">
        <v>1543</v>
      </c>
      <c r="R255" s="89"/>
      <c r="S255" s="88"/>
      <c r="T255" s="88"/>
      <c r="U255" s="88"/>
      <c r="V255" s="88"/>
      <c r="W255" s="88"/>
      <c r="X255" s="88"/>
      <c r="Y255" s="88"/>
      <c r="Z255" s="89" t="str">
        <f>VLOOKUP(功能_333[[#This Row],[User]],[2]SKL放款!A:G,7,FALSE)</f>
        <v>放款服務課</v>
      </c>
      <c r="AA255" s="107"/>
      <c r="AB255" s="103" t="s">
        <v>341</v>
      </c>
      <c r="AC255" s="89">
        <v>244</v>
      </c>
      <c r="AD255" s="89" t="str">
        <f>VLOOKUP(功能_333[[#This Row],[功能代號]],[3]交易清單!$E:$E,1,FALSE)</f>
        <v>L5982</v>
      </c>
    </row>
    <row r="256" spans="1:30" ht="13.5">
      <c r="A256" s="92">
        <v>245</v>
      </c>
      <c r="B256" s="89" t="str">
        <f>LEFT(功能_333[[#This Row],[功能代號]],2)</f>
        <v>L5</v>
      </c>
      <c r="C256" s="89" t="s">
        <v>1449</v>
      </c>
      <c r="D256" s="89"/>
      <c r="E256" s="88" t="s">
        <v>1573</v>
      </c>
      <c r="F256" s="118" t="s">
        <v>1574</v>
      </c>
      <c r="G256" s="89" t="s">
        <v>1575</v>
      </c>
      <c r="H256" s="88" t="s">
        <v>891</v>
      </c>
      <c r="I256" s="88" t="s">
        <v>1110</v>
      </c>
      <c r="J256" s="107">
        <v>44427</v>
      </c>
      <c r="K256" s="107" t="s">
        <v>1570</v>
      </c>
      <c r="L256" s="107"/>
      <c r="M256" s="107"/>
      <c r="N256" s="107" t="str">
        <f>IFERROR(IF(VLOOKUP(功能_333[[#This Row],[功能代號]],[2]討論項目!A:H,8,FALSE)=0,"",VLOOKUP(功能_333[[#This Row],[功能代號]],[2]討論項目!A:H,8,FALSE)),"")</f>
        <v/>
      </c>
      <c r="O256" s="107"/>
      <c r="P256" s="88" t="s">
        <v>1105</v>
      </c>
      <c r="Q256" s="88" t="s">
        <v>1199</v>
      </c>
      <c r="R256" s="89"/>
      <c r="S256" s="88"/>
      <c r="T256" s="88"/>
      <c r="U256" s="88"/>
      <c r="V256" s="88"/>
      <c r="W256" s="88"/>
      <c r="X256" s="88"/>
      <c r="Y256" s="88"/>
      <c r="Z256" s="89" t="str">
        <f>VLOOKUP(功能_333[[#This Row],[User]],[2]SKL放款!A:G,7,FALSE)</f>
        <v>放款服務課</v>
      </c>
      <c r="AA256" s="107"/>
      <c r="AB256" s="103" t="str">
        <f>AB255</f>
        <v>L5-1</v>
      </c>
      <c r="AC256" s="89">
        <v>245</v>
      </c>
      <c r="AD256" s="89" t="str">
        <f>VLOOKUP(功能_333[[#This Row],[功能代號]],[3]交易清單!$E:$E,1,FALSE)</f>
        <v>L5812</v>
      </c>
    </row>
    <row r="257" spans="1:30" ht="13.5">
      <c r="A257" s="92">
        <v>246</v>
      </c>
      <c r="B257" s="89" t="str">
        <f>LEFT(功能_333[[#This Row],[功能代號]],2)</f>
        <v>L5</v>
      </c>
      <c r="C257" s="89" t="s">
        <v>1449</v>
      </c>
      <c r="D257" s="89"/>
      <c r="E257" s="88" t="s">
        <v>1576</v>
      </c>
      <c r="F257" s="118" t="s">
        <v>1574</v>
      </c>
      <c r="G257" s="89" t="s">
        <v>1577</v>
      </c>
      <c r="H257" s="88" t="s">
        <v>891</v>
      </c>
      <c r="I257" s="88" t="s">
        <v>1110</v>
      </c>
      <c r="J257" s="107">
        <v>44427</v>
      </c>
      <c r="K257" s="107" t="s">
        <v>1570</v>
      </c>
      <c r="L257" s="107"/>
      <c r="M257" s="107"/>
      <c r="N257" s="107" t="str">
        <f>IFERROR(IF(VLOOKUP(功能_333[[#This Row],[功能代號]],[2]討論項目!A:H,8,FALSE)=0,"",VLOOKUP(功能_333[[#This Row],[功能代號]],[2]討論項目!A:H,8,FALSE)),"")</f>
        <v/>
      </c>
      <c r="O257" s="107"/>
      <c r="P257" s="88" t="s">
        <v>1105</v>
      </c>
      <c r="Q257" s="88" t="s">
        <v>1199</v>
      </c>
      <c r="R257" s="89"/>
      <c r="S257" s="88"/>
      <c r="T257" s="88"/>
      <c r="U257" s="88"/>
      <c r="V257" s="88"/>
      <c r="W257" s="88"/>
      <c r="X257" s="88"/>
      <c r="Y257" s="88"/>
      <c r="Z257" s="89" t="str">
        <f>VLOOKUP(功能_333[[#This Row],[User]],[2]SKL放款!A:G,7,FALSE)</f>
        <v>放款服務課</v>
      </c>
      <c r="AA257" s="107"/>
      <c r="AB257" s="103" t="s">
        <v>341</v>
      </c>
      <c r="AC257" s="89">
        <v>246</v>
      </c>
      <c r="AD257" s="89" t="str">
        <f>VLOOKUP(功能_333[[#This Row],[功能代號]],[3]交易清單!$E:$E,1,FALSE)</f>
        <v>L5811</v>
      </c>
    </row>
    <row r="258" spans="1:30" ht="13.5">
      <c r="A258" s="92">
        <v>247</v>
      </c>
      <c r="B258" s="89" t="str">
        <f>LEFT(功能_333[[#This Row],[功能代號]],2)</f>
        <v>L5</v>
      </c>
      <c r="C258" s="89" t="s">
        <v>1449</v>
      </c>
      <c r="D258" s="89"/>
      <c r="E258" s="88" t="s">
        <v>1578</v>
      </c>
      <c r="F258" s="118" t="s">
        <v>1574</v>
      </c>
      <c r="G258" s="89" t="s">
        <v>1579</v>
      </c>
      <c r="H258" s="88" t="s">
        <v>891</v>
      </c>
      <c r="I258" s="88" t="s">
        <v>1110</v>
      </c>
      <c r="J258" s="107">
        <v>44427</v>
      </c>
      <c r="K258" s="107" t="s">
        <v>1570</v>
      </c>
      <c r="L258" s="107"/>
      <c r="M258" s="107"/>
      <c r="N258" s="107" t="str">
        <f>IFERROR(IF(VLOOKUP(功能_333[[#This Row],[功能代號]],[2]討論項目!A:H,8,FALSE)=0,"",VLOOKUP(功能_333[[#This Row],[功能代號]],[2]討論項目!A:H,8,FALSE)),"")</f>
        <v/>
      </c>
      <c r="O258" s="107"/>
      <c r="P258" s="88" t="s">
        <v>1105</v>
      </c>
      <c r="Q258" s="88" t="s">
        <v>1199</v>
      </c>
      <c r="R258" s="89"/>
      <c r="S258" s="88"/>
      <c r="T258" s="88"/>
      <c r="U258" s="88"/>
      <c r="V258" s="88"/>
      <c r="W258" s="88"/>
      <c r="X258" s="88"/>
      <c r="Y258" s="88"/>
      <c r="Z258" s="89" t="str">
        <f>VLOOKUP(功能_333[[#This Row],[User]],[2]SKL放款!A:G,7,FALSE)</f>
        <v>放款服務課</v>
      </c>
      <c r="AA258" s="107"/>
      <c r="AB258" s="103" t="s">
        <v>341</v>
      </c>
      <c r="AC258" s="89">
        <v>247</v>
      </c>
      <c r="AD258" s="89" t="str">
        <f>VLOOKUP(功能_333[[#This Row],[功能代號]],[3]交易清單!$E:$E,1,FALSE)</f>
        <v>L5813</v>
      </c>
    </row>
    <row r="259" spans="1:30" ht="13.5">
      <c r="A259" s="92">
        <v>248</v>
      </c>
      <c r="B259" s="89" t="str">
        <f>LEFT(功能_333[[#This Row],[功能代號]],2)</f>
        <v>L5</v>
      </c>
      <c r="C259" s="89" t="s">
        <v>1449</v>
      </c>
      <c r="D259" s="89"/>
      <c r="E259" s="88" t="s">
        <v>353</v>
      </c>
      <c r="F259" s="118" t="s">
        <v>1580</v>
      </c>
      <c r="G259" s="89" t="s">
        <v>1581</v>
      </c>
      <c r="H259" s="88" t="s">
        <v>891</v>
      </c>
      <c r="I259" s="106" t="s">
        <v>1894</v>
      </c>
      <c r="J259" s="107">
        <v>44427</v>
      </c>
      <c r="K259" s="107" t="s">
        <v>1570</v>
      </c>
      <c r="L259" s="107"/>
      <c r="M259" s="107"/>
      <c r="N259" s="107" t="str">
        <f>IFERROR(IF(VLOOKUP(功能_333[[#This Row],[功能代號]],[2]討論項目!A:H,8,FALSE)=0,"",VLOOKUP(功能_333[[#This Row],[功能代號]],[2]討論項目!A:H,8,FALSE)),"")</f>
        <v/>
      </c>
      <c r="O259" s="107"/>
      <c r="P259" s="88" t="s">
        <v>1105</v>
      </c>
      <c r="Q259" s="88" t="s">
        <v>917</v>
      </c>
      <c r="R259" s="89"/>
      <c r="S259" s="88"/>
      <c r="T259" s="88"/>
      <c r="U259" s="88"/>
      <c r="V259" s="88"/>
      <c r="W259" s="88"/>
      <c r="X259" s="88"/>
      <c r="Y259" s="88"/>
      <c r="Z259" s="89" t="str">
        <f>VLOOKUP(功能_333[[#This Row],[User]],[2]SKL放款!A:G,7,FALSE)</f>
        <v>放款服務課</v>
      </c>
      <c r="AA259" s="107"/>
      <c r="AB259" s="90" t="str">
        <f>IFERROR(IF(VLOOKUP(功能_333[[#This Row],[功能代號]],[2]Menu!A:D,4,FALSE)=0,"",VLOOKUP(功能_333[[#This Row],[功能代號]],[2]Menu!A:D,4,FALSE)),"")</f>
        <v>L5-1</v>
      </c>
      <c r="AC259" s="89">
        <v>248</v>
      </c>
      <c r="AD259" s="89" t="str">
        <f>VLOOKUP(功能_333[[#This Row],[功能代號]],[3]交易清單!$E:$E,1,FALSE)</f>
        <v>L5901</v>
      </c>
    </row>
    <row r="260" spans="1:30" ht="13.5">
      <c r="A260" s="92">
        <v>249</v>
      </c>
      <c r="B260" s="89" t="str">
        <f>LEFT(功能_333[[#This Row],[功能代號]],2)</f>
        <v>L5</v>
      </c>
      <c r="C260" s="89" t="s">
        <v>1449</v>
      </c>
      <c r="D260" s="89"/>
      <c r="E260" s="88" t="s">
        <v>355</v>
      </c>
      <c r="F260" s="118" t="s">
        <v>1582</v>
      </c>
      <c r="G260" s="89" t="s">
        <v>1583</v>
      </c>
      <c r="H260" s="88" t="s">
        <v>891</v>
      </c>
      <c r="I260" s="106" t="s">
        <v>1894</v>
      </c>
      <c r="J260" s="107">
        <v>44427</v>
      </c>
      <c r="K260" s="107" t="s">
        <v>1570</v>
      </c>
      <c r="L260" s="107"/>
      <c r="M260" s="107"/>
      <c r="N260" s="107" t="str">
        <f>IFERROR(IF(VLOOKUP(功能_333[[#This Row],[功能代號]],[2]討論項目!A:H,8,FALSE)=0,"",VLOOKUP(功能_333[[#This Row],[功能代號]],[2]討論項目!A:H,8,FALSE)),"")</f>
        <v/>
      </c>
      <c r="O260" s="107"/>
      <c r="P260" s="88" t="s">
        <v>1105</v>
      </c>
      <c r="Q260" s="88" t="s">
        <v>917</v>
      </c>
      <c r="R260" s="89"/>
      <c r="S260" s="88"/>
      <c r="T260" s="88"/>
      <c r="U260" s="88"/>
      <c r="V260" s="88"/>
      <c r="W260" s="88"/>
      <c r="X260" s="88"/>
      <c r="Y260" s="88"/>
      <c r="Z260" s="89" t="str">
        <f>VLOOKUP(功能_333[[#This Row],[User]],[2]SKL放款!A:G,7,FALSE)</f>
        <v>放款服務課</v>
      </c>
      <c r="AA260" s="107"/>
      <c r="AB260" s="103" t="str">
        <f>AB259</f>
        <v>L5-1</v>
      </c>
      <c r="AC260" s="89">
        <v>249</v>
      </c>
      <c r="AD260" s="89" t="str">
        <f>VLOOKUP(功能_333[[#This Row],[功能代號]],[3]交易清單!$E:$E,1,FALSE)</f>
        <v>L5101</v>
      </c>
    </row>
    <row r="261" spans="1:30" ht="13.5">
      <c r="A261" s="92">
        <v>250</v>
      </c>
      <c r="B261" s="89" t="str">
        <f>LEFT(功能_333[[#This Row],[功能代號]],2)</f>
        <v>L5</v>
      </c>
      <c r="C261" s="89" t="s">
        <v>1449</v>
      </c>
      <c r="D261" s="89" t="s">
        <v>1584</v>
      </c>
      <c r="E261" s="88" t="s">
        <v>357</v>
      </c>
      <c r="F261" s="118" t="s">
        <v>1585</v>
      </c>
      <c r="G261" s="89" t="s">
        <v>1586</v>
      </c>
      <c r="H261" s="88" t="s">
        <v>891</v>
      </c>
      <c r="I261" s="106" t="s">
        <v>1894</v>
      </c>
      <c r="J261" s="107">
        <v>44427</v>
      </c>
      <c r="K261" s="107" t="s">
        <v>1570</v>
      </c>
      <c r="L261" s="107"/>
      <c r="M261" s="107"/>
      <c r="N261" s="107" t="str">
        <f>IFERROR(IF(VLOOKUP(功能_333[[#This Row],[功能代號]],[2]討論項目!A:H,8,FALSE)=0,"",VLOOKUP(功能_333[[#This Row],[功能代號]],[2]討論項目!A:H,8,FALSE)),"")</f>
        <v/>
      </c>
      <c r="O261" s="107"/>
      <c r="P261" s="88" t="s">
        <v>1105</v>
      </c>
      <c r="Q261" s="88" t="s">
        <v>1535</v>
      </c>
      <c r="R261" s="89"/>
      <c r="S261" s="88"/>
      <c r="T261" s="88"/>
      <c r="U261" s="88"/>
      <c r="V261" s="88"/>
      <c r="W261" s="88"/>
      <c r="X261" s="88"/>
      <c r="Y261" s="88"/>
      <c r="Z261" s="89" t="str">
        <f>VLOOKUP(功能_333[[#This Row],[User]],[2]SKL放款!A:G,7,FALSE)</f>
        <v>放款審查課</v>
      </c>
      <c r="AA261" s="107"/>
      <c r="AB261" s="90" t="str">
        <f>IFERROR(IF(VLOOKUP(功能_333[[#This Row],[功能代號]],[2]Menu!A:D,4,FALSE)=0,"",VLOOKUP(功能_333[[#This Row],[功能代號]],[2]Menu!A:D,4,FALSE)),"")</f>
        <v>L5-1</v>
      </c>
      <c r="AC261" s="89">
        <v>250</v>
      </c>
      <c r="AD261" s="89" t="str">
        <f>VLOOKUP(功能_333[[#This Row],[功能代號]],[3]交易清單!$E:$E,1,FALSE)</f>
        <v>L5902</v>
      </c>
    </row>
    <row r="262" spans="1:30" ht="13.5">
      <c r="A262" s="92">
        <v>251</v>
      </c>
      <c r="B262" s="89" t="str">
        <f>LEFT(功能_333[[#This Row],[功能代號]],2)</f>
        <v>L5</v>
      </c>
      <c r="C262" s="89" t="s">
        <v>1449</v>
      </c>
      <c r="D262" s="89" t="s">
        <v>1584</v>
      </c>
      <c r="E262" s="88" t="s">
        <v>359</v>
      </c>
      <c r="F262" s="118" t="s">
        <v>1587</v>
      </c>
      <c r="G262" s="89" t="s">
        <v>1588</v>
      </c>
      <c r="H262" s="88" t="s">
        <v>891</v>
      </c>
      <c r="I262" s="106" t="s">
        <v>1894</v>
      </c>
      <c r="J262" s="107">
        <v>44427</v>
      </c>
      <c r="K262" s="107" t="s">
        <v>1570</v>
      </c>
      <c r="L262" s="107"/>
      <c r="M262" s="107"/>
      <c r="N262" s="107" t="str">
        <f>IFERROR(IF(VLOOKUP(功能_333[[#This Row],[功能代號]],[2]討論項目!A:H,8,FALSE)=0,"",VLOOKUP(功能_333[[#This Row],[功能代號]],[2]討論項目!A:H,8,FALSE)),"")</f>
        <v/>
      </c>
      <c r="O262" s="107"/>
      <c r="P262" s="88" t="s">
        <v>1105</v>
      </c>
      <c r="Q262" s="88" t="s">
        <v>1535</v>
      </c>
      <c r="R262" s="89"/>
      <c r="S262" s="88"/>
      <c r="T262" s="88"/>
      <c r="U262" s="88"/>
      <c r="V262" s="88"/>
      <c r="W262" s="88"/>
      <c r="X262" s="88"/>
      <c r="Y262" s="88"/>
      <c r="Z262" s="89" t="str">
        <f>VLOOKUP(功能_333[[#This Row],[User]],[2]SKL放款!A:G,7,FALSE)</f>
        <v>放款審查課</v>
      </c>
      <c r="AA262" s="107"/>
      <c r="AB262" s="103" t="str">
        <f>AB261</f>
        <v>L5-1</v>
      </c>
      <c r="AC262" s="89">
        <v>251</v>
      </c>
      <c r="AD262" s="89" t="str">
        <f>VLOOKUP(功能_333[[#This Row],[功能代號]],[3]交易清單!$E:$E,1,FALSE)</f>
        <v>L5102</v>
      </c>
    </row>
    <row r="263" spans="1:30" ht="13.5">
      <c r="A263" s="92">
        <v>252</v>
      </c>
      <c r="B263" s="89" t="str">
        <f>LEFT(功能_333[[#This Row],[功能代號]],2)</f>
        <v>L5</v>
      </c>
      <c r="C263" s="89" t="s">
        <v>1449</v>
      </c>
      <c r="D263" s="89"/>
      <c r="E263" s="88" t="s">
        <v>361</v>
      </c>
      <c r="F263" s="118" t="s">
        <v>1589</v>
      </c>
      <c r="G263" s="89" t="s">
        <v>1590</v>
      </c>
      <c r="H263" s="88" t="s">
        <v>891</v>
      </c>
      <c r="I263" s="106" t="s">
        <v>1894</v>
      </c>
      <c r="J263" s="107">
        <v>44427</v>
      </c>
      <c r="K263" s="107" t="s">
        <v>1570</v>
      </c>
      <c r="L263" s="107"/>
      <c r="M263" s="107"/>
      <c r="N263" s="107" t="str">
        <f>IFERROR(IF(VLOOKUP(功能_333[[#This Row],[功能代號]],[2]討論項目!A:H,8,FALSE)=0,"",VLOOKUP(功能_333[[#This Row],[功能代號]],[2]討論項目!A:H,8,FALSE)),"")</f>
        <v/>
      </c>
      <c r="O263" s="107"/>
      <c r="P263" s="88" t="s">
        <v>1105</v>
      </c>
      <c r="Q263" s="88" t="s">
        <v>917</v>
      </c>
      <c r="R263" s="89"/>
      <c r="S263" s="88"/>
      <c r="T263" s="88"/>
      <c r="U263" s="88"/>
      <c r="V263" s="88"/>
      <c r="W263" s="88"/>
      <c r="X263" s="88"/>
      <c r="Y263" s="88"/>
      <c r="Z263" s="89" t="str">
        <f>VLOOKUP(功能_333[[#This Row],[User]],[2]SKL放款!A:G,7,FALSE)</f>
        <v>放款服務課</v>
      </c>
      <c r="AA263" s="107"/>
      <c r="AB263" s="90" t="str">
        <f>IFERROR(IF(VLOOKUP(功能_333[[#This Row],[功能代號]],[2]Menu!A:D,4,FALSE)=0,"",VLOOKUP(功能_333[[#This Row],[功能代號]],[2]Menu!A:D,4,FALSE)),"")</f>
        <v>L5-1</v>
      </c>
      <c r="AC263" s="89">
        <v>252</v>
      </c>
      <c r="AD263" s="89" t="str">
        <f>VLOOKUP(功能_333[[#This Row],[功能代號]],[3]交易清單!$E:$E,1,FALSE)</f>
        <v>L5903</v>
      </c>
    </row>
    <row r="264" spans="1:30" ht="13.5">
      <c r="A264" s="92">
        <v>253</v>
      </c>
      <c r="B264" s="89" t="str">
        <f>LEFT(功能_333[[#This Row],[功能代號]],2)</f>
        <v>L5</v>
      </c>
      <c r="C264" s="89" t="s">
        <v>1449</v>
      </c>
      <c r="D264" s="89"/>
      <c r="E264" s="88" t="s">
        <v>363</v>
      </c>
      <c r="F264" s="118" t="s">
        <v>1591</v>
      </c>
      <c r="G264" s="89" t="s">
        <v>1592</v>
      </c>
      <c r="H264" s="88" t="s">
        <v>891</v>
      </c>
      <c r="I264" s="106" t="s">
        <v>1894</v>
      </c>
      <c r="J264" s="107">
        <v>44427</v>
      </c>
      <c r="K264" s="107" t="s">
        <v>1570</v>
      </c>
      <c r="L264" s="107"/>
      <c r="M264" s="107"/>
      <c r="N264" s="107" t="str">
        <f>IFERROR(IF(VLOOKUP(功能_333[[#This Row],[功能代號]],[2]討論項目!A:H,8,FALSE)=0,"",VLOOKUP(功能_333[[#This Row],[功能代號]],[2]討論項目!A:H,8,FALSE)),"")</f>
        <v/>
      </c>
      <c r="O264" s="107"/>
      <c r="P264" s="88" t="s">
        <v>1105</v>
      </c>
      <c r="Q264" s="88" t="s">
        <v>917</v>
      </c>
      <c r="R264" s="89"/>
      <c r="S264" s="88"/>
      <c r="T264" s="88"/>
      <c r="U264" s="88"/>
      <c r="V264" s="88"/>
      <c r="W264" s="88"/>
      <c r="X264" s="88"/>
      <c r="Y264" s="88"/>
      <c r="Z264" s="89" t="str">
        <f>VLOOKUP(功能_333[[#This Row],[User]],[2]SKL放款!A:G,7,FALSE)</f>
        <v>放款服務課</v>
      </c>
      <c r="AA264" s="107"/>
      <c r="AB264" s="103" t="str">
        <f>AB263</f>
        <v>L5-1</v>
      </c>
      <c r="AC264" s="89">
        <v>253</v>
      </c>
      <c r="AD264" s="89" t="str">
        <f>VLOOKUP(功能_333[[#This Row],[功能代號]],[3]交易清單!$E:$E,1,FALSE)</f>
        <v>L5103</v>
      </c>
    </row>
    <row r="265" spans="1:30" ht="13.5">
      <c r="A265" s="92">
        <v>254</v>
      </c>
      <c r="B265" s="89" t="str">
        <f>LEFT(功能_333[[#This Row],[功能代號]],2)</f>
        <v>L5</v>
      </c>
      <c r="C265" s="89" t="s">
        <v>1449</v>
      </c>
      <c r="D265" s="89"/>
      <c r="E265" s="88" t="s">
        <v>365</v>
      </c>
      <c r="F265" s="118" t="s">
        <v>1593</v>
      </c>
      <c r="G265" s="89" t="s">
        <v>1594</v>
      </c>
      <c r="H265" s="88" t="s">
        <v>891</v>
      </c>
      <c r="I265" s="106" t="s">
        <v>1894</v>
      </c>
      <c r="J265" s="107">
        <v>44427</v>
      </c>
      <c r="K265" s="107" t="s">
        <v>1570</v>
      </c>
      <c r="L265" s="107"/>
      <c r="M265" s="107"/>
      <c r="N265" s="107" t="str">
        <f>IFERROR(IF(VLOOKUP(功能_333[[#This Row],[功能代號]],[2]討論項目!A:H,8,FALSE)=0,"",VLOOKUP(功能_333[[#This Row],[功能代號]],[2]討論項目!A:H,8,FALSE)),"")</f>
        <v/>
      </c>
      <c r="O265" s="107"/>
      <c r="P265" s="88" t="s">
        <v>1105</v>
      </c>
      <c r="Q265" s="88" t="s">
        <v>917</v>
      </c>
      <c r="R265" s="89"/>
      <c r="S265" s="88"/>
      <c r="T265" s="88"/>
      <c r="U265" s="88"/>
      <c r="V265" s="88"/>
      <c r="W265" s="88"/>
      <c r="X265" s="88"/>
      <c r="Y265" s="88"/>
      <c r="Z265" s="89" t="str">
        <f>VLOOKUP(功能_333[[#This Row],[User]],[2]SKL放款!A:G,7,FALSE)</f>
        <v>放款服務課</v>
      </c>
      <c r="AA265" s="107"/>
      <c r="AB265" s="90" t="str">
        <f>IFERROR(IF(VLOOKUP(功能_333[[#This Row],[功能代號]],[2]Menu!A:D,4,FALSE)=0,"",VLOOKUP(功能_333[[#This Row],[功能代號]],[2]Menu!A:D,4,FALSE)),"")</f>
        <v>L5-1</v>
      </c>
      <c r="AC265" s="89">
        <v>254</v>
      </c>
      <c r="AD265" s="89" t="str">
        <f>VLOOKUP(功能_333[[#This Row],[功能代號]],[3]交易清單!$E:$E,1,FALSE)</f>
        <v>L5104</v>
      </c>
    </row>
    <row r="266" spans="1:30" ht="13.5">
      <c r="A266" s="92">
        <v>255</v>
      </c>
      <c r="B266" s="89" t="str">
        <f>LEFT(功能_333[[#This Row],[功能代號]],2)</f>
        <v>L5</v>
      </c>
      <c r="C266" s="89" t="s">
        <v>1449</v>
      </c>
      <c r="D266" s="89"/>
      <c r="E266" s="88" t="s">
        <v>1595</v>
      </c>
      <c r="F266" s="118" t="s">
        <v>1596</v>
      </c>
      <c r="G266" s="89" t="s">
        <v>1597</v>
      </c>
      <c r="H266" s="88" t="s">
        <v>891</v>
      </c>
      <c r="I266" s="106" t="s">
        <v>892</v>
      </c>
      <c r="J266" s="107">
        <v>44427</v>
      </c>
      <c r="K266" s="107" t="s">
        <v>1570</v>
      </c>
      <c r="L266" s="107"/>
      <c r="M266" s="107"/>
      <c r="N266" s="107" t="str">
        <f>IFERROR(IF(VLOOKUP(功能_333[[#This Row],[功能代號]],[2]討論項目!A:H,8,FALSE)=0,"",VLOOKUP(功能_333[[#This Row],[功能代號]],[2]討論項目!A:H,8,FALSE)),"")</f>
        <v/>
      </c>
      <c r="O266" s="107"/>
      <c r="P266" s="88" t="s">
        <v>893</v>
      </c>
      <c r="Q266" s="88" t="s">
        <v>1598</v>
      </c>
      <c r="R266" s="89"/>
      <c r="S266" s="88"/>
      <c r="T266" s="88"/>
      <c r="U266" s="88"/>
      <c r="V266" s="88"/>
      <c r="W266" s="88"/>
      <c r="X266" s="88"/>
      <c r="Y266" s="88"/>
      <c r="Z266" s="89" t="str">
        <f>VLOOKUP(功能_333[[#This Row],[User]],[2]SKL放款!A:G,7,FALSE)</f>
        <v>放款管理課</v>
      </c>
      <c r="AA266" s="107"/>
      <c r="AB266" s="90" t="str">
        <f>IFERROR(IF(VLOOKUP(功能_333[[#This Row],[功能代號]],[2]Menu!A:D,4,FALSE)=0,"",VLOOKUP(功能_333[[#This Row],[功能代號]],[2]Menu!A:D,4,FALSE)),"")</f>
        <v>L5-1</v>
      </c>
      <c r="AC266" s="89">
        <v>255</v>
      </c>
      <c r="AD266" s="89" t="str">
        <f>VLOOKUP(功能_333[[#This Row],[功能代號]],[3]交易清單!$E:$E,1,FALSE)</f>
        <v>L5905</v>
      </c>
    </row>
    <row r="267" spans="1:30" ht="13.5">
      <c r="A267" s="92">
        <v>256</v>
      </c>
      <c r="B267" s="89" t="str">
        <f>LEFT(功能_333[[#This Row],[功能代號]],2)</f>
        <v>L5</v>
      </c>
      <c r="C267" s="89" t="s">
        <v>1449</v>
      </c>
      <c r="D267" s="89"/>
      <c r="E267" s="88" t="s">
        <v>1599</v>
      </c>
      <c r="F267" s="118" t="s">
        <v>1600</v>
      </c>
      <c r="G267" s="89" t="s">
        <v>1601</v>
      </c>
      <c r="H267" s="88" t="s">
        <v>891</v>
      </c>
      <c r="I267" s="106" t="s">
        <v>892</v>
      </c>
      <c r="J267" s="107">
        <v>44427</v>
      </c>
      <c r="K267" s="107" t="s">
        <v>1570</v>
      </c>
      <c r="L267" s="107"/>
      <c r="M267" s="107"/>
      <c r="N267" s="107" t="str">
        <f>IFERROR(IF(VLOOKUP(功能_333[[#This Row],[功能代號]],[2]討論項目!A:H,8,FALSE)=0,"",VLOOKUP(功能_333[[#This Row],[功能代號]],[2]討論項目!A:H,8,FALSE)),"")</f>
        <v/>
      </c>
      <c r="O267" s="107"/>
      <c r="P267" s="88" t="s">
        <v>893</v>
      </c>
      <c r="Q267" s="88" t="s">
        <v>1598</v>
      </c>
      <c r="R267" s="89"/>
      <c r="S267" s="88"/>
      <c r="T267" s="88"/>
      <c r="U267" s="88"/>
      <c r="V267" s="88"/>
      <c r="W267" s="88"/>
      <c r="X267" s="88"/>
      <c r="Y267" s="88"/>
      <c r="Z267" s="89" t="str">
        <f>VLOOKUP(功能_333[[#This Row],[User]],[2]SKL放款!A:G,7,FALSE)</f>
        <v>放款管理課</v>
      </c>
      <c r="AA267" s="107"/>
      <c r="AB267" s="103" t="str">
        <f>AB266</f>
        <v>L5-1</v>
      </c>
      <c r="AC267" s="89">
        <v>256</v>
      </c>
      <c r="AD267" s="89" t="str">
        <f>VLOOKUP(功能_333[[#This Row],[功能代號]],[3]交易清單!$E:$E,1,FALSE)</f>
        <v>L5105</v>
      </c>
    </row>
    <row r="268" spans="1:30" ht="13.5">
      <c r="A268" s="92">
        <v>257</v>
      </c>
      <c r="B268" s="89" t="str">
        <f>LEFT(功能_333[[#This Row],[功能代號]],2)</f>
        <v>L5</v>
      </c>
      <c r="C268" s="89" t="s">
        <v>1449</v>
      </c>
      <c r="D268" s="89"/>
      <c r="E268" s="88" t="s">
        <v>1602</v>
      </c>
      <c r="F268" s="118" t="s">
        <v>1603</v>
      </c>
      <c r="G268" s="89" t="s">
        <v>1604</v>
      </c>
      <c r="H268" s="88" t="s">
        <v>891</v>
      </c>
      <c r="I268" s="106" t="s">
        <v>892</v>
      </c>
      <c r="J268" s="107">
        <v>44427</v>
      </c>
      <c r="K268" s="107" t="s">
        <v>1570</v>
      </c>
      <c r="L268" s="107"/>
      <c r="M268" s="107"/>
      <c r="N268" s="107" t="str">
        <f>IFERROR(IF(VLOOKUP(功能_333[[#This Row],[功能代號]],[2]討論項目!A:H,8,FALSE)=0,"",VLOOKUP(功能_333[[#This Row],[功能代號]],[2]討論項目!A:H,8,FALSE)),"")</f>
        <v/>
      </c>
      <c r="O268" s="107"/>
      <c r="P268" s="88" t="s">
        <v>1150</v>
      </c>
      <c r="Q268" s="88" t="s">
        <v>1598</v>
      </c>
      <c r="R268" s="89"/>
      <c r="S268" s="88"/>
      <c r="T268" s="88"/>
      <c r="U268" s="88"/>
      <c r="V268" s="88"/>
      <c r="W268" s="88"/>
      <c r="X268" s="88"/>
      <c r="Y268" s="88"/>
      <c r="Z268" s="89" t="str">
        <f>VLOOKUP(功能_333[[#This Row],[User]],[2]SKL放款!A:G,7,FALSE)</f>
        <v>放款管理課</v>
      </c>
      <c r="AA268" s="107"/>
      <c r="AB268" s="90" t="str">
        <f>IFERROR(IF(VLOOKUP(功能_333[[#This Row],[功能代號]],[2]Menu!A:D,4,FALSE)=0,"",VLOOKUP(功能_333[[#This Row],[功能代號]],[2]Menu!A:D,4,FALSE)),"")</f>
        <v>L5-1</v>
      </c>
      <c r="AC268" s="89">
        <v>257</v>
      </c>
      <c r="AD268" s="89" t="str">
        <f>VLOOKUP(功能_333[[#This Row],[功能代號]],[3]交易清單!$E:$E,1,FALSE)</f>
        <v>L5106</v>
      </c>
    </row>
    <row r="269" spans="1:30" ht="13.5">
      <c r="A269" s="92">
        <v>258</v>
      </c>
      <c r="B269" s="89" t="str">
        <f>LEFT(功能_333[[#This Row],[功能代號]],2)</f>
        <v>L5</v>
      </c>
      <c r="C269" s="89" t="s">
        <v>1449</v>
      </c>
      <c r="D269" s="89" t="s">
        <v>1605</v>
      </c>
      <c r="E269" s="88" t="s">
        <v>1606</v>
      </c>
      <c r="F269" s="118" t="s">
        <v>1607</v>
      </c>
      <c r="G269" s="89" t="s">
        <v>1608</v>
      </c>
      <c r="H269" s="88" t="s">
        <v>891</v>
      </c>
      <c r="I269" s="106" t="s">
        <v>892</v>
      </c>
      <c r="J269" s="107">
        <v>44427</v>
      </c>
      <c r="K269" s="107" t="s">
        <v>1570</v>
      </c>
      <c r="L269" s="107"/>
      <c r="M269" s="107"/>
      <c r="N269" s="107" t="str">
        <f>IFERROR(IF(VLOOKUP(功能_333[[#This Row],[功能代號]],[2]討論項目!A:H,8,FALSE)=0,"",VLOOKUP(功能_333[[#This Row],[功能代號]],[2]討論項目!A:H,8,FALSE)),"")</f>
        <v/>
      </c>
      <c r="O269" s="107"/>
      <c r="P269" s="88" t="s">
        <v>1150</v>
      </c>
      <c r="Q269" s="88" t="s">
        <v>1598</v>
      </c>
      <c r="R269" s="89"/>
      <c r="S269" s="88"/>
      <c r="T269" s="88"/>
      <c r="U269" s="88"/>
      <c r="V269" s="88"/>
      <c r="W269" s="88"/>
      <c r="X269" s="88"/>
      <c r="Y269" s="88"/>
      <c r="Z269" s="89" t="str">
        <f>VLOOKUP(功能_333[[#This Row],[User]],[2]SKL放款!A:G,7,FALSE)</f>
        <v>放款管理課</v>
      </c>
      <c r="AA269" s="107"/>
      <c r="AB269" s="90" t="str">
        <f>IFERROR(IF(VLOOKUP(功能_333[[#This Row],[功能代號]],[2]Menu!A:D,4,FALSE)=0,"",VLOOKUP(功能_333[[#This Row],[功能代號]],[2]Menu!A:D,4,FALSE)),"")</f>
        <v>L5-1</v>
      </c>
      <c r="AC269" s="89">
        <v>258</v>
      </c>
      <c r="AD269" s="89" t="str">
        <f>VLOOKUP(功能_333[[#This Row],[功能代號]],[3]交易清單!$E:$E,1,FALSE)</f>
        <v>L5906</v>
      </c>
    </row>
    <row r="270" spans="1:30" ht="13.5">
      <c r="A270" s="92">
        <v>259</v>
      </c>
      <c r="B270" s="89" t="str">
        <f>LEFT(功能_333[[#This Row],[功能代號]],2)</f>
        <v>L5</v>
      </c>
      <c r="C270" s="89" t="s">
        <v>1449</v>
      </c>
      <c r="D270" s="89" t="s">
        <v>1605</v>
      </c>
      <c r="E270" s="88" t="s">
        <v>1609</v>
      </c>
      <c r="F270" s="118" t="s">
        <v>1607</v>
      </c>
      <c r="G270" s="89" t="s">
        <v>1610</v>
      </c>
      <c r="H270" s="88" t="s">
        <v>891</v>
      </c>
      <c r="I270" s="106" t="s">
        <v>892</v>
      </c>
      <c r="J270" s="126">
        <v>44427</v>
      </c>
      <c r="K270" s="107" t="s">
        <v>1570</v>
      </c>
      <c r="L270" s="126"/>
      <c r="M270" s="126"/>
      <c r="N270" s="126" t="str">
        <f>IFERROR(IF(VLOOKUP(功能_333[[#This Row],[功能代號]],[2]討論項目!A:H,8,FALSE)=0,"",VLOOKUP(功能_333[[#This Row],[功能代號]],[2]討論項目!A:H,8,FALSE)),"")</f>
        <v/>
      </c>
      <c r="O270" s="126"/>
      <c r="P270" s="88" t="s">
        <v>1150</v>
      </c>
      <c r="Q270" s="88" t="s">
        <v>1598</v>
      </c>
      <c r="R270" s="89"/>
      <c r="S270" s="88"/>
      <c r="T270" s="88"/>
      <c r="U270" s="88"/>
      <c r="V270" s="88"/>
      <c r="W270" s="88"/>
      <c r="X270" s="88"/>
      <c r="Y270" s="88"/>
      <c r="Z270" s="89" t="str">
        <f>VLOOKUP(功能_333[[#This Row],[User]],[2]SKL放款!A:G,7,FALSE)</f>
        <v>放款管理課</v>
      </c>
      <c r="AA270" s="126"/>
      <c r="AB270" s="103" t="str">
        <f>AB269</f>
        <v>L5-1</v>
      </c>
      <c r="AC270" s="89">
        <v>259</v>
      </c>
      <c r="AD270" s="89" t="str">
        <f>VLOOKUP(功能_333[[#This Row],[功能代號]],[3]交易清單!$E:$E,1,FALSE)</f>
        <v>L5116</v>
      </c>
    </row>
    <row r="271" spans="1:30" ht="13.5">
      <c r="A271" s="92">
        <v>375</v>
      </c>
      <c r="B271" s="89" t="str">
        <f>LEFT(功能_333[[#This Row],[功能代號]],2)</f>
        <v>L8</v>
      </c>
      <c r="C271" s="89" t="s">
        <v>1532</v>
      </c>
      <c r="D271" s="89"/>
      <c r="E271" s="88" t="s">
        <v>1611</v>
      </c>
      <c r="F271" s="118" t="s">
        <v>1612</v>
      </c>
      <c r="G271" s="89" t="s">
        <v>1613</v>
      </c>
      <c r="H271" s="88" t="s">
        <v>891</v>
      </c>
      <c r="I271" s="88" t="s">
        <v>1110</v>
      </c>
      <c r="J271" s="107">
        <v>44435</v>
      </c>
      <c r="K271" s="107" t="s">
        <v>1614</v>
      </c>
      <c r="L271" s="107"/>
      <c r="M271" s="107"/>
      <c r="N271" s="107" t="str">
        <f>IFERROR(IF(VLOOKUP(功能_333[[#This Row],[功能代號]],[2]討論項目!A:H,8,FALSE)=0,"",VLOOKUP(功能_333[[#This Row],[功能代號]],[2]討論項目!A:H,8,FALSE)),"")</f>
        <v/>
      </c>
      <c r="O271" s="107"/>
      <c r="P271" s="88" t="s">
        <v>922</v>
      </c>
      <c r="Q271" s="88" t="s">
        <v>923</v>
      </c>
      <c r="R271" s="89"/>
      <c r="S271" s="88"/>
      <c r="T271" s="88"/>
      <c r="U271" s="88"/>
      <c r="V271" s="88"/>
      <c r="W271" s="88"/>
      <c r="X271" s="88"/>
      <c r="Y271" s="88"/>
      <c r="Z271" s="89" t="str">
        <f>VLOOKUP(功能_333[[#This Row],[User]],[2]SKL放款!A:G,7,FALSE)</f>
        <v>放款服務課</v>
      </c>
      <c r="AA271" s="107"/>
      <c r="AB271" s="103" t="str">
        <f>AB253</f>
        <v>L8-2</v>
      </c>
      <c r="AC271" s="89">
        <v>375</v>
      </c>
      <c r="AD271" s="89" t="str">
        <f>VLOOKUP(功能_333[[#This Row],[功能代號]],[3]交易清單!$E:$E,1,FALSE)</f>
        <v>L8204</v>
      </c>
    </row>
    <row r="272" spans="1:30" ht="13.5">
      <c r="A272" s="92">
        <v>376</v>
      </c>
      <c r="B272" s="89" t="str">
        <f>LEFT(功能_333[[#This Row],[功能代號]],2)</f>
        <v>L8</v>
      </c>
      <c r="C272" s="89" t="s">
        <v>1532</v>
      </c>
      <c r="D272" s="89"/>
      <c r="E272" s="88" t="s">
        <v>1615</v>
      </c>
      <c r="F272" s="118" t="s">
        <v>1545</v>
      </c>
      <c r="G272" s="89" t="s">
        <v>1616</v>
      </c>
      <c r="H272" s="88" t="s">
        <v>891</v>
      </c>
      <c r="I272" s="88" t="s">
        <v>1110</v>
      </c>
      <c r="J272" s="107">
        <v>44435</v>
      </c>
      <c r="K272" s="107" t="s">
        <v>1614</v>
      </c>
      <c r="L272" s="107"/>
      <c r="M272" s="107"/>
      <c r="N272" s="107" t="str">
        <f>IFERROR(IF(VLOOKUP(功能_333[[#This Row],[功能代號]],[2]討論項目!A:H,8,FALSE)=0,"",VLOOKUP(功能_333[[#This Row],[功能代號]],[2]討論項目!A:H,8,FALSE)),"")</f>
        <v/>
      </c>
      <c r="O272" s="107"/>
      <c r="P272" s="88" t="s">
        <v>1150</v>
      </c>
      <c r="Q272" s="88" t="s">
        <v>1617</v>
      </c>
      <c r="R272" s="89"/>
      <c r="S272" s="88"/>
      <c r="T272" s="88"/>
      <c r="U272" s="88"/>
      <c r="V272" s="88"/>
      <c r="W272" s="88"/>
      <c r="X272" s="88"/>
      <c r="Y272" s="88"/>
      <c r="Z272" s="89" t="str">
        <f>VLOOKUP(功能_333[[#This Row],[User]],[2]SKL放款!A:G,7,FALSE)</f>
        <v>放款服務課</v>
      </c>
      <c r="AA272" s="107"/>
      <c r="AB272" s="90" t="str">
        <f>IFERROR(IF(VLOOKUP(功能_333[[#This Row],[功能代號]],[2]Menu!A:D,4,FALSE)=0,"",VLOOKUP(功能_333[[#This Row],[功能代號]],[2]Menu!A:D,4,FALSE)),"")</f>
        <v>L8-7</v>
      </c>
      <c r="AC272" s="89">
        <v>376</v>
      </c>
      <c r="AD272" s="89" t="str">
        <f>VLOOKUP(功能_333[[#This Row],[功能代號]],[3]交易清單!$E:$E,1,FALSE)</f>
        <v>L8701</v>
      </c>
    </row>
    <row r="273" spans="1:30" s="100" customFormat="1" ht="13.5">
      <c r="A273" s="92">
        <v>121</v>
      </c>
      <c r="B273" s="93" t="str">
        <f>LEFT(功能_333[[#This Row],[功能代號]],2)</f>
        <v>L1</v>
      </c>
      <c r="C273" s="93" t="s">
        <v>886</v>
      </c>
      <c r="D273" s="93" t="s">
        <v>887</v>
      </c>
      <c r="E273" s="97" t="s">
        <v>1618</v>
      </c>
      <c r="F273" s="104" t="s">
        <v>1619</v>
      </c>
      <c r="G273" s="93" t="s">
        <v>1620</v>
      </c>
      <c r="H273" s="97" t="s">
        <v>891</v>
      </c>
      <c r="I273" s="97" t="s">
        <v>892</v>
      </c>
      <c r="J273" s="98">
        <v>44399</v>
      </c>
      <c r="K273" s="107" t="s">
        <v>1614</v>
      </c>
      <c r="L273" s="98"/>
      <c r="M273" s="98"/>
      <c r="N273" s="98" t="str">
        <f>IFERROR(IF(VLOOKUP(功能_333[[#This Row],[功能代號]],[2]討論項目!A:H,8,FALSE)=0,"",VLOOKUP(功能_333[[#This Row],[功能代號]],[2]討論項目!A:H,8,FALSE)),"")</f>
        <v/>
      </c>
      <c r="O273" s="98"/>
      <c r="P273" s="97" t="s">
        <v>893</v>
      </c>
      <c r="Q273" s="97" t="s">
        <v>894</v>
      </c>
      <c r="R273" s="93"/>
      <c r="S273" s="97"/>
      <c r="T273" s="97"/>
      <c r="U273" s="97"/>
      <c r="V273" s="97"/>
      <c r="W273" s="97"/>
      <c r="X273" s="97"/>
      <c r="Y273" s="97"/>
      <c r="Z273" s="93" t="str">
        <f>VLOOKUP(功能_333[[#This Row],[User]],[2]SKL放款!A:G,7,FALSE)</f>
        <v>放款推展課</v>
      </c>
      <c r="AA273" s="98"/>
      <c r="AB273" s="99" t="str">
        <f>IFERROR(IF(VLOOKUP(功能_333[[#This Row],[功能代號]],[2]Menu!A:D,4,FALSE)=0,"",VLOOKUP(功能_333[[#This Row],[功能代號]],[2]Menu!A:D,4,FALSE)),"")</f>
        <v>L1-1</v>
      </c>
      <c r="AC273" s="93">
        <v>121</v>
      </c>
      <c r="AD273" s="93" t="str">
        <f>VLOOKUP(功能_333[[#This Row],[功能代號]],[3]交易清單!$E:$E,1,FALSE)</f>
        <v>L1109</v>
      </c>
    </row>
    <row r="274" spans="1:30" ht="13.5">
      <c r="A274" s="92">
        <v>122</v>
      </c>
      <c r="B274" s="89" t="str">
        <f>LEFT(功能_333[[#This Row],[功能代號]],2)</f>
        <v>L1</v>
      </c>
      <c r="C274" s="89" t="s">
        <v>886</v>
      </c>
      <c r="D274" s="89" t="s">
        <v>887</v>
      </c>
      <c r="E274" s="88" t="s">
        <v>79</v>
      </c>
      <c r="F274" s="102" t="s">
        <v>929</v>
      </c>
      <c r="G274" s="89" t="s">
        <v>1621</v>
      </c>
      <c r="H274" s="88" t="s">
        <v>891</v>
      </c>
      <c r="I274" s="88" t="s">
        <v>892</v>
      </c>
      <c r="J274" s="87">
        <v>44403</v>
      </c>
      <c r="K274" s="107" t="s">
        <v>1614</v>
      </c>
      <c r="L274" s="87"/>
      <c r="M274" s="87"/>
      <c r="N274" s="87" t="str">
        <f>IFERROR(IF(VLOOKUP(功能_333[[#This Row],[功能代號]],[2]討論項目!A:H,8,FALSE)=0,"",VLOOKUP(功能_333[[#This Row],[功能代號]],[2]討論項目!A:H,8,FALSE)),"")</f>
        <v/>
      </c>
      <c r="O274" s="87"/>
      <c r="P274" s="88" t="s">
        <v>893</v>
      </c>
      <c r="Q274" s="88" t="s">
        <v>997</v>
      </c>
      <c r="R274" s="89"/>
      <c r="S274" s="88"/>
      <c r="T274" s="88"/>
      <c r="U274" s="88"/>
      <c r="V274" s="88"/>
      <c r="W274" s="88"/>
      <c r="X274" s="88"/>
      <c r="Y274" s="88"/>
      <c r="Z274" s="89" t="str">
        <f>VLOOKUP(功能_333[[#This Row],[User]],[2]SKL放款!A:G,7,FALSE)</f>
        <v>放款審查課</v>
      </c>
      <c r="AA274" s="87"/>
      <c r="AB274" s="90" t="str">
        <f>IFERROR(IF(VLOOKUP(功能_333[[#This Row],[功能代號]],[2]Menu!A:D,4,FALSE)=0,"",VLOOKUP(功能_333[[#This Row],[功能代號]],[2]Menu!A:D,4,FALSE)),"")</f>
        <v>L1-3</v>
      </c>
      <c r="AC274" s="89">
        <v>122</v>
      </c>
      <c r="AD274" s="89" t="str">
        <f>VLOOKUP(功能_333[[#This Row],[功能代號]],[3]交易清單!$E:$E,1,FALSE)</f>
        <v>L1907</v>
      </c>
    </row>
    <row r="275" spans="1:30" ht="13.5">
      <c r="A275" s="92">
        <v>123</v>
      </c>
      <c r="B275" s="89" t="str">
        <f>LEFT(功能_333[[#This Row],[功能代號]],2)</f>
        <v>L1</v>
      </c>
      <c r="C275" s="89" t="s">
        <v>886</v>
      </c>
      <c r="D275" s="89" t="s">
        <v>887</v>
      </c>
      <c r="E275" s="88" t="s">
        <v>1622</v>
      </c>
      <c r="F275" s="102" t="s">
        <v>929</v>
      </c>
      <c r="G275" s="89" t="s">
        <v>1623</v>
      </c>
      <c r="H275" s="88" t="s">
        <v>891</v>
      </c>
      <c r="I275" s="88" t="s">
        <v>892</v>
      </c>
      <c r="J275" s="87">
        <v>44403</v>
      </c>
      <c r="K275" s="107" t="s">
        <v>1614</v>
      </c>
      <c r="L275" s="87"/>
      <c r="M275" s="87"/>
      <c r="N275" s="87" t="str">
        <f>IFERROR(IF(VLOOKUP(功能_333[[#This Row],[功能代號]],[2]討論項目!A:H,8,FALSE)=0,"",VLOOKUP(功能_333[[#This Row],[功能代號]],[2]討論項目!A:H,8,FALSE)),"")</f>
        <v/>
      </c>
      <c r="O275" s="87"/>
      <c r="P275" s="88" t="s">
        <v>893</v>
      </c>
      <c r="Q275" s="88" t="s">
        <v>997</v>
      </c>
      <c r="R275" s="89"/>
      <c r="S275" s="88"/>
      <c r="T275" s="88"/>
      <c r="U275" s="88"/>
      <c r="V275" s="88"/>
      <c r="W275" s="88"/>
      <c r="X275" s="88"/>
      <c r="Y275" s="88"/>
      <c r="Z275" s="89" t="str">
        <f>VLOOKUP(功能_333[[#This Row],[User]],[2]SKL放款!A:G,7,FALSE)</f>
        <v>放款審查課</v>
      </c>
      <c r="AA275" s="87"/>
      <c r="AB275" s="103" t="str">
        <f>AB274</f>
        <v>L1-3</v>
      </c>
      <c r="AC275" s="89">
        <v>123</v>
      </c>
      <c r="AD275" s="89" t="str">
        <f>VLOOKUP(功能_333[[#This Row],[功能代號]],[3]交易清單!$E:$E,1,FALSE)</f>
        <v>L1107</v>
      </c>
    </row>
    <row r="276" spans="1:30" ht="13.5">
      <c r="A276" s="92">
        <v>187</v>
      </c>
      <c r="B276" s="89" t="str">
        <f>LEFT(功能_333[[#This Row],[功能代號]],2)</f>
        <v>L2</v>
      </c>
      <c r="C276" s="89" t="s">
        <v>933</v>
      </c>
      <c r="D276" s="89"/>
      <c r="E276" s="88" t="s">
        <v>1624</v>
      </c>
      <c r="F276" s="118" t="s">
        <v>1625</v>
      </c>
      <c r="G276" s="125" t="s">
        <v>132</v>
      </c>
      <c r="H276" s="88" t="s">
        <v>891</v>
      </c>
      <c r="I276" s="88" t="s">
        <v>973</v>
      </c>
      <c r="J276" s="107">
        <v>44411</v>
      </c>
      <c r="K276" s="107" t="s">
        <v>1614</v>
      </c>
      <c r="L276" s="107"/>
      <c r="M276" s="107"/>
      <c r="N276" s="107" t="str">
        <f>IFERROR(IF(VLOOKUP(功能_333[[#This Row],[功能代號]],[2]討論項目!A:H,8,FALSE)=0,"",VLOOKUP(功能_333[[#This Row],[功能代號]],[2]討論項目!A:H,8,FALSE)),"")</f>
        <v/>
      </c>
      <c r="O276" s="107"/>
      <c r="P276" s="88" t="s">
        <v>1150</v>
      </c>
      <c r="Q276" s="88" t="s">
        <v>1100</v>
      </c>
      <c r="R276" s="89"/>
      <c r="S276" s="88"/>
      <c r="T276" s="88"/>
      <c r="U276" s="88"/>
      <c r="V276" s="88"/>
      <c r="W276" s="88"/>
      <c r="X276" s="88"/>
      <c r="Y276" s="88"/>
      <c r="Z276" s="89" t="str">
        <f>VLOOKUP(功能_333[[#This Row],[User]],[2]SKL放款!A:G,7,FALSE)</f>
        <v>放款服務課</v>
      </c>
      <c r="AA276" s="107"/>
      <c r="AB276" s="90" t="str">
        <f>IFERROR(IF(VLOOKUP(功能_333[[#This Row],[功能代號]],[2]Menu!A:D,4,FALSE)=0,"",VLOOKUP(功能_333[[#This Row],[功能代號]],[2]Menu!A:D,4,FALSE)),"")</f>
        <v>L2-9</v>
      </c>
      <c r="AC276" s="89">
        <v>187</v>
      </c>
      <c r="AD276" s="89" t="str">
        <f>VLOOKUP(功能_333[[#This Row],[功能代號]],[3]交易清單!$E:$E,1,FALSE)</f>
        <v>L2980</v>
      </c>
    </row>
    <row r="277" spans="1:30" ht="13.5">
      <c r="A277" s="92">
        <v>188</v>
      </c>
      <c r="B277" s="89" t="str">
        <f>LEFT(功能_333[[#This Row],[功能代號]],2)</f>
        <v>L2</v>
      </c>
      <c r="C277" s="89" t="s">
        <v>933</v>
      </c>
      <c r="D277" s="89" t="s">
        <v>1626</v>
      </c>
      <c r="E277" s="88" t="s">
        <v>133</v>
      </c>
      <c r="F277" s="118" t="s">
        <v>1627</v>
      </c>
      <c r="G277" s="89" t="s">
        <v>1628</v>
      </c>
      <c r="H277" s="88" t="s">
        <v>891</v>
      </c>
      <c r="I277" s="108" t="s">
        <v>973</v>
      </c>
      <c r="J277" s="107">
        <v>44411</v>
      </c>
      <c r="K277" s="107" t="s">
        <v>1614</v>
      </c>
      <c r="L277" s="107"/>
      <c r="M277" s="115"/>
      <c r="N277" s="115" t="str">
        <f>IFERROR(IF(VLOOKUP(功能_333[[#This Row],[功能代號]],[2]討論項目!A:H,8,FALSE)=0,"",VLOOKUP(功能_333[[#This Row],[功能代號]],[2]討論項目!A:H,8,FALSE)),"")</f>
        <v/>
      </c>
      <c r="O277" s="115"/>
      <c r="P277" s="88" t="s">
        <v>922</v>
      </c>
      <c r="Q277" s="88" t="s">
        <v>923</v>
      </c>
      <c r="R277" s="89"/>
      <c r="S277" s="88"/>
      <c r="T277" s="88"/>
      <c r="U277" s="88"/>
      <c r="V277" s="88"/>
      <c r="W277" s="88"/>
      <c r="X277" s="88"/>
      <c r="Y277" s="88"/>
      <c r="Z277" s="89" t="str">
        <f>VLOOKUP(功能_333[[#This Row],[User]],[2]SKL放款!A:G,7,FALSE)</f>
        <v>放款服務課</v>
      </c>
      <c r="AA277" s="115"/>
      <c r="AB277" s="90" t="str">
        <f>IFERROR(IF(VLOOKUP(功能_333[[#This Row],[功能代號]],[2]Menu!A:D,4,FALSE)=0,"",VLOOKUP(功能_333[[#This Row],[功能代號]],[2]Menu!A:D,4,FALSE)),"")</f>
        <v>L2-9</v>
      </c>
      <c r="AC277" s="89">
        <v>188</v>
      </c>
      <c r="AD277" s="89" t="str">
        <f>VLOOKUP(功能_333[[#This Row],[功能代號]],[3]交易清單!$E:$E,1,FALSE)</f>
        <v>L2073</v>
      </c>
    </row>
    <row r="278" spans="1:30" ht="13.5">
      <c r="A278" s="92">
        <v>189</v>
      </c>
      <c r="B278" s="89" t="str">
        <f>LEFT(功能_333[[#This Row],[功能代號]],2)</f>
        <v>L2</v>
      </c>
      <c r="C278" s="89" t="s">
        <v>933</v>
      </c>
      <c r="D278" s="89" t="s">
        <v>1626</v>
      </c>
      <c r="E278" s="88" t="s">
        <v>1629</v>
      </c>
      <c r="F278" s="102" t="s">
        <v>1630</v>
      </c>
      <c r="G278" s="89" t="s">
        <v>1631</v>
      </c>
      <c r="H278" s="88" t="s">
        <v>891</v>
      </c>
      <c r="I278" s="108" t="s">
        <v>973</v>
      </c>
      <c r="J278" s="107">
        <v>44411</v>
      </c>
      <c r="K278" s="107" t="s">
        <v>1614</v>
      </c>
      <c r="L278" s="107"/>
      <c r="M278" s="115"/>
      <c r="N278" s="115" t="str">
        <f>IFERROR(IF(VLOOKUP(功能_333[[#This Row],[功能代號]],[2]討論項目!A:H,8,FALSE)=0,"",VLOOKUP(功能_333[[#This Row],[功能代號]],[2]討論項目!A:H,8,FALSE)),"")</f>
        <v/>
      </c>
      <c r="O278" s="115"/>
      <c r="P278" s="88" t="s">
        <v>922</v>
      </c>
      <c r="Q278" s="88" t="s">
        <v>923</v>
      </c>
      <c r="R278" s="89"/>
      <c r="S278" s="88"/>
      <c r="T278" s="88"/>
      <c r="U278" s="88"/>
      <c r="V278" s="88"/>
      <c r="W278" s="88"/>
      <c r="X278" s="88"/>
      <c r="Y278" s="88"/>
      <c r="Z278" s="89" t="str">
        <f>VLOOKUP(功能_333[[#This Row],[User]],[2]SKL放款!A:G,7,FALSE)</f>
        <v>放款服務課</v>
      </c>
      <c r="AA278" s="115"/>
      <c r="AB278" s="103" t="str">
        <f>AB277</f>
        <v>L2-9</v>
      </c>
      <c r="AC278" s="89">
        <v>189</v>
      </c>
      <c r="AD278" s="89" t="str">
        <f>VLOOKUP(功能_333[[#This Row],[功能代號]],[3]交易清單!$E:$E,1,FALSE)</f>
        <v>L2703</v>
      </c>
    </row>
    <row r="279" spans="1:30" ht="13.5">
      <c r="A279" s="92">
        <v>170</v>
      </c>
      <c r="B279" s="89" t="str">
        <f>LEFT(功能_333[[#This Row],[功能代號]],2)</f>
        <v>L2</v>
      </c>
      <c r="C279" s="89" t="s">
        <v>933</v>
      </c>
      <c r="D279" s="89" t="s">
        <v>1632</v>
      </c>
      <c r="E279" s="88" t="s">
        <v>1633</v>
      </c>
      <c r="F279" s="102" t="s">
        <v>1634</v>
      </c>
      <c r="G279" s="89" t="s">
        <v>698</v>
      </c>
      <c r="H279" s="88" t="s">
        <v>891</v>
      </c>
      <c r="I279" s="106" t="s">
        <v>938</v>
      </c>
      <c r="J279" s="107">
        <v>44406</v>
      </c>
      <c r="K279" s="107">
        <v>44512</v>
      </c>
      <c r="L279" s="107"/>
      <c r="M279" s="113"/>
      <c r="N279" s="107" t="str">
        <f>IFERROR(IF(VLOOKUP(功能_333[[#This Row],[功能代號]],[2]討論項目!A:H,8,FALSE)=0,"",VLOOKUP(功能_333[[#This Row],[功能代號]],[2]討論項目!A:H,8,FALSE)),"")</f>
        <v/>
      </c>
      <c r="O279" s="107"/>
      <c r="P279" s="88" t="s">
        <v>893</v>
      </c>
      <c r="Q279" s="88" t="s">
        <v>1598</v>
      </c>
      <c r="R279" s="89" t="s">
        <v>974</v>
      </c>
      <c r="S279" s="88"/>
      <c r="T279" s="88"/>
      <c r="U279" s="88"/>
      <c r="V279" s="88"/>
      <c r="W279" s="88"/>
      <c r="X279" s="88"/>
      <c r="Y279" s="88"/>
      <c r="Z279" s="89" t="str">
        <f>VLOOKUP(功能_333[[#This Row],[User]],[2]SKL放款!A:G,7,FALSE)</f>
        <v>放款管理課</v>
      </c>
      <c r="AA279" s="113"/>
      <c r="AB279" s="90" t="str">
        <f>IFERROR(IF(VLOOKUP(功能_333[[#This Row],[功能代號]],[2]Menu!A:D,4,FALSE)=0,"",VLOOKUP(功能_333[[#This Row],[功能代號]],[2]Menu!A:D,4,FALSE)),"")</f>
        <v>L2-4</v>
      </c>
      <c r="AC279" s="89">
        <v>170</v>
      </c>
      <c r="AD279" s="89" t="str">
        <f>VLOOKUP(功能_333[[#This Row],[功能代號]],[3]交易清單!$E:$E,1,FALSE)</f>
        <v>L2039</v>
      </c>
    </row>
    <row r="280" spans="1:30" ht="13.5">
      <c r="A280" s="92">
        <v>171</v>
      </c>
      <c r="B280" s="89" t="str">
        <f>LEFT(功能_333[[#This Row],[功能代號]],2)</f>
        <v>L2</v>
      </c>
      <c r="C280" s="89" t="s">
        <v>933</v>
      </c>
      <c r="D280" s="89" t="s">
        <v>1635</v>
      </c>
      <c r="E280" s="88" t="s">
        <v>1636</v>
      </c>
      <c r="F280" s="102" t="s">
        <v>1634</v>
      </c>
      <c r="G280" s="89" t="s">
        <v>1637</v>
      </c>
      <c r="H280" s="88" t="s">
        <v>891</v>
      </c>
      <c r="I280" s="106" t="s">
        <v>938</v>
      </c>
      <c r="J280" s="107">
        <v>44406</v>
      </c>
      <c r="K280" s="107">
        <v>44512</v>
      </c>
      <c r="L280" s="107"/>
      <c r="M280" s="113"/>
      <c r="N280" s="107" t="str">
        <f>IFERROR(IF(VLOOKUP(功能_333[[#This Row],[功能代號]],[2]討論項目!A:H,8,FALSE)=0,"",VLOOKUP(功能_333[[#This Row],[功能代號]],[2]討論項目!A:H,8,FALSE)),"")</f>
        <v/>
      </c>
      <c r="O280" s="107"/>
      <c r="P280" s="88" t="s">
        <v>893</v>
      </c>
      <c r="Q280" s="88" t="s">
        <v>1598</v>
      </c>
      <c r="R280" s="89" t="s">
        <v>974</v>
      </c>
      <c r="S280" s="88"/>
      <c r="T280" s="88"/>
      <c r="U280" s="88"/>
      <c r="V280" s="88"/>
      <c r="W280" s="88"/>
      <c r="X280" s="88"/>
      <c r="Y280" s="88"/>
      <c r="Z280" s="89" t="str">
        <f>VLOOKUP(功能_333[[#This Row],[User]],[2]SKL放款!A:G,7,FALSE)</f>
        <v>放款管理課</v>
      </c>
      <c r="AA280" s="113"/>
      <c r="AB280" s="103" t="str">
        <f>AB279</f>
        <v>L2-4</v>
      </c>
      <c r="AC280" s="89">
        <v>171</v>
      </c>
      <c r="AD280" s="89" t="str">
        <f>VLOOKUP(功能_333[[#This Row],[功能代號]],[3]交易清單!$E:$E,1,FALSE)</f>
        <v>L2480</v>
      </c>
    </row>
    <row r="281" spans="1:30" ht="13.5">
      <c r="A281" s="92">
        <v>297</v>
      </c>
      <c r="B281" s="89" t="str">
        <f>LEFT(功能_333[[#This Row],[功能代號]],2)</f>
        <v>L6</v>
      </c>
      <c r="C281" s="89" t="s">
        <v>1174</v>
      </c>
      <c r="D281" s="89"/>
      <c r="E281" s="88" t="s">
        <v>1638</v>
      </c>
      <c r="F281" s="118" t="s">
        <v>1639</v>
      </c>
      <c r="G281" s="89" t="s">
        <v>1640</v>
      </c>
      <c r="H281" s="88" t="s">
        <v>891</v>
      </c>
      <c r="I281" s="88" t="s">
        <v>1110</v>
      </c>
      <c r="J281" s="107">
        <v>44434</v>
      </c>
      <c r="K281" s="107" t="s">
        <v>1641</v>
      </c>
      <c r="L281" s="107"/>
      <c r="M281" s="107"/>
      <c r="N281" s="107" t="str">
        <f>IFERROR(IF(VLOOKUP(功能_333[[#This Row],[功能代號]],[2]討論項目!A:H,8,FALSE)=0,"",VLOOKUP(功能_333[[#This Row],[功能代號]],[2]討論項目!A:H,8,FALSE)),"")</f>
        <v/>
      </c>
      <c r="O281" s="107"/>
      <c r="P281" s="88" t="s">
        <v>922</v>
      </c>
      <c r="Q281" s="88" t="s">
        <v>923</v>
      </c>
      <c r="R281" s="89"/>
      <c r="S281" s="88"/>
      <c r="T281" s="88"/>
      <c r="U281" s="88"/>
      <c r="V281" s="88"/>
      <c r="W281" s="88"/>
      <c r="X281" s="88"/>
      <c r="Y281" s="88"/>
      <c r="Z281" s="89" t="str">
        <f>VLOOKUP(功能_333[[#This Row],[User]],[2]SKL放款!A:G,7,FALSE)</f>
        <v>放款服務課</v>
      </c>
      <c r="AA281" s="107"/>
      <c r="AB281" s="90" t="str">
        <f>IFERROR(IF(VLOOKUP(功能_333[[#This Row],[功能代號]],[2]Menu!A:D,4,FALSE)=0,"",VLOOKUP(功能_333[[#This Row],[功能代號]],[2]Menu!A:D,4,FALSE)),"")</f>
        <v>L6-1</v>
      </c>
      <c r="AC281" s="89">
        <v>297</v>
      </c>
      <c r="AD281" s="89" t="str">
        <f>VLOOKUP(功能_333[[#This Row],[功能代號]],[3]交易清單!$E:$E,1,FALSE)</f>
        <v>L6103</v>
      </c>
    </row>
    <row r="282" spans="1:30" ht="13.5">
      <c r="A282" s="92">
        <v>298</v>
      </c>
      <c r="B282" s="89" t="str">
        <f>LEFT(功能_333[[#This Row],[功能代號]],2)</f>
        <v>L6</v>
      </c>
      <c r="C282" s="89" t="s">
        <v>1174</v>
      </c>
      <c r="D282" s="89"/>
      <c r="E282" s="88" t="s">
        <v>1642</v>
      </c>
      <c r="F282" s="118" t="s">
        <v>1643</v>
      </c>
      <c r="G282" s="89" t="s">
        <v>1644</v>
      </c>
      <c r="H282" s="88" t="s">
        <v>1452</v>
      </c>
      <c r="I282" s="88" t="s">
        <v>1110</v>
      </c>
      <c r="J282" s="115">
        <v>44434</v>
      </c>
      <c r="K282" s="107" t="s">
        <v>1641</v>
      </c>
      <c r="L282" s="115"/>
      <c r="M282" s="115"/>
      <c r="N282" s="115" t="str">
        <f>IFERROR(IF(VLOOKUP(功能_333[[#This Row],[功能代號]],[2]討論項目!A:H,8,FALSE)=0,"",VLOOKUP(功能_333[[#This Row],[功能代號]],[2]討論項目!A:H,8,FALSE)),"")</f>
        <v/>
      </c>
      <c r="O282" s="115"/>
      <c r="P282" s="88" t="s">
        <v>922</v>
      </c>
      <c r="Q282" s="88" t="s">
        <v>923</v>
      </c>
      <c r="R282" s="89"/>
      <c r="S282" s="88"/>
      <c r="T282" s="88"/>
      <c r="U282" s="88"/>
      <c r="V282" s="88"/>
      <c r="W282" s="88"/>
      <c r="X282" s="88"/>
      <c r="Y282" s="88"/>
      <c r="Z282" s="89" t="str">
        <f>VLOOKUP(功能_333[[#This Row],[User]],[2]SKL放款!A:G,7,FALSE)</f>
        <v>放款服務課</v>
      </c>
      <c r="AA282" s="115"/>
      <c r="AB282" s="90" t="str">
        <f>IFERROR(IF(VLOOKUP(功能_333[[#This Row],[功能代號]],[2]Menu!A:D,4,FALSE)=0,"",VLOOKUP(功能_333[[#This Row],[功能代號]],[2]Menu!A:D,4,FALSE)),"")</f>
        <v>L6-1</v>
      </c>
      <c r="AC282" s="89">
        <v>298</v>
      </c>
      <c r="AD282" s="89" t="str">
        <f>VLOOKUP(功能_333[[#This Row],[功能代號]],[3]交易清單!$E:$E,1,FALSE)</f>
        <v>L6104</v>
      </c>
    </row>
    <row r="283" spans="1:30" ht="13.5">
      <c r="A283" s="92">
        <v>308</v>
      </c>
      <c r="B283" s="89" t="str">
        <f>LEFT(功能_333[[#This Row],[功能代號]],2)</f>
        <v>L6</v>
      </c>
      <c r="C283" s="89" t="s">
        <v>1174</v>
      </c>
      <c r="D283" s="89"/>
      <c r="E283" s="88" t="s">
        <v>480</v>
      </c>
      <c r="F283" s="118" t="s">
        <v>1645</v>
      </c>
      <c r="G283" s="89" t="s">
        <v>1646</v>
      </c>
      <c r="H283" s="88" t="s">
        <v>891</v>
      </c>
      <c r="I283" s="88" t="s">
        <v>1110</v>
      </c>
      <c r="J283" s="107">
        <v>44431</v>
      </c>
      <c r="K283" s="107" t="s">
        <v>1641</v>
      </c>
      <c r="L283" s="107"/>
      <c r="M283" s="107"/>
      <c r="N283" s="107" t="str">
        <f>IFERROR(IF(VLOOKUP(功能_333[[#This Row],[功能代號]],[2]討論項目!A:H,8,FALSE)=0,"",VLOOKUP(功能_333[[#This Row],[功能代號]],[2]討論項目!A:H,8,FALSE)),"")</f>
        <v/>
      </c>
      <c r="O283" s="107"/>
      <c r="P283" s="88" t="s">
        <v>922</v>
      </c>
      <c r="Q283" s="88" t="s">
        <v>923</v>
      </c>
      <c r="R283" s="89"/>
      <c r="S283" s="88"/>
      <c r="T283" s="88"/>
      <c r="U283" s="88"/>
      <c r="V283" s="88"/>
      <c r="W283" s="88"/>
      <c r="X283" s="88"/>
      <c r="Y283" s="88"/>
      <c r="Z283" s="89" t="str">
        <f>VLOOKUP(功能_333[[#This Row],[User]],[2]SKL放款!A:G,7,FALSE)</f>
        <v>放款服務課</v>
      </c>
      <c r="AA283" s="107"/>
      <c r="AB283" s="90" t="str">
        <f>IFERROR(IF(VLOOKUP(功能_333[[#This Row],[功能代號]],[2]Menu!A:D,4,FALSE)=0,"",VLOOKUP(功能_333[[#This Row],[功能代號]],[2]Menu!A:D,4,FALSE)),"")</f>
        <v>L6-3</v>
      </c>
      <c r="AC283" s="89">
        <v>308</v>
      </c>
      <c r="AD283" s="89" t="str">
        <f>VLOOKUP(功能_333[[#This Row],[功能代號]],[3]交易清單!$E:$E,1,FALSE)</f>
        <v>L6932</v>
      </c>
    </row>
    <row r="284" spans="1:30" ht="13.5">
      <c r="A284" s="92">
        <v>309</v>
      </c>
      <c r="B284" s="89" t="str">
        <f>LEFT(功能_333[[#This Row],[功能代號]],2)</f>
        <v>L6</v>
      </c>
      <c r="C284" s="89" t="s">
        <v>1174</v>
      </c>
      <c r="D284" s="127" t="s">
        <v>1647</v>
      </c>
      <c r="E284" s="88" t="s">
        <v>1648</v>
      </c>
      <c r="F284" s="102" t="s">
        <v>1649</v>
      </c>
      <c r="G284" s="127" t="s">
        <v>1650</v>
      </c>
      <c r="H284" s="88" t="s">
        <v>891</v>
      </c>
      <c r="I284" s="88" t="s">
        <v>1110</v>
      </c>
      <c r="J284" s="107">
        <v>44431</v>
      </c>
      <c r="K284" s="107" t="s">
        <v>1641</v>
      </c>
      <c r="L284" s="107"/>
      <c r="M284" s="107"/>
      <c r="N284" s="107" t="str">
        <f>IFERROR(IF(VLOOKUP(功能_333[[#This Row],[功能代號]],[2]討論項目!A:H,8,FALSE)=0,"",VLOOKUP(功能_333[[#This Row],[功能代號]],[2]討論項目!A:H,8,FALSE)),"")</f>
        <v/>
      </c>
      <c r="O284" s="107"/>
      <c r="P284" s="88" t="s">
        <v>922</v>
      </c>
      <c r="Q284" s="88" t="s">
        <v>917</v>
      </c>
      <c r="R284" s="89"/>
      <c r="S284" s="88"/>
      <c r="T284" s="88"/>
      <c r="U284" s="88"/>
      <c r="V284" s="88"/>
      <c r="W284" s="88"/>
      <c r="X284" s="88"/>
      <c r="Y284" s="88"/>
      <c r="Z284" s="89" t="str">
        <f>VLOOKUP(功能_333[[#This Row],[User]],[2]SKL放款!A:G,7,FALSE)</f>
        <v>放款服務課</v>
      </c>
      <c r="AA284" s="107"/>
      <c r="AB284" s="90" t="str">
        <f>IFERROR(IF(VLOOKUP(功能_333[[#This Row],[功能代號]],[2]Menu!A:D,4,FALSE)=0,"",VLOOKUP(功能_333[[#This Row],[功能代號]],[2]Menu!A:D,4,FALSE)),"")</f>
        <v>L6-3</v>
      </c>
      <c r="AC284" s="89">
        <v>309</v>
      </c>
      <c r="AD284" s="89" t="str">
        <f>VLOOKUP(功能_333[[#This Row],[功能代號]],[3]交易清單!$E:$E,1,FALSE)</f>
        <v>L6031</v>
      </c>
    </row>
    <row r="285" spans="1:30" ht="13.5">
      <c r="A285" s="92">
        <v>310</v>
      </c>
      <c r="B285" s="89" t="str">
        <f>LEFT(功能_333[[#This Row],[功能代號]],2)</f>
        <v>L6</v>
      </c>
      <c r="C285" s="89" t="s">
        <v>1174</v>
      </c>
      <c r="D285" s="127" t="s">
        <v>1647</v>
      </c>
      <c r="E285" s="88" t="s">
        <v>1651</v>
      </c>
      <c r="F285" s="102" t="s">
        <v>1649</v>
      </c>
      <c r="G285" s="127" t="s">
        <v>1652</v>
      </c>
      <c r="H285" s="88" t="s">
        <v>891</v>
      </c>
      <c r="I285" s="88" t="s">
        <v>1110</v>
      </c>
      <c r="J285" s="107">
        <v>44431</v>
      </c>
      <c r="K285" s="107" t="s">
        <v>1641</v>
      </c>
      <c r="L285" s="107"/>
      <c r="M285" s="107"/>
      <c r="N285" s="107" t="str">
        <f>IFERROR(IF(VLOOKUP(功能_333[[#This Row],[功能代號]],[2]討論項目!A:H,8,FALSE)=0,"",VLOOKUP(功能_333[[#This Row],[功能代號]],[2]討論項目!A:H,8,FALSE)),"")</f>
        <v/>
      </c>
      <c r="O285" s="107"/>
      <c r="P285" s="88" t="s">
        <v>922</v>
      </c>
      <c r="Q285" s="88" t="s">
        <v>917</v>
      </c>
      <c r="R285" s="89"/>
      <c r="S285" s="88"/>
      <c r="T285" s="88"/>
      <c r="U285" s="88"/>
      <c r="V285" s="88"/>
      <c r="W285" s="88"/>
      <c r="X285" s="88"/>
      <c r="Y285" s="88"/>
      <c r="Z285" s="89" t="str">
        <f>VLOOKUP(功能_333[[#This Row],[User]],[2]SKL放款!A:G,7,FALSE)</f>
        <v>放款服務課</v>
      </c>
      <c r="AA285" s="107"/>
      <c r="AB285" s="90" t="str">
        <f>IFERROR(IF(VLOOKUP(功能_333[[#This Row],[功能代號]],[2]Menu!A:D,4,FALSE)=0,"",VLOOKUP(功能_333[[#This Row],[功能代號]],[2]Menu!A:D,4,FALSE)),"")</f>
        <v>L6-3</v>
      </c>
      <c r="AC285" s="89">
        <v>310</v>
      </c>
      <c r="AD285" s="89" t="str">
        <f>VLOOKUP(功能_333[[#This Row],[功能代號]],[3]交易清單!$E:$E,1,FALSE)</f>
        <v>L6032</v>
      </c>
    </row>
    <row r="286" spans="1:30" ht="13.5">
      <c r="A286" s="92">
        <v>311</v>
      </c>
      <c r="B286" s="89" t="str">
        <f>LEFT(功能_333[[#This Row],[功能代號]],2)</f>
        <v>L6</v>
      </c>
      <c r="C286" s="89" t="s">
        <v>1174</v>
      </c>
      <c r="D286" s="127" t="s">
        <v>1647</v>
      </c>
      <c r="E286" s="88" t="s">
        <v>487</v>
      </c>
      <c r="F286" s="102" t="s">
        <v>1653</v>
      </c>
      <c r="G286" s="127" t="s">
        <v>1654</v>
      </c>
      <c r="H286" s="88" t="s">
        <v>891</v>
      </c>
      <c r="I286" s="88" t="s">
        <v>1110</v>
      </c>
      <c r="J286" s="107">
        <v>44431</v>
      </c>
      <c r="K286" s="107" t="s">
        <v>1641</v>
      </c>
      <c r="L286" s="107"/>
      <c r="M286" s="107"/>
      <c r="N286" s="107">
        <f>IFERROR(IF(VLOOKUP(功能_333[[#This Row],[功能代號]],[2]討論項目!A:H,8,FALSE)=0,"",VLOOKUP(功能_333[[#This Row],[功能代號]],[2]討論項目!A:H,8,FALSE)),"")</f>
        <v>44435</v>
      </c>
      <c r="O286" s="107"/>
      <c r="P286" s="88" t="s">
        <v>922</v>
      </c>
      <c r="Q286" s="88" t="s">
        <v>1199</v>
      </c>
      <c r="R286" s="89"/>
      <c r="S286" s="88"/>
      <c r="T286" s="88"/>
      <c r="U286" s="88"/>
      <c r="V286" s="88"/>
      <c r="W286" s="88"/>
      <c r="X286" s="88"/>
      <c r="Y286" s="88"/>
      <c r="Z286" s="89" t="str">
        <f>VLOOKUP(功能_333[[#This Row],[User]],[2]SKL放款!A:G,7,FALSE)</f>
        <v>放款服務課</v>
      </c>
      <c r="AA286" s="107"/>
      <c r="AB286" s="103" t="str">
        <f>AB285</f>
        <v>L6-3</v>
      </c>
      <c r="AC286" s="89">
        <v>311</v>
      </c>
      <c r="AD286" s="89" t="str">
        <f>VLOOKUP(功能_333[[#This Row],[功能代號]],[3]交易清單!$E:$E,1,FALSE)</f>
        <v>L6301</v>
      </c>
    </row>
    <row r="287" spans="1:30" ht="13.5">
      <c r="A287" s="92">
        <v>312</v>
      </c>
      <c r="B287" s="89" t="str">
        <f>LEFT(功能_333[[#This Row],[功能代號]],2)</f>
        <v>L6</v>
      </c>
      <c r="C287" s="89" t="s">
        <v>1174</v>
      </c>
      <c r="D287" s="89" t="s">
        <v>1647</v>
      </c>
      <c r="E287" s="88" t="s">
        <v>1655</v>
      </c>
      <c r="F287" s="102" t="s">
        <v>1656</v>
      </c>
      <c r="G287" s="89" t="s">
        <v>1657</v>
      </c>
      <c r="H287" s="88" t="s">
        <v>891</v>
      </c>
      <c r="I287" s="88" t="s">
        <v>1110</v>
      </c>
      <c r="J287" s="107">
        <v>44431</v>
      </c>
      <c r="K287" s="107" t="s">
        <v>1641</v>
      </c>
      <c r="L287" s="107"/>
      <c r="M287" s="107"/>
      <c r="N287" s="107">
        <f>IFERROR(IF(VLOOKUP(功能_333[[#This Row],[功能代號]],[2]討論項目!A:H,8,FALSE)=0,"",VLOOKUP(功能_333[[#This Row],[功能代號]],[2]討論項目!A:H,8,FALSE)),"")</f>
        <v>44428</v>
      </c>
      <c r="O287" s="107"/>
      <c r="P287" s="88" t="s">
        <v>922</v>
      </c>
      <c r="Q287" s="88" t="s">
        <v>923</v>
      </c>
      <c r="R287" s="89"/>
      <c r="S287" s="88"/>
      <c r="T287" s="88"/>
      <c r="U287" s="88"/>
      <c r="V287" s="88"/>
      <c r="W287" s="88"/>
      <c r="X287" s="88"/>
      <c r="Y287" s="88"/>
      <c r="Z287" s="89" t="str">
        <f>VLOOKUP(功能_333[[#This Row],[User]],[2]SKL放款!A:G,7,FALSE)</f>
        <v>放款服務課</v>
      </c>
      <c r="AA287" s="107"/>
      <c r="AB287" s="103" t="str">
        <f>AB285</f>
        <v>L6-3</v>
      </c>
      <c r="AC287" s="89">
        <v>312</v>
      </c>
      <c r="AD287" s="89" t="str">
        <f>VLOOKUP(功能_333[[#This Row],[功能代號]],[3]交易清單!$E:$E,1,FALSE)</f>
        <v>L6302</v>
      </c>
    </row>
    <row r="288" spans="1:30" ht="13.5">
      <c r="A288" s="92">
        <v>313</v>
      </c>
      <c r="B288" s="89" t="str">
        <f>LEFT(功能_333[[#This Row],[功能代號]],2)</f>
        <v>L6</v>
      </c>
      <c r="C288" s="89" t="s">
        <v>1174</v>
      </c>
      <c r="D288" s="89"/>
      <c r="E288" s="88" t="s">
        <v>1658</v>
      </c>
      <c r="F288" s="128" t="s">
        <v>1659</v>
      </c>
      <c r="G288" s="89" t="s">
        <v>1660</v>
      </c>
      <c r="H288" s="88" t="s">
        <v>891</v>
      </c>
      <c r="I288" s="88" t="s">
        <v>1110</v>
      </c>
      <c r="J288" s="107">
        <v>44432</v>
      </c>
      <c r="K288" s="107" t="s">
        <v>1641</v>
      </c>
      <c r="L288" s="107"/>
      <c r="M288" s="107"/>
      <c r="N288" s="107" t="str">
        <f>IFERROR(IF(VLOOKUP(功能_333[[#This Row],[功能代號]],[2]討論項目!A:H,8,FALSE)=0,"",VLOOKUP(功能_333[[#This Row],[功能代號]],[2]討論項目!A:H,8,FALSE)),"")</f>
        <v/>
      </c>
      <c r="O288" s="107"/>
      <c r="P288" s="88" t="s">
        <v>922</v>
      </c>
      <c r="Q288" s="88" t="s">
        <v>917</v>
      </c>
      <c r="R288" s="89"/>
      <c r="S288" s="88"/>
      <c r="T288" s="88"/>
      <c r="U288" s="88"/>
      <c r="V288" s="88"/>
      <c r="W288" s="88"/>
      <c r="X288" s="88"/>
      <c r="Y288" s="88"/>
      <c r="Z288" s="89" t="str">
        <f>VLOOKUP(功能_333[[#This Row],[User]],[2]SKL放款!A:G,7,FALSE)</f>
        <v>放款服務課</v>
      </c>
      <c r="AA288" s="107"/>
      <c r="AB288" s="90" t="str">
        <f>IFERROR(IF(VLOOKUP(功能_333[[#This Row],[功能代號]],[2]Menu!A:D,4,FALSE)=0,"",VLOOKUP(功能_333[[#This Row],[功能代號]],[2]Menu!A:D,4,FALSE)),"")</f>
        <v>L6-3</v>
      </c>
      <c r="AC288" s="89">
        <v>313</v>
      </c>
      <c r="AD288" s="89" t="str">
        <f>VLOOKUP(功能_333[[#This Row],[功能代號]],[3]交易清單!$E:$E,1,FALSE)</f>
        <v>L6030</v>
      </c>
    </row>
    <row r="289" spans="1:30" ht="13.5">
      <c r="A289" s="92">
        <v>321</v>
      </c>
      <c r="B289" s="89" t="str">
        <f>LEFT(功能_333[[#This Row],[功能代號]],2)</f>
        <v>L6</v>
      </c>
      <c r="C289" s="89" t="s">
        <v>1174</v>
      </c>
      <c r="D289" s="89"/>
      <c r="E289" s="88" t="s">
        <v>509</v>
      </c>
      <c r="F289" s="118" t="s">
        <v>1661</v>
      </c>
      <c r="G289" s="89" t="s">
        <v>1662</v>
      </c>
      <c r="H289" s="88" t="s">
        <v>1452</v>
      </c>
      <c r="I289" s="88" t="s">
        <v>1110</v>
      </c>
      <c r="J289" s="107">
        <v>44433</v>
      </c>
      <c r="K289" s="107" t="s">
        <v>1641</v>
      </c>
      <c r="L289" s="107"/>
      <c r="M289" s="107"/>
      <c r="N289" s="107" t="str">
        <f>IFERROR(IF(VLOOKUP(功能_333[[#This Row],[功能代號]],[2]討論項目!A:H,8,FALSE)=0,"",VLOOKUP(功能_333[[#This Row],[功能代號]],[2]討論項目!A:H,8,FALSE)),"")</f>
        <v/>
      </c>
      <c r="O289" s="107"/>
      <c r="P289" s="88" t="s">
        <v>922</v>
      </c>
      <c r="Q289" s="88" t="s">
        <v>917</v>
      </c>
      <c r="R289" s="89"/>
      <c r="S289" s="88"/>
      <c r="T289" s="88"/>
      <c r="U289" s="88"/>
      <c r="V289" s="88"/>
      <c r="W289" s="88"/>
      <c r="X289" s="88"/>
      <c r="Y289" s="88"/>
      <c r="Z289" s="89" t="str">
        <f>VLOOKUP(功能_333[[#This Row],[User]],[2]SKL放款!A:G,7,FALSE)</f>
        <v>放款服務課</v>
      </c>
      <c r="AA289" s="107"/>
      <c r="AB289" s="90" t="str">
        <f>IFERROR(IF(VLOOKUP(功能_333[[#This Row],[功能代號]],[2]Menu!A:D,4,FALSE)=0,"",VLOOKUP(功能_333[[#This Row],[功能代號]],[2]Menu!A:D,4,FALSE)),"")</f>
        <v>L6-4</v>
      </c>
      <c r="AC289" s="89">
        <v>321</v>
      </c>
      <c r="AD289" s="89" t="str">
        <f>VLOOKUP(功能_333[[#This Row],[功能代號]],[3]交易清單!$E:$E,1,FALSE)</f>
        <v>L6044</v>
      </c>
    </row>
    <row r="290" spans="1:30" ht="13.5">
      <c r="A290" s="92">
        <v>322</v>
      </c>
      <c r="B290" s="89" t="str">
        <f>LEFT(功能_333[[#This Row],[功能代號]],2)</f>
        <v>L6</v>
      </c>
      <c r="C290" s="89" t="s">
        <v>1174</v>
      </c>
      <c r="D290" s="89"/>
      <c r="E290" s="88" t="s">
        <v>1663</v>
      </c>
      <c r="F290" s="118" t="s">
        <v>1664</v>
      </c>
      <c r="G290" s="89" t="s">
        <v>1665</v>
      </c>
      <c r="H290" s="88" t="s">
        <v>891</v>
      </c>
      <c r="I290" s="88" t="s">
        <v>1110</v>
      </c>
      <c r="J290" s="107">
        <v>44434</v>
      </c>
      <c r="K290" s="107" t="s">
        <v>1641</v>
      </c>
      <c r="L290" s="107"/>
      <c r="M290" s="107"/>
      <c r="N290" s="107" t="str">
        <f>IFERROR(IF(VLOOKUP(功能_333[[#This Row],[功能代號]],[2]討論項目!A:H,8,FALSE)=0,"",VLOOKUP(功能_333[[#This Row],[功能代號]],[2]討論項目!A:H,8,FALSE)),"")</f>
        <v/>
      </c>
      <c r="O290" s="107"/>
      <c r="P290" s="88" t="s">
        <v>1129</v>
      </c>
      <c r="Q290" s="88" t="s">
        <v>1403</v>
      </c>
      <c r="R290" s="89"/>
      <c r="S290" s="88"/>
      <c r="T290" s="88"/>
      <c r="U290" s="88"/>
      <c r="V290" s="88"/>
      <c r="W290" s="88"/>
      <c r="X290" s="88"/>
      <c r="Y290" s="88"/>
      <c r="Z290" s="89" t="str">
        <f>VLOOKUP(功能_333[[#This Row],[User]],[2]SKL放款!A:G,7,FALSE)</f>
        <v>放款服務課</v>
      </c>
      <c r="AA290" s="107"/>
      <c r="AB290" s="90" t="str">
        <f>IFERROR(IF(VLOOKUP(功能_333[[#This Row],[功能代號]],[2]Menu!A:D,4,FALSE)=0,"",VLOOKUP(功能_333[[#This Row],[功能代號]],[2]Menu!A:D,4,FALSE)),"")</f>
        <v>L6-5</v>
      </c>
      <c r="AC290" s="89">
        <v>322</v>
      </c>
      <c r="AD290" s="89" t="str">
        <f>VLOOKUP(功能_333[[#This Row],[功能代號]],[3]交易清單!$E:$E,1,FALSE)</f>
        <v>L6052</v>
      </c>
    </row>
    <row r="291" spans="1:30" ht="13.5">
      <c r="A291" s="92">
        <v>323</v>
      </c>
      <c r="B291" s="89" t="str">
        <f>LEFT(功能_333[[#This Row],[功能代號]],2)</f>
        <v>L6</v>
      </c>
      <c r="C291" s="89" t="s">
        <v>1174</v>
      </c>
      <c r="D291" s="89"/>
      <c r="E291" s="88" t="s">
        <v>1666</v>
      </c>
      <c r="F291" s="118" t="s">
        <v>1664</v>
      </c>
      <c r="G291" s="89" t="s">
        <v>1667</v>
      </c>
      <c r="H291" s="88" t="s">
        <v>891</v>
      </c>
      <c r="I291" s="88" t="s">
        <v>1110</v>
      </c>
      <c r="J291" s="107">
        <v>44434</v>
      </c>
      <c r="K291" s="107" t="s">
        <v>1641</v>
      </c>
      <c r="L291" s="107"/>
      <c r="M291" s="107"/>
      <c r="N291" s="107" t="str">
        <f>IFERROR(IF(VLOOKUP(功能_333[[#This Row],[功能代號]],[2]討論項目!A:H,8,FALSE)=0,"",VLOOKUP(功能_333[[#This Row],[功能代號]],[2]討論項目!A:H,8,FALSE)),"")</f>
        <v/>
      </c>
      <c r="O291" s="107"/>
      <c r="P291" s="88" t="s">
        <v>922</v>
      </c>
      <c r="Q291" s="88" t="s">
        <v>1403</v>
      </c>
      <c r="R291" s="89"/>
      <c r="S291" s="88"/>
      <c r="T291" s="88"/>
      <c r="U291" s="88"/>
      <c r="V291" s="88"/>
      <c r="W291" s="88"/>
      <c r="X291" s="88"/>
      <c r="Y291" s="88"/>
      <c r="Z291" s="89" t="str">
        <f>VLOOKUP(功能_333[[#This Row],[User]],[2]SKL放款!A:G,7,FALSE)</f>
        <v>放款服務課</v>
      </c>
      <c r="AA291" s="107"/>
      <c r="AB291" s="103" t="str">
        <f>AB290</f>
        <v>L6-5</v>
      </c>
      <c r="AC291" s="89">
        <v>323</v>
      </c>
      <c r="AD291" s="89" t="str">
        <f>VLOOKUP(功能_333[[#This Row],[功能代號]],[3]交易清單!$E:$E,1,FALSE)</f>
        <v>L6502</v>
      </c>
    </row>
    <row r="292" spans="1:30" ht="13.5">
      <c r="A292" s="92">
        <v>324</v>
      </c>
      <c r="B292" s="89" t="str">
        <f>LEFT(功能_333[[#This Row],[功能代號]],2)</f>
        <v>L6</v>
      </c>
      <c r="C292" s="89" t="s">
        <v>1174</v>
      </c>
      <c r="D292" s="89" t="s">
        <v>1668</v>
      </c>
      <c r="E292" s="88" t="s">
        <v>1669</v>
      </c>
      <c r="F292" s="102" t="s">
        <v>1670</v>
      </c>
      <c r="G292" s="89" t="s">
        <v>1671</v>
      </c>
      <c r="H292" s="88" t="s">
        <v>891</v>
      </c>
      <c r="I292" s="88" t="s">
        <v>1110</v>
      </c>
      <c r="J292" s="107">
        <v>44428</v>
      </c>
      <c r="K292" s="107" t="s">
        <v>1641</v>
      </c>
      <c r="L292" s="107"/>
      <c r="M292" s="107"/>
      <c r="N292" s="107" t="str">
        <f>IFERROR(IF(VLOOKUP(功能_333[[#This Row],[功能代號]],[2]討論項目!A:H,8,FALSE)=0,"",VLOOKUP(功能_333[[#This Row],[功能代號]],[2]討論項目!A:H,8,FALSE)),"")</f>
        <v/>
      </c>
      <c r="O292" s="107"/>
      <c r="P292" s="88" t="s">
        <v>922</v>
      </c>
      <c r="Q292" s="88" t="s">
        <v>1199</v>
      </c>
      <c r="R292" s="89"/>
      <c r="S292" s="88"/>
      <c r="T292" s="88"/>
      <c r="U292" s="88"/>
      <c r="V292" s="88"/>
      <c r="W292" s="88"/>
      <c r="X292" s="88"/>
      <c r="Y292" s="88"/>
      <c r="Z292" s="89" t="str">
        <f>VLOOKUP(功能_333[[#This Row],[User]],[2]SKL放款!A:G,7,FALSE)</f>
        <v>放款服務課</v>
      </c>
      <c r="AA292" s="107"/>
      <c r="AB292" s="90" t="str">
        <f>IFERROR(IF(VLOOKUP(功能_333[[#This Row],[功能代號]],[2]Menu!A:D,4,FALSE)=0,"",VLOOKUP(功能_333[[#This Row],[功能代號]],[2]Menu!A:D,4,FALSE)),"")</f>
        <v>L6-6</v>
      </c>
      <c r="AC292" s="89">
        <v>324</v>
      </c>
      <c r="AD292" s="89" t="str">
        <f>VLOOKUP(功能_333[[#This Row],[功能代號]],[3]交易清單!$E:$E,1,FALSE)</f>
        <v>L6063</v>
      </c>
    </row>
    <row r="293" spans="1:30" ht="13.5">
      <c r="A293" s="92">
        <v>325</v>
      </c>
      <c r="B293" s="89" t="str">
        <f>LEFT(功能_333[[#This Row],[功能代號]],2)</f>
        <v>L6</v>
      </c>
      <c r="C293" s="89" t="s">
        <v>1174</v>
      </c>
      <c r="D293" s="89" t="s">
        <v>1668</v>
      </c>
      <c r="E293" s="88" t="s">
        <v>1672</v>
      </c>
      <c r="F293" s="102" t="s">
        <v>1670</v>
      </c>
      <c r="G293" s="89" t="s">
        <v>1673</v>
      </c>
      <c r="H293" s="88" t="s">
        <v>891</v>
      </c>
      <c r="I293" s="88" t="s">
        <v>1110</v>
      </c>
      <c r="J293" s="107">
        <v>44428</v>
      </c>
      <c r="K293" s="107" t="s">
        <v>1641</v>
      </c>
      <c r="L293" s="107"/>
      <c r="M293" s="107"/>
      <c r="N293" s="107" t="str">
        <f>IFERROR(IF(VLOOKUP(功能_333[[#This Row],[功能代號]],[2]討論項目!A:H,8,FALSE)=0,"",VLOOKUP(功能_333[[#This Row],[功能代號]],[2]討論項目!A:H,8,FALSE)),"")</f>
        <v/>
      </c>
      <c r="O293" s="107"/>
      <c r="P293" s="88" t="s">
        <v>922</v>
      </c>
      <c r="Q293" s="88" t="s">
        <v>1403</v>
      </c>
      <c r="R293" s="89"/>
      <c r="S293" s="88"/>
      <c r="T293" s="88"/>
      <c r="U293" s="88"/>
      <c r="V293" s="88"/>
      <c r="W293" s="88"/>
      <c r="X293" s="88"/>
      <c r="Y293" s="88"/>
      <c r="Z293" s="89" t="str">
        <f>VLOOKUP(功能_333[[#This Row],[User]],[2]SKL放款!A:G,7,FALSE)</f>
        <v>放款服務課</v>
      </c>
      <c r="AA293" s="107"/>
      <c r="AB293" s="103" t="str">
        <f>AB292</f>
        <v>L6-6</v>
      </c>
      <c r="AC293" s="89">
        <v>325</v>
      </c>
      <c r="AD293" s="89" t="str">
        <f>VLOOKUP(功能_333[[#This Row],[功能代號]],[3]交易清單!$E:$E,1,FALSE)</f>
        <v>L6603</v>
      </c>
    </row>
    <row r="294" spans="1:30" ht="13.5">
      <c r="A294" s="92">
        <v>326</v>
      </c>
      <c r="B294" s="89" t="str">
        <f>LEFT(功能_333[[#This Row],[功能代號]],2)</f>
        <v>L6</v>
      </c>
      <c r="C294" s="89" t="s">
        <v>1174</v>
      </c>
      <c r="D294" s="89"/>
      <c r="E294" s="88" t="s">
        <v>522</v>
      </c>
      <c r="F294" s="118" t="s">
        <v>1639</v>
      </c>
      <c r="G294" s="89" t="s">
        <v>1674</v>
      </c>
      <c r="H294" s="88" t="s">
        <v>891</v>
      </c>
      <c r="I294" s="88" t="s">
        <v>1110</v>
      </c>
      <c r="J294" s="107">
        <v>44434</v>
      </c>
      <c r="K294" s="107" t="s">
        <v>1641</v>
      </c>
      <c r="L294" s="107"/>
      <c r="M294" s="107"/>
      <c r="N294" s="107" t="str">
        <f>IFERROR(IF(VLOOKUP(功能_333[[#This Row],[功能代號]],[2]討論項目!A:H,8,FALSE)=0,"",VLOOKUP(功能_333[[#This Row],[功能代號]],[2]討論項目!A:H,8,FALSE)),"")</f>
        <v/>
      </c>
      <c r="O294" s="107"/>
      <c r="P294" s="88" t="s">
        <v>922</v>
      </c>
      <c r="Q294" s="88" t="s">
        <v>1403</v>
      </c>
      <c r="R294" s="89"/>
      <c r="S294" s="88"/>
      <c r="T294" s="88"/>
      <c r="U294" s="88"/>
      <c r="V294" s="88"/>
      <c r="W294" s="88"/>
      <c r="X294" s="88"/>
      <c r="Y294" s="88"/>
      <c r="Z294" s="89" t="str">
        <f>VLOOKUP(功能_333[[#This Row],[User]],[2]SKL放款!A:G,7,FALSE)</f>
        <v>放款服務課</v>
      </c>
      <c r="AA294" s="107"/>
      <c r="AB294" s="90" t="str">
        <f>IFERROR(IF(VLOOKUP(功能_333[[#This Row],[功能代號]],[2]Menu!A:D,4,FALSE)=0,"",VLOOKUP(功能_333[[#This Row],[功能代號]],[2]Menu!A:D,4,FALSE)),"")</f>
        <v>L6-6</v>
      </c>
      <c r="AC294" s="89">
        <v>326</v>
      </c>
      <c r="AD294" s="89" t="str">
        <f>VLOOKUP(功能_333[[#This Row],[功能代號]],[3]交易清單!$E:$E,1,FALSE)</f>
        <v>L6068</v>
      </c>
    </row>
    <row r="295" spans="1:30" ht="13.5">
      <c r="A295" s="92">
        <v>327</v>
      </c>
      <c r="B295" s="89" t="str">
        <f>LEFT(功能_333[[#This Row],[功能代號]],2)</f>
        <v>L6</v>
      </c>
      <c r="C295" s="89" t="s">
        <v>1174</v>
      </c>
      <c r="D295" s="89"/>
      <c r="E295" s="88" t="s">
        <v>524</v>
      </c>
      <c r="F295" s="118" t="s">
        <v>1639</v>
      </c>
      <c r="G295" s="89" t="s">
        <v>1675</v>
      </c>
      <c r="H295" s="88" t="s">
        <v>891</v>
      </c>
      <c r="I295" s="88" t="s">
        <v>1110</v>
      </c>
      <c r="J295" s="107">
        <v>44434</v>
      </c>
      <c r="K295" s="107" t="s">
        <v>1641</v>
      </c>
      <c r="L295" s="107"/>
      <c r="M295" s="107"/>
      <c r="N295" s="107" t="str">
        <f>IFERROR(IF(VLOOKUP(功能_333[[#This Row],[功能代號]],[2]討論項目!A:H,8,FALSE)=0,"",VLOOKUP(功能_333[[#This Row],[功能代號]],[2]討論項目!A:H,8,FALSE)),"")</f>
        <v/>
      </c>
      <c r="O295" s="107"/>
      <c r="P295" s="88" t="s">
        <v>922</v>
      </c>
      <c r="Q295" s="88" t="s">
        <v>917</v>
      </c>
      <c r="R295" s="89"/>
      <c r="S295" s="88"/>
      <c r="T295" s="88"/>
      <c r="U295" s="88"/>
      <c r="V295" s="88"/>
      <c r="W295" s="88"/>
      <c r="X295" s="88"/>
      <c r="Y295" s="88"/>
      <c r="Z295" s="89" t="str">
        <f>VLOOKUP(功能_333[[#This Row],[User]],[2]SKL放款!A:G,7,FALSE)</f>
        <v>放款服務課</v>
      </c>
      <c r="AA295" s="107"/>
      <c r="AB295" s="103" t="str">
        <f>AB294</f>
        <v>L6-6</v>
      </c>
      <c r="AC295" s="89">
        <v>327</v>
      </c>
      <c r="AD295" s="89" t="str">
        <f>VLOOKUP(功能_333[[#This Row],[功能代號]],[3]交易清單!$E:$E,1,FALSE)</f>
        <v>L6608</v>
      </c>
    </row>
    <row r="296" spans="1:30" ht="13.5">
      <c r="A296" s="92">
        <v>328</v>
      </c>
      <c r="B296" s="89" t="str">
        <f>LEFT(功能_333[[#This Row],[功能代號]],2)</f>
        <v>L6</v>
      </c>
      <c r="C296" s="89" t="s">
        <v>1174</v>
      </c>
      <c r="D296" s="89"/>
      <c r="E296" s="88" t="s">
        <v>1676</v>
      </c>
      <c r="F296" s="118" t="s">
        <v>1677</v>
      </c>
      <c r="G296" s="89" t="s">
        <v>1678</v>
      </c>
      <c r="H296" s="88" t="s">
        <v>891</v>
      </c>
      <c r="I296" s="88" t="s">
        <v>1110</v>
      </c>
      <c r="J296" s="107">
        <v>44433</v>
      </c>
      <c r="K296" s="107" t="s">
        <v>1641</v>
      </c>
      <c r="L296" s="107"/>
      <c r="M296" s="107"/>
      <c r="N296" s="107" t="str">
        <f>IFERROR(IF(VLOOKUP(功能_333[[#This Row],[功能代號]],[2]討論項目!A:H,8,FALSE)=0,"",VLOOKUP(功能_333[[#This Row],[功能代號]],[2]討論項目!A:H,8,FALSE)),"")</f>
        <v/>
      </c>
      <c r="O296" s="107"/>
      <c r="P296" s="88" t="s">
        <v>922</v>
      </c>
      <c r="Q296" s="88" t="s">
        <v>917</v>
      </c>
      <c r="R296" s="89"/>
      <c r="S296" s="88"/>
      <c r="T296" s="88"/>
      <c r="U296" s="88"/>
      <c r="V296" s="88"/>
      <c r="W296" s="88"/>
      <c r="X296" s="88"/>
      <c r="Y296" s="88"/>
      <c r="Z296" s="89" t="str">
        <f>VLOOKUP(功能_333[[#This Row],[User]],[2]SKL放款!A:G,7,FALSE)</f>
        <v>放款服務課</v>
      </c>
      <c r="AA296" s="107"/>
      <c r="AB296" s="90" t="str">
        <f>IFERROR(IF(VLOOKUP(功能_333[[#This Row],[功能代號]],[2]Menu!A:D,4,FALSE)=0,"",VLOOKUP(功能_333[[#This Row],[功能代號]],[2]Menu!A:D,4,FALSE)),"")</f>
        <v>L6-6</v>
      </c>
      <c r="AC296" s="89">
        <v>328</v>
      </c>
      <c r="AD296" s="89" t="str">
        <f>VLOOKUP(功能_333[[#This Row],[功能代號]],[3]交易清單!$E:$E,1,FALSE)</f>
        <v>L6061</v>
      </c>
    </row>
    <row r="297" spans="1:30" ht="13.5">
      <c r="A297" s="92">
        <v>329</v>
      </c>
      <c r="B297" s="89" t="str">
        <f>LEFT(功能_333[[#This Row],[功能代號]],2)</f>
        <v>L6</v>
      </c>
      <c r="C297" s="89" t="s">
        <v>1174</v>
      </c>
      <c r="D297" s="89"/>
      <c r="E297" s="88" t="s">
        <v>1679</v>
      </c>
      <c r="F297" s="118" t="s">
        <v>1677</v>
      </c>
      <c r="G297" s="89" t="s">
        <v>1680</v>
      </c>
      <c r="H297" s="88" t="s">
        <v>891</v>
      </c>
      <c r="I297" s="88" t="s">
        <v>1110</v>
      </c>
      <c r="J297" s="107">
        <v>44433</v>
      </c>
      <c r="K297" s="107" t="s">
        <v>1641</v>
      </c>
      <c r="L297" s="107"/>
      <c r="M297" s="107"/>
      <c r="N297" s="107" t="str">
        <f>IFERROR(IF(VLOOKUP(功能_333[[#This Row],[功能代號]],[2]討論項目!A:H,8,FALSE)=0,"",VLOOKUP(功能_333[[#This Row],[功能代號]],[2]討論項目!A:H,8,FALSE)),"")</f>
        <v/>
      </c>
      <c r="O297" s="107"/>
      <c r="P297" s="88" t="s">
        <v>922</v>
      </c>
      <c r="Q297" s="88" t="s">
        <v>917</v>
      </c>
      <c r="R297" s="89"/>
      <c r="S297" s="88"/>
      <c r="T297" s="88"/>
      <c r="U297" s="88"/>
      <c r="V297" s="88"/>
      <c r="W297" s="88"/>
      <c r="X297" s="88"/>
      <c r="Y297" s="88"/>
      <c r="Z297" s="89" t="str">
        <f>VLOOKUP(功能_333[[#This Row],[User]],[2]SKL放款!A:G,7,FALSE)</f>
        <v>放款服務課</v>
      </c>
      <c r="AA297" s="107"/>
      <c r="AB297" s="103" t="str">
        <f>AB296</f>
        <v>L6-6</v>
      </c>
      <c r="AC297" s="89">
        <v>329</v>
      </c>
      <c r="AD297" s="89" t="str">
        <f>VLOOKUP(功能_333[[#This Row],[功能代號]],[3]交易清單!$E:$E,1,FALSE)</f>
        <v>L6601</v>
      </c>
    </row>
    <row r="298" spans="1:30" ht="13.5">
      <c r="A298" s="92">
        <v>330</v>
      </c>
      <c r="B298" s="89" t="str">
        <f>LEFT(功能_333[[#This Row],[功能代號]],2)</f>
        <v>L6</v>
      </c>
      <c r="C298" s="89" t="s">
        <v>1174</v>
      </c>
      <c r="D298" s="89"/>
      <c r="E298" s="88" t="s">
        <v>1681</v>
      </c>
      <c r="F298" s="118" t="s">
        <v>1682</v>
      </c>
      <c r="G298" s="89" t="s">
        <v>1683</v>
      </c>
      <c r="H298" s="88" t="s">
        <v>891</v>
      </c>
      <c r="I298" s="88" t="s">
        <v>1110</v>
      </c>
      <c r="J298" s="107">
        <v>44433</v>
      </c>
      <c r="K298" s="107" t="s">
        <v>1641</v>
      </c>
      <c r="L298" s="107"/>
      <c r="M298" s="107"/>
      <c r="N298" s="107" t="str">
        <f>IFERROR(IF(VLOOKUP(功能_333[[#This Row],[功能代號]],[2]討論項目!A:H,8,FALSE)=0,"",VLOOKUP(功能_333[[#This Row],[功能代號]],[2]討論項目!A:H,8,FALSE)),"")</f>
        <v/>
      </c>
      <c r="O298" s="107"/>
      <c r="P298" s="88" t="s">
        <v>922</v>
      </c>
      <c r="Q298" s="88" t="s">
        <v>917</v>
      </c>
      <c r="R298" s="89"/>
      <c r="S298" s="88"/>
      <c r="T298" s="88"/>
      <c r="U298" s="88"/>
      <c r="V298" s="88"/>
      <c r="W298" s="88"/>
      <c r="X298" s="88"/>
      <c r="Y298" s="88"/>
      <c r="Z298" s="89" t="str">
        <f>VLOOKUP(功能_333[[#This Row],[User]],[2]SKL放款!A:G,7,FALSE)</f>
        <v>放款服務課</v>
      </c>
      <c r="AA298" s="107"/>
      <c r="AB298" s="90" t="str">
        <f>IFERROR(IF(VLOOKUP(功能_333[[#This Row],[功能代號]],[2]Menu!A:D,4,FALSE)=0,"",VLOOKUP(功能_333[[#This Row],[功能代號]],[2]Menu!A:D,4,FALSE)),"")</f>
        <v>L6-6</v>
      </c>
      <c r="AC298" s="89">
        <v>330</v>
      </c>
      <c r="AD298" s="89" t="str">
        <f>VLOOKUP(功能_333[[#This Row],[功能代號]],[3]交易清單!$E:$E,1,FALSE)</f>
        <v>L6062</v>
      </c>
    </row>
    <row r="299" spans="1:30" ht="13.5">
      <c r="A299" s="92">
        <v>331</v>
      </c>
      <c r="B299" s="89" t="str">
        <f>LEFT(功能_333[[#This Row],[功能代號]],2)</f>
        <v>L6</v>
      </c>
      <c r="C299" s="89" t="s">
        <v>1174</v>
      </c>
      <c r="D299" s="89"/>
      <c r="E299" s="88" t="s">
        <v>1684</v>
      </c>
      <c r="F299" s="118" t="s">
        <v>1682</v>
      </c>
      <c r="G299" s="89" t="s">
        <v>1685</v>
      </c>
      <c r="H299" s="88" t="s">
        <v>891</v>
      </c>
      <c r="I299" s="88" t="s">
        <v>1110</v>
      </c>
      <c r="J299" s="107">
        <v>44433</v>
      </c>
      <c r="K299" s="107" t="s">
        <v>1641</v>
      </c>
      <c r="L299" s="107"/>
      <c r="M299" s="107"/>
      <c r="N299" s="107" t="str">
        <f>IFERROR(IF(VLOOKUP(功能_333[[#This Row],[功能代號]],[2]討論項目!A:H,8,FALSE)=0,"",VLOOKUP(功能_333[[#This Row],[功能代號]],[2]討論項目!A:H,8,FALSE)),"")</f>
        <v/>
      </c>
      <c r="O299" s="107"/>
      <c r="P299" s="88" t="s">
        <v>922</v>
      </c>
      <c r="Q299" s="88" t="s">
        <v>917</v>
      </c>
      <c r="R299" s="89"/>
      <c r="S299" s="88"/>
      <c r="T299" s="88"/>
      <c r="U299" s="88"/>
      <c r="V299" s="88"/>
      <c r="W299" s="88"/>
      <c r="X299" s="88"/>
      <c r="Y299" s="88"/>
      <c r="Z299" s="89" t="str">
        <f>VLOOKUP(功能_333[[#This Row],[User]],[2]SKL放款!A:G,7,FALSE)</f>
        <v>放款服務課</v>
      </c>
      <c r="AA299" s="107"/>
      <c r="AB299" s="103" t="str">
        <f>AB298</f>
        <v>L6-6</v>
      </c>
      <c r="AC299" s="89">
        <v>331</v>
      </c>
      <c r="AD299" s="89" t="str">
        <f>VLOOKUP(功能_333[[#This Row],[功能代號]],[3]交易清單!$E:$E,1,FALSE)</f>
        <v>L6602</v>
      </c>
    </row>
    <row r="300" spans="1:30" ht="13.5">
      <c r="A300" s="92">
        <v>332</v>
      </c>
      <c r="B300" s="89" t="str">
        <f>LEFT(功能_333[[#This Row],[功能代號]],2)</f>
        <v>L6</v>
      </c>
      <c r="C300" s="89" t="s">
        <v>1174</v>
      </c>
      <c r="D300" s="89"/>
      <c r="E300" s="88" t="s">
        <v>1686</v>
      </c>
      <c r="F300" s="128" t="s">
        <v>1687</v>
      </c>
      <c r="G300" s="89" t="s">
        <v>1688</v>
      </c>
      <c r="H300" s="88" t="s">
        <v>891</v>
      </c>
      <c r="I300" s="88" t="s">
        <v>1110</v>
      </c>
      <c r="J300" s="107">
        <v>44433</v>
      </c>
      <c r="K300" s="107" t="s">
        <v>1641</v>
      </c>
      <c r="L300" s="107"/>
      <c r="M300" s="107"/>
      <c r="N300" s="107" t="str">
        <f>IFERROR(IF(VLOOKUP(功能_333[[#This Row],[功能代號]],[2]討論項目!A:H,8,FALSE)=0,"",VLOOKUP(功能_333[[#This Row],[功能代號]],[2]討論項目!A:H,8,FALSE)),"")</f>
        <v/>
      </c>
      <c r="O300" s="107"/>
      <c r="P300" s="88" t="s">
        <v>1105</v>
      </c>
      <c r="Q300" s="88" t="s">
        <v>917</v>
      </c>
      <c r="R300" s="89"/>
      <c r="S300" s="88"/>
      <c r="T300" s="88"/>
      <c r="U300" s="88"/>
      <c r="V300" s="88"/>
      <c r="W300" s="88"/>
      <c r="X300" s="88"/>
      <c r="Y300" s="88"/>
      <c r="Z300" s="89" t="str">
        <f>VLOOKUP(功能_333[[#This Row],[User]],[2]SKL放款!A:G,7,FALSE)</f>
        <v>放款服務課</v>
      </c>
      <c r="AA300" s="107"/>
      <c r="AB300" s="90" t="str">
        <f>IFERROR(IF(VLOOKUP(功能_333[[#This Row],[功能代號]],[2]Menu!A:D,4,FALSE)=0,"",VLOOKUP(功能_333[[#This Row],[功能代號]],[2]Menu!A:D,4,FALSE)),"")</f>
        <v>L6-6</v>
      </c>
      <c r="AC300" s="89">
        <v>332</v>
      </c>
      <c r="AD300" s="89" t="str">
        <f>VLOOKUP(功能_333[[#This Row],[功能代號]],[3]交易清單!$E:$E,1,FALSE)</f>
        <v>L6064</v>
      </c>
    </row>
    <row r="301" spans="1:30" ht="13.5">
      <c r="A301" s="92">
        <v>333</v>
      </c>
      <c r="B301" s="89" t="str">
        <f>LEFT(功能_333[[#This Row],[功能代號]],2)</f>
        <v>L6</v>
      </c>
      <c r="C301" s="89" t="s">
        <v>1174</v>
      </c>
      <c r="D301" s="89"/>
      <c r="E301" s="88" t="s">
        <v>1689</v>
      </c>
      <c r="F301" s="128" t="s">
        <v>1687</v>
      </c>
      <c r="G301" s="89" t="s">
        <v>1690</v>
      </c>
      <c r="H301" s="88" t="s">
        <v>891</v>
      </c>
      <c r="I301" s="88" t="s">
        <v>1110</v>
      </c>
      <c r="J301" s="107">
        <v>44433</v>
      </c>
      <c r="K301" s="107" t="s">
        <v>1641</v>
      </c>
      <c r="L301" s="107"/>
      <c r="M301" s="107"/>
      <c r="N301" s="107" t="str">
        <f>IFERROR(IF(VLOOKUP(功能_333[[#This Row],[功能代號]],[2]討論項目!A:H,8,FALSE)=0,"",VLOOKUP(功能_333[[#This Row],[功能代號]],[2]討論項目!A:H,8,FALSE)),"")</f>
        <v/>
      </c>
      <c r="O301" s="107"/>
      <c r="P301" s="88" t="s">
        <v>1105</v>
      </c>
      <c r="Q301" s="88" t="s">
        <v>917</v>
      </c>
      <c r="R301" s="89"/>
      <c r="S301" s="88"/>
      <c r="T301" s="88"/>
      <c r="U301" s="88"/>
      <c r="V301" s="88"/>
      <c r="W301" s="88"/>
      <c r="X301" s="88"/>
      <c r="Y301" s="88"/>
      <c r="Z301" s="89" t="str">
        <f>VLOOKUP(功能_333[[#This Row],[User]],[2]SKL放款!A:G,7,FALSE)</f>
        <v>放款服務課</v>
      </c>
      <c r="AA301" s="107"/>
      <c r="AB301" s="103" t="str">
        <f>AB300</f>
        <v>L6-6</v>
      </c>
      <c r="AC301" s="89">
        <v>333</v>
      </c>
      <c r="AD301" s="89" t="str">
        <f>VLOOKUP(功能_333[[#This Row],[功能代號]],[3]交易清單!$E:$E,1,FALSE)</f>
        <v>L6604</v>
      </c>
    </row>
    <row r="302" spans="1:30" ht="13.5">
      <c r="A302" s="92">
        <v>334</v>
      </c>
      <c r="B302" s="89" t="str">
        <f>LEFT(功能_333[[#This Row],[功能代號]],2)</f>
        <v>L6</v>
      </c>
      <c r="C302" s="89" t="s">
        <v>1174</v>
      </c>
      <c r="D302" s="89"/>
      <c r="E302" s="88" t="s">
        <v>1691</v>
      </c>
      <c r="F302" s="128" t="s">
        <v>1692</v>
      </c>
      <c r="G302" s="89" t="s">
        <v>1693</v>
      </c>
      <c r="H302" s="88" t="s">
        <v>891</v>
      </c>
      <c r="I302" s="88" t="s">
        <v>1110</v>
      </c>
      <c r="J302" s="107">
        <v>44433</v>
      </c>
      <c r="K302" s="107" t="s">
        <v>1641</v>
      </c>
      <c r="L302" s="107"/>
      <c r="M302" s="107"/>
      <c r="N302" s="107" t="str">
        <f>IFERROR(IF(VLOOKUP(功能_333[[#This Row],[功能代號]],[2]討論項目!A:H,8,FALSE)=0,"",VLOOKUP(功能_333[[#This Row],[功能代號]],[2]討論項目!A:H,8,FALSE)),"")</f>
        <v/>
      </c>
      <c r="O302" s="107"/>
      <c r="P302" s="88" t="s">
        <v>1105</v>
      </c>
      <c r="Q302" s="88" t="s">
        <v>917</v>
      </c>
      <c r="R302" s="89"/>
      <c r="S302" s="88"/>
      <c r="T302" s="88"/>
      <c r="U302" s="88"/>
      <c r="V302" s="88"/>
      <c r="W302" s="88"/>
      <c r="X302" s="88"/>
      <c r="Y302" s="88"/>
      <c r="Z302" s="89" t="str">
        <f>VLOOKUP(功能_333[[#This Row],[User]],[2]SKL放款!A:G,7,FALSE)</f>
        <v>放款服務課</v>
      </c>
      <c r="AA302" s="107"/>
      <c r="AB302" s="90" t="str">
        <f>IFERROR(IF(VLOOKUP(功能_333[[#This Row],[功能代號]],[2]Menu!A:D,4,FALSE)=0,"",VLOOKUP(功能_333[[#This Row],[功能代號]],[2]Menu!A:D,4,FALSE)),"")</f>
        <v>L6-6</v>
      </c>
      <c r="AC302" s="89">
        <v>334</v>
      </c>
      <c r="AD302" s="89" t="str">
        <f>VLOOKUP(功能_333[[#This Row],[功能代號]],[3]交易清單!$E:$E,1,FALSE)</f>
        <v>L6065</v>
      </c>
    </row>
    <row r="303" spans="1:30" ht="13.5">
      <c r="A303" s="92">
        <v>335</v>
      </c>
      <c r="B303" s="89" t="str">
        <f>LEFT(功能_333[[#This Row],[功能代號]],2)</f>
        <v>L6</v>
      </c>
      <c r="C303" s="89" t="s">
        <v>1174</v>
      </c>
      <c r="D303" s="89"/>
      <c r="E303" s="88" t="s">
        <v>1694</v>
      </c>
      <c r="F303" s="128" t="s">
        <v>1692</v>
      </c>
      <c r="G303" s="89" t="s">
        <v>1695</v>
      </c>
      <c r="H303" s="88" t="s">
        <v>891</v>
      </c>
      <c r="I303" s="88" t="s">
        <v>1110</v>
      </c>
      <c r="J303" s="107">
        <v>44433</v>
      </c>
      <c r="K303" s="107" t="s">
        <v>1641</v>
      </c>
      <c r="L303" s="107"/>
      <c r="M303" s="107"/>
      <c r="N303" s="107" t="str">
        <f>IFERROR(IF(VLOOKUP(功能_333[[#This Row],[功能代號]],[2]討論項目!A:H,8,FALSE)=0,"",VLOOKUP(功能_333[[#This Row],[功能代號]],[2]討論項目!A:H,8,FALSE)),"")</f>
        <v/>
      </c>
      <c r="O303" s="107"/>
      <c r="P303" s="88" t="s">
        <v>1105</v>
      </c>
      <c r="Q303" s="88" t="s">
        <v>917</v>
      </c>
      <c r="R303" s="89"/>
      <c r="S303" s="88"/>
      <c r="T303" s="88"/>
      <c r="U303" s="88"/>
      <c r="V303" s="88"/>
      <c r="W303" s="88"/>
      <c r="X303" s="88"/>
      <c r="Y303" s="88"/>
      <c r="Z303" s="89" t="str">
        <f>VLOOKUP(功能_333[[#This Row],[User]],[2]SKL放款!A:G,7,FALSE)</f>
        <v>放款服務課</v>
      </c>
      <c r="AA303" s="107"/>
      <c r="AB303" s="103" t="str">
        <f>AB302</f>
        <v>L6-6</v>
      </c>
      <c r="AC303" s="89">
        <v>335</v>
      </c>
      <c r="AD303" s="89" t="str">
        <f>VLOOKUP(功能_333[[#This Row],[功能代號]],[3]交易清單!$E:$E,1,FALSE)</f>
        <v>L6605</v>
      </c>
    </row>
    <row r="304" spans="1:30" ht="13.5">
      <c r="A304" s="92">
        <v>336</v>
      </c>
      <c r="B304" s="89" t="str">
        <f>LEFT(功能_333[[#This Row],[功能代號]],2)</f>
        <v>L6</v>
      </c>
      <c r="C304" s="89" t="s">
        <v>1174</v>
      </c>
      <c r="D304" s="89"/>
      <c r="E304" s="88" t="s">
        <v>542</v>
      </c>
      <c r="F304" s="118" t="s">
        <v>1696</v>
      </c>
      <c r="G304" s="89" t="s">
        <v>1697</v>
      </c>
      <c r="H304" s="88" t="s">
        <v>891</v>
      </c>
      <c r="I304" s="88" t="s">
        <v>1110</v>
      </c>
      <c r="J304" s="107">
        <v>44433</v>
      </c>
      <c r="K304" s="107" t="s">
        <v>1641</v>
      </c>
      <c r="L304" s="107"/>
      <c r="M304" s="107"/>
      <c r="N304" s="107" t="str">
        <f>IFERROR(IF(VLOOKUP(功能_333[[#This Row],[功能代號]],[2]討論項目!A:H,8,FALSE)=0,"",VLOOKUP(功能_333[[#This Row],[功能代號]],[2]討論項目!A:H,8,FALSE)),"")</f>
        <v/>
      </c>
      <c r="O304" s="107"/>
      <c r="P304" s="88" t="s">
        <v>1105</v>
      </c>
      <c r="Q304" s="88" t="s">
        <v>917</v>
      </c>
      <c r="R304" s="89"/>
      <c r="S304" s="88"/>
      <c r="T304" s="88"/>
      <c r="U304" s="88"/>
      <c r="V304" s="88"/>
      <c r="W304" s="88"/>
      <c r="X304" s="88"/>
      <c r="Y304" s="88"/>
      <c r="Z304" s="89" t="str">
        <f>VLOOKUP(功能_333[[#This Row],[User]],[2]SKL放款!A:G,7,FALSE)</f>
        <v>放款服務課</v>
      </c>
      <c r="AA304" s="107"/>
      <c r="AB304" s="90" t="str">
        <f>IFERROR(IF(VLOOKUP(功能_333[[#This Row],[功能代號]],[2]Menu!A:D,4,FALSE)=0,"",VLOOKUP(功能_333[[#This Row],[功能代號]],[2]Menu!A:D,4,FALSE)),"")</f>
        <v>L6-6</v>
      </c>
      <c r="AC304" s="89">
        <v>336</v>
      </c>
      <c r="AD304" s="89" t="str">
        <f>VLOOKUP(功能_333[[#This Row],[功能代號]],[3]交易清單!$E:$E,1,FALSE)</f>
        <v>L6066</v>
      </c>
    </row>
    <row r="305" spans="1:30" ht="13.5">
      <c r="A305" s="92">
        <v>337</v>
      </c>
      <c r="B305" s="89" t="str">
        <f>LEFT(功能_333[[#This Row],[功能代號]],2)</f>
        <v>L6</v>
      </c>
      <c r="C305" s="89" t="s">
        <v>1174</v>
      </c>
      <c r="D305" s="89"/>
      <c r="E305" s="88" t="s">
        <v>1698</v>
      </c>
      <c r="F305" s="118" t="s">
        <v>1696</v>
      </c>
      <c r="G305" s="89" t="s">
        <v>1699</v>
      </c>
      <c r="H305" s="88" t="s">
        <v>891</v>
      </c>
      <c r="I305" s="88" t="s">
        <v>1110</v>
      </c>
      <c r="J305" s="107">
        <v>44433</v>
      </c>
      <c r="K305" s="107" t="s">
        <v>1641</v>
      </c>
      <c r="L305" s="107"/>
      <c r="M305" s="107"/>
      <c r="N305" s="107" t="str">
        <f>IFERROR(IF(VLOOKUP(功能_333[[#This Row],[功能代號]],[2]討論項目!A:H,8,FALSE)=0,"",VLOOKUP(功能_333[[#This Row],[功能代號]],[2]討論項目!A:H,8,FALSE)),"")</f>
        <v/>
      </c>
      <c r="O305" s="107"/>
      <c r="P305" s="88" t="s">
        <v>1105</v>
      </c>
      <c r="Q305" s="88" t="s">
        <v>917</v>
      </c>
      <c r="R305" s="89"/>
      <c r="S305" s="88"/>
      <c r="T305" s="88"/>
      <c r="U305" s="88"/>
      <c r="V305" s="88"/>
      <c r="W305" s="88"/>
      <c r="X305" s="88"/>
      <c r="Y305" s="88"/>
      <c r="Z305" s="89" t="str">
        <f>VLOOKUP(功能_333[[#This Row],[User]],[2]SKL放款!A:G,7,FALSE)</f>
        <v>放款服務課</v>
      </c>
      <c r="AA305" s="107"/>
      <c r="AB305" s="103" t="str">
        <f>AB304</f>
        <v>L6-6</v>
      </c>
      <c r="AC305" s="89">
        <v>337</v>
      </c>
      <c r="AD305" s="89" t="str">
        <f>VLOOKUP(功能_333[[#This Row],[功能代號]],[3]交易清單!$E:$E,1,FALSE)</f>
        <v>L6606</v>
      </c>
    </row>
    <row r="306" spans="1:30" ht="13.5">
      <c r="A306" s="92">
        <v>338</v>
      </c>
      <c r="B306" s="89" t="str">
        <f>LEFT(功能_333[[#This Row],[功能代號]],2)</f>
        <v>L6</v>
      </c>
      <c r="C306" s="89" t="s">
        <v>1174</v>
      </c>
      <c r="D306" s="89" t="s">
        <v>969</v>
      </c>
      <c r="E306" s="88" t="s">
        <v>1700</v>
      </c>
      <c r="F306" s="118" t="s">
        <v>1701</v>
      </c>
      <c r="G306" s="89" t="s">
        <v>1702</v>
      </c>
      <c r="H306" s="88" t="s">
        <v>891</v>
      </c>
      <c r="I306" s="88" t="s">
        <v>1110</v>
      </c>
      <c r="J306" s="107">
        <v>44433</v>
      </c>
      <c r="K306" s="107" t="s">
        <v>1641</v>
      </c>
      <c r="L306" s="107"/>
      <c r="M306" s="107"/>
      <c r="N306" s="107" t="str">
        <f>IFERROR(IF(VLOOKUP(功能_333[[#This Row],[功能代號]],[2]討論項目!A:H,8,FALSE)=0,"",VLOOKUP(功能_333[[#This Row],[功能代號]],[2]討論項目!A:H,8,FALSE)),"")</f>
        <v/>
      </c>
      <c r="O306" s="107"/>
      <c r="P306" s="88" t="s">
        <v>1105</v>
      </c>
      <c r="Q306" s="88" t="s">
        <v>917</v>
      </c>
      <c r="R306" s="89"/>
      <c r="S306" s="88"/>
      <c r="T306" s="88"/>
      <c r="U306" s="88"/>
      <c r="V306" s="88"/>
      <c r="W306" s="88"/>
      <c r="X306" s="88"/>
      <c r="Y306" s="88"/>
      <c r="Z306" s="89" t="str">
        <f>VLOOKUP(功能_333[[#This Row],[User]],[2]SKL放款!A:G,7,FALSE)</f>
        <v>放款服務課</v>
      </c>
      <c r="AA306" s="107"/>
      <c r="AB306" s="90" t="str">
        <f>IFERROR(IF(VLOOKUP(功能_333[[#This Row],[功能代號]],[2]Menu!A:D,4,FALSE)=0,"",VLOOKUP(功能_333[[#This Row],[功能代號]],[2]Menu!A:D,4,FALSE)),"")</f>
        <v>L6-6</v>
      </c>
      <c r="AC306" s="89">
        <v>338</v>
      </c>
      <c r="AD306" s="89" t="str">
        <f>VLOOKUP(功能_333[[#This Row],[功能代號]],[3]交易清單!$E:$E,1,FALSE)</f>
        <v>L6067</v>
      </c>
    </row>
    <row r="307" spans="1:30" ht="13.5">
      <c r="A307" s="92">
        <v>339</v>
      </c>
      <c r="B307" s="89" t="str">
        <f>LEFT(功能_333[[#This Row],[功能代號]],2)</f>
        <v>L6</v>
      </c>
      <c r="C307" s="89" t="s">
        <v>1174</v>
      </c>
      <c r="D307" s="89" t="s">
        <v>969</v>
      </c>
      <c r="E307" s="88" t="s">
        <v>1703</v>
      </c>
      <c r="F307" s="118" t="s">
        <v>1701</v>
      </c>
      <c r="G307" s="89" t="s">
        <v>1704</v>
      </c>
      <c r="H307" s="88" t="s">
        <v>891</v>
      </c>
      <c r="I307" s="88" t="s">
        <v>1110</v>
      </c>
      <c r="J307" s="107">
        <v>44433</v>
      </c>
      <c r="K307" s="107" t="s">
        <v>1641</v>
      </c>
      <c r="L307" s="107"/>
      <c r="M307" s="107"/>
      <c r="N307" s="107" t="str">
        <f>IFERROR(IF(VLOOKUP(功能_333[[#This Row],[功能代號]],[2]討論項目!A:H,8,FALSE)=0,"",VLOOKUP(功能_333[[#This Row],[功能代號]],[2]討論項目!A:H,8,FALSE)),"")</f>
        <v/>
      </c>
      <c r="O307" s="107"/>
      <c r="P307" s="88" t="s">
        <v>1105</v>
      </c>
      <c r="Q307" s="88" t="s">
        <v>917</v>
      </c>
      <c r="R307" s="89"/>
      <c r="S307" s="88"/>
      <c r="T307" s="88"/>
      <c r="U307" s="88"/>
      <c r="V307" s="88"/>
      <c r="W307" s="88"/>
      <c r="X307" s="88"/>
      <c r="Y307" s="88"/>
      <c r="Z307" s="89" t="str">
        <f>VLOOKUP(功能_333[[#This Row],[User]],[2]SKL放款!A:G,7,FALSE)</f>
        <v>放款服務課</v>
      </c>
      <c r="AA307" s="107"/>
      <c r="AB307" s="103" t="str">
        <f>AB306</f>
        <v>L6-6</v>
      </c>
      <c r="AC307" s="89">
        <v>339</v>
      </c>
      <c r="AD307" s="89" t="str">
        <f>VLOOKUP(功能_333[[#This Row],[功能代號]],[3]交易清單!$E:$E,1,FALSE)</f>
        <v>L6607</v>
      </c>
    </row>
    <row r="308" spans="1:30" ht="13.5">
      <c r="A308" s="92">
        <v>340</v>
      </c>
      <c r="B308" s="89" t="str">
        <f>LEFT(功能_333[[#This Row],[功能代號]],2)</f>
        <v>L6</v>
      </c>
      <c r="C308" s="89" t="s">
        <v>1174</v>
      </c>
      <c r="D308" s="89"/>
      <c r="E308" s="88" t="s">
        <v>1705</v>
      </c>
      <c r="F308" s="118" t="s">
        <v>1706</v>
      </c>
      <c r="G308" s="89" t="s">
        <v>1707</v>
      </c>
      <c r="H308" s="88" t="s">
        <v>891</v>
      </c>
      <c r="I308" s="88" t="s">
        <v>1110</v>
      </c>
      <c r="J308" s="107">
        <v>44433</v>
      </c>
      <c r="K308" s="107" t="s">
        <v>1641</v>
      </c>
      <c r="L308" s="107"/>
      <c r="M308" s="107"/>
      <c r="N308" s="107" t="str">
        <f>IFERROR(IF(VLOOKUP(功能_333[[#This Row],[功能代號]],[2]討論項目!A:H,8,FALSE)=0,"",VLOOKUP(功能_333[[#This Row],[功能代號]],[2]討論項目!A:H,8,FALSE)),"")</f>
        <v/>
      </c>
      <c r="O308" s="107"/>
      <c r="P308" s="88" t="s">
        <v>1105</v>
      </c>
      <c r="Q308" s="88" t="s">
        <v>917</v>
      </c>
      <c r="R308" s="89"/>
      <c r="S308" s="88"/>
      <c r="T308" s="88"/>
      <c r="U308" s="88"/>
      <c r="V308" s="88"/>
      <c r="W308" s="88"/>
      <c r="X308" s="88"/>
      <c r="Y308" s="88"/>
      <c r="Z308" s="89" t="str">
        <f>VLOOKUP(功能_333[[#This Row],[User]],[2]SKL放款!A:G,7,FALSE)</f>
        <v>放款服務課</v>
      </c>
      <c r="AA308" s="107"/>
      <c r="AB308" s="90" t="str">
        <f>IFERROR(IF(VLOOKUP(功能_333[[#This Row],[功能代號]],[2]Menu!A:D,4,FALSE)=0,"",VLOOKUP(功能_333[[#This Row],[功能代號]],[2]Menu!A:D,4,FALSE)),"")</f>
        <v>L6-7</v>
      </c>
      <c r="AC308" s="89">
        <v>340</v>
      </c>
      <c r="AD308" s="89" t="str">
        <f>VLOOKUP(功能_333[[#This Row],[功能代號]],[3]交易清單!$E:$E,1,FALSE)</f>
        <v>L6071</v>
      </c>
    </row>
    <row r="309" spans="1:30" ht="13.5">
      <c r="A309" s="92">
        <v>341</v>
      </c>
      <c r="B309" s="89" t="str">
        <f>LEFT(功能_333[[#This Row],[功能代號]],2)</f>
        <v>L6</v>
      </c>
      <c r="C309" s="89" t="s">
        <v>1174</v>
      </c>
      <c r="D309" s="89"/>
      <c r="E309" s="88" t="s">
        <v>1708</v>
      </c>
      <c r="F309" s="118" t="s">
        <v>1706</v>
      </c>
      <c r="G309" s="89" t="s">
        <v>1709</v>
      </c>
      <c r="H309" s="88" t="s">
        <v>891</v>
      </c>
      <c r="I309" s="88" t="s">
        <v>1110</v>
      </c>
      <c r="J309" s="107">
        <v>44433</v>
      </c>
      <c r="K309" s="107" t="s">
        <v>1641</v>
      </c>
      <c r="L309" s="107"/>
      <c r="M309" s="107"/>
      <c r="N309" s="107" t="str">
        <f>IFERROR(IF(VLOOKUP(功能_333[[#This Row],[功能代號]],[2]討論項目!A:H,8,FALSE)=0,"",VLOOKUP(功能_333[[#This Row],[功能代號]],[2]討論項目!A:H,8,FALSE)),"")</f>
        <v/>
      </c>
      <c r="O309" s="107"/>
      <c r="P309" s="88" t="s">
        <v>922</v>
      </c>
      <c r="Q309" s="88" t="s">
        <v>917</v>
      </c>
      <c r="R309" s="89"/>
      <c r="S309" s="88"/>
      <c r="T309" s="88"/>
      <c r="U309" s="88"/>
      <c r="V309" s="88"/>
      <c r="W309" s="88"/>
      <c r="X309" s="88"/>
      <c r="Y309" s="88"/>
      <c r="Z309" s="89" t="str">
        <f>VLOOKUP(功能_333[[#This Row],[User]],[2]SKL放款!A:G,7,FALSE)</f>
        <v>放款服務課</v>
      </c>
      <c r="AA309" s="107"/>
      <c r="AB309" s="103" t="str">
        <f>AB308</f>
        <v>L6-7</v>
      </c>
      <c r="AC309" s="89">
        <v>341</v>
      </c>
      <c r="AD309" s="89" t="str">
        <f>VLOOKUP(功能_333[[#This Row],[功能代號]],[3]交易清單!$E:$E,1,FALSE)</f>
        <v>L6701</v>
      </c>
    </row>
    <row r="310" spans="1:30" ht="13.5">
      <c r="A310" s="92">
        <v>342</v>
      </c>
      <c r="B310" s="89" t="str">
        <f>LEFT(功能_333[[#This Row],[功能代號]],2)</f>
        <v>L6</v>
      </c>
      <c r="C310" s="89" t="s">
        <v>1174</v>
      </c>
      <c r="D310" s="89"/>
      <c r="E310" s="88" t="s">
        <v>1710</v>
      </c>
      <c r="F310" s="128" t="s">
        <v>1711</v>
      </c>
      <c r="G310" s="89" t="s">
        <v>1712</v>
      </c>
      <c r="H310" s="88" t="s">
        <v>891</v>
      </c>
      <c r="I310" s="88" t="s">
        <v>1110</v>
      </c>
      <c r="J310" s="107">
        <v>44433</v>
      </c>
      <c r="K310" s="107" t="s">
        <v>1641</v>
      </c>
      <c r="L310" s="107"/>
      <c r="M310" s="107"/>
      <c r="N310" s="107" t="str">
        <f>IFERROR(IF(VLOOKUP(功能_333[[#This Row],[功能代號]],[2]討論項目!A:H,8,FALSE)=0,"",VLOOKUP(功能_333[[#This Row],[功能代號]],[2]討論項目!A:H,8,FALSE)),"")</f>
        <v/>
      </c>
      <c r="O310" s="107"/>
      <c r="P310" s="88" t="s">
        <v>922</v>
      </c>
      <c r="Q310" s="88" t="s">
        <v>917</v>
      </c>
      <c r="R310" s="89"/>
      <c r="S310" s="88"/>
      <c r="T310" s="88"/>
      <c r="U310" s="88"/>
      <c r="V310" s="88"/>
      <c r="W310" s="88"/>
      <c r="X310" s="88"/>
      <c r="Y310" s="88"/>
      <c r="Z310" s="89" t="str">
        <f>VLOOKUP(功能_333[[#This Row],[User]],[2]SKL放款!A:G,7,FALSE)</f>
        <v>放款服務課</v>
      </c>
      <c r="AA310" s="107"/>
      <c r="AB310" s="90" t="str">
        <f>IFERROR(IF(VLOOKUP(功能_333[[#This Row],[功能代號]],[2]Menu!A:D,4,FALSE)=0,"",VLOOKUP(功能_333[[#This Row],[功能代號]],[2]Menu!A:D,4,FALSE)),"")</f>
        <v>L6-7</v>
      </c>
      <c r="AC310" s="89">
        <v>342</v>
      </c>
      <c r="AD310" s="89" t="str">
        <f>VLOOKUP(功能_333[[#This Row],[功能代號]],[3]交易清單!$E:$E,1,FALSE)</f>
        <v>L6072</v>
      </c>
    </row>
    <row r="311" spans="1:30" ht="13.5">
      <c r="A311" s="92">
        <v>343</v>
      </c>
      <c r="B311" s="89" t="str">
        <f>LEFT(功能_333[[#This Row],[功能代號]],2)</f>
        <v>L6</v>
      </c>
      <c r="C311" s="89" t="s">
        <v>1174</v>
      </c>
      <c r="D311" s="89"/>
      <c r="E311" s="88" t="s">
        <v>1713</v>
      </c>
      <c r="F311" s="128" t="s">
        <v>1711</v>
      </c>
      <c r="G311" s="89" t="s">
        <v>1714</v>
      </c>
      <c r="H311" s="88" t="s">
        <v>891</v>
      </c>
      <c r="I311" s="88" t="s">
        <v>1110</v>
      </c>
      <c r="J311" s="107">
        <v>44433</v>
      </c>
      <c r="K311" s="107" t="s">
        <v>1641</v>
      </c>
      <c r="L311" s="107"/>
      <c r="M311" s="107"/>
      <c r="N311" s="107" t="str">
        <f>IFERROR(IF(VLOOKUP(功能_333[[#This Row],[功能代號]],[2]討論項目!A:H,8,FALSE)=0,"",VLOOKUP(功能_333[[#This Row],[功能代號]],[2]討論項目!A:H,8,FALSE)),"")</f>
        <v/>
      </c>
      <c r="O311" s="107"/>
      <c r="P311" s="88" t="s">
        <v>922</v>
      </c>
      <c r="Q311" s="88" t="s">
        <v>917</v>
      </c>
      <c r="R311" s="89"/>
      <c r="S311" s="88"/>
      <c r="T311" s="88"/>
      <c r="U311" s="88"/>
      <c r="V311" s="88"/>
      <c r="W311" s="88"/>
      <c r="X311" s="88"/>
      <c r="Y311" s="88"/>
      <c r="Z311" s="89" t="str">
        <f>VLOOKUP(功能_333[[#This Row],[User]],[2]SKL放款!A:G,7,FALSE)</f>
        <v>放款服務課</v>
      </c>
      <c r="AA311" s="107"/>
      <c r="AB311" s="103" t="str">
        <f>AB310</f>
        <v>L6-7</v>
      </c>
      <c r="AC311" s="89">
        <v>343</v>
      </c>
      <c r="AD311" s="89" t="str">
        <f>VLOOKUP(功能_333[[#This Row],[功能代號]],[3]交易清單!$E:$E,1,FALSE)</f>
        <v>L6702</v>
      </c>
    </row>
    <row r="312" spans="1:30" ht="13.5">
      <c r="A312" s="92">
        <v>344</v>
      </c>
      <c r="B312" s="89" t="str">
        <f>LEFT(功能_333[[#This Row],[功能代號]],2)</f>
        <v>L6</v>
      </c>
      <c r="C312" s="89" t="s">
        <v>1174</v>
      </c>
      <c r="D312" s="89"/>
      <c r="E312" s="88" t="s">
        <v>1715</v>
      </c>
      <c r="F312" s="128" t="s">
        <v>1716</v>
      </c>
      <c r="G312" s="89" t="s">
        <v>1717</v>
      </c>
      <c r="H312" s="88" t="s">
        <v>891</v>
      </c>
      <c r="I312" s="88" t="s">
        <v>1110</v>
      </c>
      <c r="J312" s="107">
        <v>44434</v>
      </c>
      <c r="K312" s="107" t="s">
        <v>1641</v>
      </c>
      <c r="L312" s="107"/>
      <c r="M312" s="107"/>
      <c r="N312" s="107" t="str">
        <f>IFERROR(IF(VLOOKUP(功能_333[[#This Row],[功能代號]],[2]討論項目!A:H,8,FALSE)=0,"",VLOOKUP(功能_333[[#This Row],[功能代號]],[2]討論項目!A:H,8,FALSE)),"")</f>
        <v/>
      </c>
      <c r="O312" s="107"/>
      <c r="P312" s="88" t="s">
        <v>922</v>
      </c>
      <c r="Q312" s="88" t="s">
        <v>917</v>
      </c>
      <c r="R312" s="89"/>
      <c r="S312" s="88"/>
      <c r="T312" s="88"/>
      <c r="U312" s="88"/>
      <c r="V312" s="88"/>
      <c r="W312" s="88"/>
      <c r="X312" s="88"/>
      <c r="Y312" s="88"/>
      <c r="Z312" s="89" t="str">
        <f>VLOOKUP(功能_333[[#This Row],[User]],[2]SKL放款!A:G,7,FALSE)</f>
        <v>放款服務課</v>
      </c>
      <c r="AA312" s="107"/>
      <c r="AB312" s="90" t="str">
        <f>IFERROR(IF(VLOOKUP(功能_333[[#This Row],[功能代號]],[2]Menu!A:D,4,FALSE)=0,"",VLOOKUP(功能_333[[#This Row],[功能代號]],[2]Menu!A:D,4,FALSE)),"")</f>
        <v>L6-7</v>
      </c>
      <c r="AC312" s="89">
        <v>344</v>
      </c>
      <c r="AD312" s="89" t="str">
        <f>VLOOKUP(功能_333[[#This Row],[功能代號]],[3]交易清單!$E:$E,1,FALSE)</f>
        <v>L6073</v>
      </c>
    </row>
    <row r="313" spans="1:30" ht="13.5">
      <c r="A313" s="92">
        <v>345</v>
      </c>
      <c r="B313" s="89" t="str">
        <f>LEFT(功能_333[[#This Row],[功能代號]],2)</f>
        <v>L6</v>
      </c>
      <c r="C313" s="89" t="s">
        <v>1174</v>
      </c>
      <c r="D313" s="89"/>
      <c r="E313" s="88" t="s">
        <v>1718</v>
      </c>
      <c r="F313" s="128" t="s">
        <v>1716</v>
      </c>
      <c r="G313" s="89" t="s">
        <v>1719</v>
      </c>
      <c r="H313" s="88" t="s">
        <v>891</v>
      </c>
      <c r="I313" s="88" t="s">
        <v>1110</v>
      </c>
      <c r="J313" s="107">
        <v>44434</v>
      </c>
      <c r="K313" s="107" t="s">
        <v>1641</v>
      </c>
      <c r="L313" s="107"/>
      <c r="M313" s="107"/>
      <c r="N313" s="107" t="str">
        <f>IFERROR(IF(VLOOKUP(功能_333[[#This Row],[功能代號]],[2]討論項目!A:H,8,FALSE)=0,"",VLOOKUP(功能_333[[#This Row],[功能代號]],[2]討論項目!A:H,8,FALSE)),"")</f>
        <v/>
      </c>
      <c r="O313" s="107"/>
      <c r="P313" s="88" t="s">
        <v>922</v>
      </c>
      <c r="Q313" s="88" t="s">
        <v>917</v>
      </c>
      <c r="R313" s="89"/>
      <c r="S313" s="88"/>
      <c r="T313" s="88"/>
      <c r="U313" s="88"/>
      <c r="V313" s="88"/>
      <c r="W313" s="88"/>
      <c r="X313" s="88"/>
      <c r="Y313" s="88"/>
      <c r="Z313" s="89" t="str">
        <f>VLOOKUP(功能_333[[#This Row],[User]],[2]SKL放款!A:G,7,FALSE)</f>
        <v>放款服務課</v>
      </c>
      <c r="AA313" s="107"/>
      <c r="AB313" s="103" t="str">
        <f>AB312</f>
        <v>L6-7</v>
      </c>
      <c r="AC313" s="89">
        <v>345</v>
      </c>
      <c r="AD313" s="89" t="str">
        <f>VLOOKUP(功能_333[[#This Row],[功能代號]],[3]交易清單!$E:$E,1,FALSE)</f>
        <v>L6703</v>
      </c>
    </row>
    <row r="314" spans="1:30" ht="13.5">
      <c r="A314" s="92">
        <v>346</v>
      </c>
      <c r="B314" s="89" t="str">
        <f>LEFT(功能_333[[#This Row],[功能代號]],2)</f>
        <v>L6</v>
      </c>
      <c r="C314" s="89" t="s">
        <v>1174</v>
      </c>
      <c r="D314" s="89"/>
      <c r="E314" s="88" t="s">
        <v>1720</v>
      </c>
      <c r="F314" s="118" t="s">
        <v>1721</v>
      </c>
      <c r="G314" s="89" t="s">
        <v>1722</v>
      </c>
      <c r="H314" s="88" t="s">
        <v>891</v>
      </c>
      <c r="I314" s="88" t="s">
        <v>1110</v>
      </c>
      <c r="J314" s="107">
        <v>44434</v>
      </c>
      <c r="K314" s="107" t="s">
        <v>1641</v>
      </c>
      <c r="L314" s="107"/>
      <c r="M314" s="107"/>
      <c r="N314" s="107" t="str">
        <f>IFERROR(IF(VLOOKUP(功能_333[[#This Row],[功能代號]],[2]討論項目!A:H,8,FALSE)=0,"",VLOOKUP(功能_333[[#This Row],[功能代號]],[2]討論項目!A:H,8,FALSE)),"")</f>
        <v/>
      </c>
      <c r="O314" s="107"/>
      <c r="P314" s="88" t="s">
        <v>922</v>
      </c>
      <c r="Q314" s="88" t="s">
        <v>917</v>
      </c>
      <c r="R314" s="89"/>
      <c r="S314" s="88"/>
      <c r="T314" s="88"/>
      <c r="U314" s="88"/>
      <c r="V314" s="88"/>
      <c r="W314" s="88"/>
      <c r="X314" s="88"/>
      <c r="Y314" s="88"/>
      <c r="Z314" s="89" t="str">
        <f>VLOOKUP(功能_333[[#This Row],[User]],[2]SKL放款!A:G,7,FALSE)</f>
        <v>放款服務課</v>
      </c>
      <c r="AA314" s="107"/>
      <c r="AB314" s="90" t="str">
        <f>IFERROR(IF(VLOOKUP(功能_333[[#This Row],[功能代號]],[2]Menu!A:D,4,FALSE)=0,"",VLOOKUP(功能_333[[#This Row],[功能代號]],[2]Menu!A:D,4,FALSE)),"")</f>
        <v>L6-7</v>
      </c>
      <c r="AC314" s="89">
        <v>346</v>
      </c>
      <c r="AD314" s="89" t="str">
        <f>VLOOKUP(功能_333[[#This Row],[功能代號]],[3]交易清單!$E:$E,1,FALSE)</f>
        <v>L6074</v>
      </c>
    </row>
    <row r="315" spans="1:30" ht="13.5">
      <c r="A315" s="92">
        <v>347</v>
      </c>
      <c r="B315" s="89" t="str">
        <f>LEFT(功能_333[[#This Row],[功能代號]],2)</f>
        <v>L6</v>
      </c>
      <c r="C315" s="89" t="s">
        <v>1174</v>
      </c>
      <c r="D315" s="89"/>
      <c r="E315" s="88" t="s">
        <v>1723</v>
      </c>
      <c r="F315" s="118" t="s">
        <v>1721</v>
      </c>
      <c r="G315" s="89" t="s">
        <v>1724</v>
      </c>
      <c r="H315" s="88" t="s">
        <v>891</v>
      </c>
      <c r="I315" s="88" t="s">
        <v>1110</v>
      </c>
      <c r="J315" s="107">
        <v>44434</v>
      </c>
      <c r="K315" s="107" t="s">
        <v>1641</v>
      </c>
      <c r="L315" s="107"/>
      <c r="M315" s="107"/>
      <c r="N315" s="107" t="str">
        <f>IFERROR(IF(VLOOKUP(功能_333[[#This Row],[功能代號]],[2]討論項目!A:H,8,FALSE)=0,"",VLOOKUP(功能_333[[#This Row],[功能代號]],[2]討論項目!A:H,8,FALSE)),"")</f>
        <v/>
      </c>
      <c r="O315" s="107"/>
      <c r="P315" s="88" t="s">
        <v>922</v>
      </c>
      <c r="Q315" s="88" t="s">
        <v>917</v>
      </c>
      <c r="R315" s="89"/>
      <c r="S315" s="88"/>
      <c r="T315" s="88"/>
      <c r="U315" s="88"/>
      <c r="V315" s="88"/>
      <c r="W315" s="88"/>
      <c r="X315" s="88"/>
      <c r="Y315" s="88"/>
      <c r="Z315" s="89" t="str">
        <f>VLOOKUP(功能_333[[#This Row],[User]],[2]SKL放款!A:G,7,FALSE)</f>
        <v>放款服務課</v>
      </c>
      <c r="AA315" s="107"/>
      <c r="AB315" s="103" t="str">
        <f>AB314</f>
        <v>L6-7</v>
      </c>
      <c r="AC315" s="89">
        <v>347</v>
      </c>
      <c r="AD315" s="89" t="str">
        <f>VLOOKUP(功能_333[[#This Row],[功能代號]],[3]交易清單!$E:$E,1,FALSE)</f>
        <v>L6704</v>
      </c>
    </row>
    <row r="316" spans="1:30" ht="13.5">
      <c r="A316" s="92">
        <v>348</v>
      </c>
      <c r="B316" s="89" t="str">
        <f>LEFT(功能_333[[#This Row],[功能代號]],2)</f>
        <v>L6</v>
      </c>
      <c r="C316" s="89" t="s">
        <v>1174</v>
      </c>
      <c r="D316" s="89"/>
      <c r="E316" s="88" t="s">
        <v>1725</v>
      </c>
      <c r="F316" s="118" t="s">
        <v>1726</v>
      </c>
      <c r="G316" s="89" t="s">
        <v>1727</v>
      </c>
      <c r="H316" s="88" t="s">
        <v>891</v>
      </c>
      <c r="I316" s="88" t="s">
        <v>1110</v>
      </c>
      <c r="J316" s="107">
        <v>44434</v>
      </c>
      <c r="K316" s="107" t="s">
        <v>1641</v>
      </c>
      <c r="L316" s="107"/>
      <c r="M316" s="107"/>
      <c r="N316" s="107" t="str">
        <f>IFERROR(IF(VLOOKUP(功能_333[[#This Row],[功能代號]],[2]討論項目!A:H,8,FALSE)=0,"",VLOOKUP(功能_333[[#This Row],[功能代號]],[2]討論項目!A:H,8,FALSE)),"")</f>
        <v/>
      </c>
      <c r="O316" s="107"/>
      <c r="P316" s="88" t="s">
        <v>922</v>
      </c>
      <c r="Q316" s="88" t="s">
        <v>917</v>
      </c>
      <c r="R316" s="89"/>
      <c r="S316" s="88"/>
      <c r="T316" s="88"/>
      <c r="U316" s="88"/>
      <c r="V316" s="88"/>
      <c r="W316" s="88"/>
      <c r="X316" s="88"/>
      <c r="Y316" s="88"/>
      <c r="Z316" s="89" t="str">
        <f>VLOOKUP(功能_333[[#This Row],[User]],[2]SKL放款!A:G,7,FALSE)</f>
        <v>放款服務課</v>
      </c>
      <c r="AA316" s="107"/>
      <c r="AB316" s="90" t="str">
        <f>IFERROR(IF(VLOOKUP(功能_333[[#This Row],[功能代號]],[2]Menu!A:D,4,FALSE)=0,"",VLOOKUP(功能_333[[#This Row],[功能代號]],[2]Menu!A:D,4,FALSE)),"")</f>
        <v>L6-7</v>
      </c>
      <c r="AC316" s="89">
        <v>348</v>
      </c>
      <c r="AD316" s="89" t="str">
        <f>VLOOKUP(功能_333[[#This Row],[功能代號]],[3]交易清單!$E:$E,1,FALSE)</f>
        <v>L6075</v>
      </c>
    </row>
    <row r="317" spans="1:30" ht="13.5">
      <c r="A317" s="92">
        <v>349</v>
      </c>
      <c r="B317" s="89" t="str">
        <f>LEFT(功能_333[[#This Row],[功能代號]],2)</f>
        <v>L6</v>
      </c>
      <c r="C317" s="89" t="s">
        <v>1174</v>
      </c>
      <c r="D317" s="89"/>
      <c r="E317" s="88" t="s">
        <v>1728</v>
      </c>
      <c r="F317" s="118" t="s">
        <v>1726</v>
      </c>
      <c r="G317" s="89" t="s">
        <v>1729</v>
      </c>
      <c r="H317" s="88" t="s">
        <v>891</v>
      </c>
      <c r="I317" s="88" t="s">
        <v>1110</v>
      </c>
      <c r="J317" s="107">
        <v>44434</v>
      </c>
      <c r="K317" s="107" t="s">
        <v>1641</v>
      </c>
      <c r="L317" s="107"/>
      <c r="M317" s="107"/>
      <c r="N317" s="107" t="str">
        <f>IFERROR(IF(VLOOKUP(功能_333[[#This Row],[功能代號]],[2]討論項目!A:H,8,FALSE)=0,"",VLOOKUP(功能_333[[#This Row],[功能代號]],[2]討論項目!A:H,8,FALSE)),"")</f>
        <v/>
      </c>
      <c r="O317" s="107"/>
      <c r="P317" s="88" t="s">
        <v>922</v>
      </c>
      <c r="Q317" s="88" t="s">
        <v>917</v>
      </c>
      <c r="R317" s="89"/>
      <c r="S317" s="88"/>
      <c r="T317" s="88"/>
      <c r="U317" s="88"/>
      <c r="V317" s="88"/>
      <c r="W317" s="88"/>
      <c r="X317" s="88"/>
      <c r="Y317" s="88"/>
      <c r="Z317" s="89" t="str">
        <f>VLOOKUP(功能_333[[#This Row],[User]],[2]SKL放款!A:G,7,FALSE)</f>
        <v>放款服務課</v>
      </c>
      <c r="AA317" s="107"/>
      <c r="AB317" s="103" t="str">
        <f>AB316</f>
        <v>L6-7</v>
      </c>
      <c r="AC317" s="89">
        <v>349</v>
      </c>
      <c r="AD317" s="89" t="str">
        <f>VLOOKUP(功能_333[[#This Row],[功能代號]],[3]交易清單!$E:$E,1,FALSE)</f>
        <v>L6705</v>
      </c>
    </row>
    <row r="318" spans="1:30" ht="13.5">
      <c r="A318" s="92">
        <v>350</v>
      </c>
      <c r="B318" s="89" t="str">
        <f>LEFT(功能_333[[#This Row],[功能代號]],2)</f>
        <v>L6</v>
      </c>
      <c r="C318" s="89" t="s">
        <v>1174</v>
      </c>
      <c r="D318" s="89"/>
      <c r="E318" s="88" t="s">
        <v>571</v>
      </c>
      <c r="F318" s="118" t="s">
        <v>1730</v>
      </c>
      <c r="G318" s="89" t="s">
        <v>1731</v>
      </c>
      <c r="H318" s="88" t="s">
        <v>891</v>
      </c>
      <c r="I318" s="88" t="s">
        <v>1110</v>
      </c>
      <c r="J318" s="107">
        <v>44432</v>
      </c>
      <c r="K318" s="107" t="s">
        <v>1641</v>
      </c>
      <c r="L318" s="107"/>
      <c r="M318" s="107"/>
      <c r="N318" s="107" t="str">
        <f>IFERROR(IF(VLOOKUP(功能_333[[#This Row],[功能代號]],[2]討論項目!A:H,8,FALSE)=0,"",VLOOKUP(功能_333[[#This Row],[功能代號]],[2]討論項目!A:H,8,FALSE)),"")</f>
        <v/>
      </c>
      <c r="O318" s="107"/>
      <c r="P318" s="88" t="s">
        <v>922</v>
      </c>
      <c r="Q318" s="88" t="s">
        <v>1403</v>
      </c>
      <c r="R318" s="89"/>
      <c r="S318" s="88"/>
      <c r="T318" s="88"/>
      <c r="U318" s="88"/>
      <c r="V318" s="88"/>
      <c r="W318" s="88"/>
      <c r="X318" s="88"/>
      <c r="Y318" s="88"/>
      <c r="Z318" s="89" t="str">
        <f>VLOOKUP(功能_333[[#This Row],[User]],[2]SKL放款!A:G,7,FALSE)</f>
        <v>放款服務課</v>
      </c>
      <c r="AA318" s="107"/>
      <c r="AB318" s="90" t="str">
        <f>IFERROR(IF(VLOOKUP(功能_333[[#This Row],[功能代號]],[2]Menu!A:D,4,FALSE)=0,"",VLOOKUP(功能_333[[#This Row],[功能代號]],[2]Menu!A:D,4,FALSE)),"")</f>
        <v>L6-7</v>
      </c>
      <c r="AC318" s="89">
        <v>350</v>
      </c>
      <c r="AD318" s="89" t="str">
        <f>VLOOKUP(功能_333[[#This Row],[功能代號]],[3]交易清單!$E:$E,1,FALSE)</f>
        <v>L6077</v>
      </c>
    </row>
    <row r="319" spans="1:30" ht="13.5">
      <c r="A319" s="92">
        <v>351</v>
      </c>
      <c r="B319" s="89" t="str">
        <f>LEFT(功能_333[[#This Row],[功能代號]],2)</f>
        <v>L6</v>
      </c>
      <c r="C319" s="89" t="s">
        <v>1174</v>
      </c>
      <c r="D319" s="89"/>
      <c r="E319" s="88" t="s">
        <v>1732</v>
      </c>
      <c r="F319" s="118" t="s">
        <v>1733</v>
      </c>
      <c r="G319" s="89" t="s">
        <v>1734</v>
      </c>
      <c r="H319" s="88" t="s">
        <v>891</v>
      </c>
      <c r="I319" s="88" t="s">
        <v>1110</v>
      </c>
      <c r="J319" s="107">
        <v>44432</v>
      </c>
      <c r="K319" s="107" t="s">
        <v>1641</v>
      </c>
      <c r="L319" s="107"/>
      <c r="M319" s="107"/>
      <c r="N319" s="107" t="str">
        <f>IFERROR(IF(VLOOKUP(功能_333[[#This Row],[功能代號]],[2]討論項目!A:H,8,FALSE)=0,"",VLOOKUP(功能_333[[#This Row],[功能代號]],[2]討論項目!A:H,8,FALSE)),"")</f>
        <v/>
      </c>
      <c r="O319" s="107"/>
      <c r="P319" s="88" t="s">
        <v>922</v>
      </c>
      <c r="Q319" s="88" t="s">
        <v>1403</v>
      </c>
      <c r="R319" s="89"/>
      <c r="S319" s="88"/>
      <c r="T319" s="88"/>
      <c r="U319" s="88"/>
      <c r="V319" s="88"/>
      <c r="W319" s="88"/>
      <c r="X319" s="88"/>
      <c r="Y319" s="88"/>
      <c r="Z319" s="89" t="str">
        <f>VLOOKUP(功能_333[[#This Row],[User]],[2]SKL放款!A:G,7,FALSE)</f>
        <v>放款服務課</v>
      </c>
      <c r="AA319" s="107"/>
      <c r="AB319" s="103" t="str">
        <f>AB318</f>
        <v>L6-7</v>
      </c>
      <c r="AC319" s="89">
        <v>351</v>
      </c>
      <c r="AD319" s="89" t="str">
        <f>VLOOKUP(功能_333[[#This Row],[功能代號]],[3]交易清單!$E:$E,1,FALSE)</f>
        <v>L6707</v>
      </c>
    </row>
    <row r="320" spans="1:30" ht="13.5">
      <c r="A320" s="92">
        <v>352</v>
      </c>
      <c r="B320" s="89" t="str">
        <f>LEFT(功能_333[[#This Row],[功能代號]],2)</f>
        <v>L6</v>
      </c>
      <c r="C320" s="89" t="s">
        <v>1174</v>
      </c>
      <c r="D320" s="89"/>
      <c r="E320" s="88" t="s">
        <v>575</v>
      </c>
      <c r="F320" s="118" t="s">
        <v>1735</v>
      </c>
      <c r="G320" s="89" t="s">
        <v>1736</v>
      </c>
      <c r="H320" s="88" t="s">
        <v>891</v>
      </c>
      <c r="I320" s="88" t="s">
        <v>1110</v>
      </c>
      <c r="J320" s="107">
        <v>44434</v>
      </c>
      <c r="K320" s="107" t="s">
        <v>1641</v>
      </c>
      <c r="L320" s="107"/>
      <c r="M320" s="107"/>
      <c r="N320" s="107" t="str">
        <f>IFERROR(IF(VLOOKUP(功能_333[[#This Row],[功能代號]],[2]討論項目!A:H,8,FALSE)=0,"",VLOOKUP(功能_333[[#This Row],[功能代號]],[2]討論項目!A:H,8,FALSE)),"")</f>
        <v/>
      </c>
      <c r="O320" s="107"/>
      <c r="P320" s="88" t="s">
        <v>1150</v>
      </c>
      <c r="Q320" s="88" t="s">
        <v>917</v>
      </c>
      <c r="R320" s="89"/>
      <c r="S320" s="88"/>
      <c r="T320" s="88"/>
      <c r="U320" s="88"/>
      <c r="V320" s="88"/>
      <c r="W320" s="88"/>
      <c r="X320" s="88"/>
      <c r="Y320" s="88"/>
      <c r="Z320" s="89" t="str">
        <f>VLOOKUP(功能_333[[#This Row],[User]],[2]SKL放款!A:G,7,FALSE)</f>
        <v>放款服務課</v>
      </c>
      <c r="AA320" s="107"/>
      <c r="AB320" s="90" t="str">
        <f>IFERROR(IF(VLOOKUP(功能_333[[#This Row],[功能代號]],[2]Menu!A:D,4,FALSE)=0,"",VLOOKUP(功能_333[[#This Row],[功能代號]],[2]Menu!A:D,4,FALSE)),"")</f>
        <v>L6-7</v>
      </c>
      <c r="AC320" s="89">
        <v>352</v>
      </c>
      <c r="AD320" s="89" t="str">
        <f>VLOOKUP(功能_333[[#This Row],[功能代號]],[3]交易清單!$E:$E,1,FALSE)</f>
        <v>L6078</v>
      </c>
    </row>
    <row r="321" spans="1:30" ht="13.5">
      <c r="A321" s="92">
        <v>353</v>
      </c>
      <c r="B321" s="89" t="str">
        <f>LEFT(功能_333[[#This Row],[功能代號]],2)</f>
        <v>L6</v>
      </c>
      <c r="C321" s="89" t="s">
        <v>1174</v>
      </c>
      <c r="D321" s="89"/>
      <c r="E321" s="88" t="s">
        <v>1737</v>
      </c>
      <c r="F321" s="118" t="s">
        <v>1735</v>
      </c>
      <c r="G321" s="89" t="s">
        <v>1738</v>
      </c>
      <c r="H321" s="88" t="s">
        <v>891</v>
      </c>
      <c r="I321" s="88" t="s">
        <v>1110</v>
      </c>
      <c r="J321" s="107">
        <v>44434</v>
      </c>
      <c r="K321" s="107" t="s">
        <v>1641</v>
      </c>
      <c r="L321" s="107"/>
      <c r="M321" s="107"/>
      <c r="N321" s="107" t="str">
        <f>IFERROR(IF(VLOOKUP(功能_333[[#This Row],[功能代號]],[2]討論項目!A:H,8,FALSE)=0,"",VLOOKUP(功能_333[[#This Row],[功能代號]],[2]討論項目!A:H,8,FALSE)),"")</f>
        <v/>
      </c>
      <c r="O321" s="107"/>
      <c r="P321" s="88" t="s">
        <v>1150</v>
      </c>
      <c r="Q321" s="88" t="s">
        <v>917</v>
      </c>
      <c r="R321" s="89"/>
      <c r="S321" s="88"/>
      <c r="T321" s="88"/>
      <c r="U321" s="88"/>
      <c r="V321" s="88"/>
      <c r="W321" s="88"/>
      <c r="X321" s="88"/>
      <c r="Y321" s="88"/>
      <c r="Z321" s="89" t="str">
        <f>VLOOKUP(功能_333[[#This Row],[User]],[2]SKL放款!A:G,7,FALSE)</f>
        <v>放款服務課</v>
      </c>
      <c r="AA321" s="107"/>
      <c r="AB321" s="103" t="str">
        <f>AB320</f>
        <v>L6-7</v>
      </c>
      <c r="AC321" s="89">
        <v>353</v>
      </c>
      <c r="AD321" s="89" t="str">
        <f>VLOOKUP(功能_333[[#This Row],[功能代號]],[3]交易清單!$E:$E,1,FALSE)</f>
        <v>L6708</v>
      </c>
    </row>
    <row r="322" spans="1:30" ht="13.5">
      <c r="A322" s="92">
        <v>354</v>
      </c>
      <c r="B322" s="89" t="str">
        <f>LEFT(功能_333[[#This Row],[功能代號]],2)</f>
        <v>L6</v>
      </c>
      <c r="C322" s="89" t="s">
        <v>1174</v>
      </c>
      <c r="D322" s="89"/>
      <c r="E322" s="88" t="s">
        <v>1739</v>
      </c>
      <c r="F322" s="102" t="s">
        <v>1740</v>
      </c>
      <c r="G322" s="89" t="s">
        <v>1741</v>
      </c>
      <c r="H322" s="88" t="s">
        <v>891</v>
      </c>
      <c r="I322" s="88" t="s">
        <v>1110</v>
      </c>
      <c r="J322" s="107">
        <v>44428</v>
      </c>
      <c r="K322" s="107" t="s">
        <v>1641</v>
      </c>
      <c r="L322" s="107"/>
      <c r="M322" s="107"/>
      <c r="N322" s="107" t="str">
        <f>IFERROR(IF(VLOOKUP(功能_333[[#This Row],[功能代號]],[2]討論項目!A:H,8,FALSE)=0,"",VLOOKUP(功能_333[[#This Row],[功能代號]],[2]討論項目!A:H,8,FALSE)),"")</f>
        <v/>
      </c>
      <c r="O322" s="107"/>
      <c r="P322" s="88" t="s">
        <v>922</v>
      </c>
      <c r="Q322" s="88" t="s">
        <v>923</v>
      </c>
      <c r="R322" s="89"/>
      <c r="S322" s="88"/>
      <c r="T322" s="88"/>
      <c r="U322" s="88"/>
      <c r="V322" s="88"/>
      <c r="W322" s="88"/>
      <c r="X322" s="88"/>
      <c r="Y322" s="88"/>
      <c r="Z322" s="89" t="str">
        <f>VLOOKUP(功能_333[[#This Row],[User]],[2]SKL放款!A:G,7,FALSE)</f>
        <v>放款服務課</v>
      </c>
      <c r="AA322" s="107"/>
      <c r="AB322" s="90" t="str">
        <f>IFERROR(IF(VLOOKUP(功能_333[[#This Row],[功能代號]],[2]Menu!A:D,4,FALSE)=0,"",VLOOKUP(功能_333[[#This Row],[功能代號]],[2]Menu!A:D,4,FALSE)),"")</f>
        <v>L6-7</v>
      </c>
      <c r="AC322" s="89">
        <v>354</v>
      </c>
      <c r="AD322" s="89" t="str">
        <f>VLOOKUP(功能_333[[#This Row],[功能代號]],[3]交易清單!$E:$E,1,FALSE)</f>
        <v>L6079</v>
      </c>
    </row>
    <row r="323" spans="1:30" ht="13.5">
      <c r="A323" s="92">
        <v>355</v>
      </c>
      <c r="B323" s="89" t="str">
        <f>LEFT(功能_333[[#This Row],[功能代號]],2)</f>
        <v>L6</v>
      </c>
      <c r="C323" s="89" t="s">
        <v>1174</v>
      </c>
      <c r="D323" s="89"/>
      <c r="E323" s="88" t="s">
        <v>1742</v>
      </c>
      <c r="F323" s="102" t="s">
        <v>1743</v>
      </c>
      <c r="G323" s="89" t="s">
        <v>1744</v>
      </c>
      <c r="H323" s="88" t="s">
        <v>891</v>
      </c>
      <c r="I323" s="88" t="s">
        <v>1110</v>
      </c>
      <c r="J323" s="107">
        <v>44428</v>
      </c>
      <c r="K323" s="107" t="s">
        <v>1641</v>
      </c>
      <c r="L323" s="107"/>
      <c r="M323" s="107"/>
      <c r="N323" s="107" t="str">
        <f>IFERROR(IF(VLOOKUP(功能_333[[#This Row],[功能代號]],[2]討論項目!A:H,8,FALSE)=0,"",VLOOKUP(功能_333[[#This Row],[功能代號]],[2]討論項目!A:H,8,FALSE)),"")</f>
        <v/>
      </c>
      <c r="O323" s="107"/>
      <c r="P323" s="88" t="s">
        <v>922</v>
      </c>
      <c r="Q323" s="88" t="s">
        <v>923</v>
      </c>
      <c r="R323" s="89"/>
      <c r="S323" s="88"/>
      <c r="T323" s="88"/>
      <c r="U323" s="88"/>
      <c r="V323" s="88"/>
      <c r="W323" s="88"/>
      <c r="X323" s="88"/>
      <c r="Y323" s="88"/>
      <c r="Z323" s="89" t="str">
        <f>VLOOKUP(功能_333[[#This Row],[User]],[2]SKL放款!A:G,7,FALSE)</f>
        <v>放款服務課</v>
      </c>
      <c r="AA323" s="107"/>
      <c r="AB323" s="103" t="str">
        <f>AB322</f>
        <v>L6-7</v>
      </c>
      <c r="AC323" s="89">
        <v>355</v>
      </c>
      <c r="AD323" s="89" t="str">
        <f>VLOOKUP(功能_333[[#This Row],[功能代號]],[3]交易清單!$E:$E,1,FALSE)</f>
        <v>L6709</v>
      </c>
    </row>
    <row r="324" spans="1:30" ht="13.5">
      <c r="A324" s="92">
        <v>356</v>
      </c>
      <c r="B324" s="89" t="str">
        <f>LEFT(功能_333[[#This Row],[功能代號]],2)</f>
        <v>L6</v>
      </c>
      <c r="C324" s="89" t="s">
        <v>1174</v>
      </c>
      <c r="D324" s="89"/>
      <c r="E324" s="88" t="s">
        <v>1745</v>
      </c>
      <c r="F324" s="118" t="s">
        <v>1746</v>
      </c>
      <c r="G324" s="89" t="s">
        <v>1747</v>
      </c>
      <c r="H324" s="88" t="s">
        <v>891</v>
      </c>
      <c r="I324" s="88" t="s">
        <v>1110</v>
      </c>
      <c r="J324" s="107">
        <v>44431</v>
      </c>
      <c r="K324" s="107" t="s">
        <v>1641</v>
      </c>
      <c r="L324" s="107"/>
      <c r="M324" s="107"/>
      <c r="N324" s="107" t="str">
        <f>IFERROR(IF(VLOOKUP(功能_333[[#This Row],[功能代號]],[2]討論項目!A:H,8,FALSE)=0,"",VLOOKUP(功能_333[[#This Row],[功能代號]],[2]討論項目!A:H,8,FALSE)),"")</f>
        <v/>
      </c>
      <c r="O324" s="107"/>
      <c r="P324" s="88" t="s">
        <v>922</v>
      </c>
      <c r="Q324" s="88" t="s">
        <v>917</v>
      </c>
      <c r="R324" s="89"/>
      <c r="S324" s="88"/>
      <c r="T324" s="88"/>
      <c r="U324" s="88"/>
      <c r="V324" s="88"/>
      <c r="W324" s="88"/>
      <c r="X324" s="88"/>
      <c r="Y324" s="88"/>
      <c r="Z324" s="89" t="str">
        <f>VLOOKUP(功能_333[[#This Row],[User]],[2]SKL放款!A:G,7,FALSE)</f>
        <v>放款服務課</v>
      </c>
      <c r="AA324" s="107"/>
      <c r="AB324" s="90" t="str">
        <f>IFERROR(IF(VLOOKUP(功能_333[[#This Row],[功能代號]],[2]Menu!A:D,4,FALSE)=0,"",VLOOKUP(功能_333[[#This Row],[功能代號]],[2]Menu!A:D,4,FALSE)),"")</f>
        <v>L6-7</v>
      </c>
      <c r="AC324" s="89">
        <v>356</v>
      </c>
      <c r="AD324" s="89" t="str">
        <f>VLOOKUP(功能_333[[#This Row],[功能代號]],[3]交易清單!$E:$E,1,FALSE)</f>
        <v>L6085</v>
      </c>
    </row>
    <row r="325" spans="1:30" ht="13.5">
      <c r="A325" s="92">
        <v>357</v>
      </c>
      <c r="B325" s="89" t="str">
        <f>LEFT(功能_333[[#This Row],[功能代號]],2)</f>
        <v>L6</v>
      </c>
      <c r="C325" s="89" t="s">
        <v>1174</v>
      </c>
      <c r="D325" s="89"/>
      <c r="E325" s="88" t="s">
        <v>1748</v>
      </c>
      <c r="F325" s="118" t="s">
        <v>1746</v>
      </c>
      <c r="G325" s="89" t="s">
        <v>1749</v>
      </c>
      <c r="H325" s="88" t="s">
        <v>891</v>
      </c>
      <c r="I325" s="88" t="s">
        <v>1110</v>
      </c>
      <c r="J325" s="107">
        <v>44431</v>
      </c>
      <c r="K325" s="107" t="s">
        <v>1641</v>
      </c>
      <c r="L325" s="107"/>
      <c r="M325" s="107"/>
      <c r="N325" s="107" t="str">
        <f>IFERROR(IF(VLOOKUP(功能_333[[#This Row],[功能代號]],[2]討論項目!A:H,8,FALSE)=0,"",VLOOKUP(功能_333[[#This Row],[功能代號]],[2]討論項目!A:H,8,FALSE)),"")</f>
        <v/>
      </c>
      <c r="O325" s="107"/>
      <c r="P325" s="88" t="s">
        <v>922</v>
      </c>
      <c r="Q325" s="88" t="s">
        <v>917</v>
      </c>
      <c r="R325" s="89"/>
      <c r="S325" s="88"/>
      <c r="T325" s="88"/>
      <c r="U325" s="88"/>
      <c r="V325" s="88"/>
      <c r="W325" s="88"/>
      <c r="X325" s="88"/>
      <c r="Y325" s="88"/>
      <c r="Z325" s="89" t="str">
        <f>VLOOKUP(功能_333[[#This Row],[User]],[2]SKL放款!A:G,7,FALSE)</f>
        <v>放款服務課</v>
      </c>
      <c r="AA325" s="107"/>
      <c r="AB325" s="103" t="str">
        <f>AB324</f>
        <v>L6-7</v>
      </c>
      <c r="AC325" s="89">
        <v>357</v>
      </c>
      <c r="AD325" s="89" t="str">
        <f>VLOOKUP(功能_333[[#This Row],[功能代號]],[3]交易清單!$E:$E,1,FALSE)</f>
        <v>L6755</v>
      </c>
    </row>
    <row r="326" spans="1:30" ht="13.5">
      <c r="A326" s="92">
        <v>358</v>
      </c>
      <c r="B326" s="89" t="str">
        <f>LEFT(功能_333[[#This Row],[功能代號]],2)</f>
        <v>L6</v>
      </c>
      <c r="C326" s="89" t="s">
        <v>1174</v>
      </c>
      <c r="D326" s="89"/>
      <c r="E326" s="88" t="s">
        <v>1750</v>
      </c>
      <c r="F326" s="118" t="s">
        <v>1751</v>
      </c>
      <c r="G326" s="89" t="s">
        <v>1752</v>
      </c>
      <c r="H326" s="88" t="s">
        <v>891</v>
      </c>
      <c r="I326" s="88" t="s">
        <v>1110</v>
      </c>
      <c r="J326" s="107">
        <v>44434</v>
      </c>
      <c r="K326" s="107" t="s">
        <v>1641</v>
      </c>
      <c r="L326" s="107"/>
      <c r="M326" s="107"/>
      <c r="N326" s="107" t="str">
        <f>IFERROR(IF(VLOOKUP(功能_333[[#This Row],[功能代號]],[2]討論項目!A:H,8,FALSE)=0,"",VLOOKUP(功能_333[[#This Row],[功能代號]],[2]討論項目!A:H,8,FALSE)),"")</f>
        <v/>
      </c>
      <c r="O326" s="107"/>
      <c r="P326" s="88" t="s">
        <v>922</v>
      </c>
      <c r="Q326" s="88" t="s">
        <v>917</v>
      </c>
      <c r="R326" s="89"/>
      <c r="S326" s="88"/>
      <c r="T326" s="88"/>
      <c r="U326" s="88"/>
      <c r="V326" s="88"/>
      <c r="W326" s="88"/>
      <c r="X326" s="88"/>
      <c r="Y326" s="88"/>
      <c r="Z326" s="89" t="str">
        <f>VLOOKUP(功能_333[[#This Row],[User]],[2]SKL放款!A:G,7,FALSE)</f>
        <v>放款服務課</v>
      </c>
      <c r="AA326" s="107"/>
      <c r="AB326" s="90" t="str">
        <f>IFERROR(IF(VLOOKUP(功能_333[[#This Row],[功能代號]],[2]Menu!A:D,4,FALSE)=0,"",VLOOKUP(功能_333[[#This Row],[功能代號]],[2]Menu!A:D,4,FALSE)),"")</f>
        <v>L6-7</v>
      </c>
      <c r="AC326" s="89">
        <v>358</v>
      </c>
      <c r="AD326" s="89" t="str">
        <f>VLOOKUP(功能_333[[#This Row],[功能代號]],[3]交易清單!$E:$E,1,FALSE)</f>
        <v>L6086</v>
      </c>
    </row>
    <row r="327" spans="1:30" ht="13.5">
      <c r="A327" s="92">
        <v>169</v>
      </c>
      <c r="B327" s="89" t="str">
        <f>LEFT(功能_333[[#This Row],[功能代號]],2)</f>
        <v>L2</v>
      </c>
      <c r="C327" s="89" t="s">
        <v>933</v>
      </c>
      <c r="D327" s="89"/>
      <c r="E327" s="88" t="s">
        <v>1753</v>
      </c>
      <c r="F327" s="118" t="s">
        <v>1754</v>
      </c>
      <c r="G327" s="89" t="s">
        <v>699</v>
      </c>
      <c r="H327" s="88" t="s">
        <v>891</v>
      </c>
      <c r="I327" s="108" t="s">
        <v>973</v>
      </c>
      <c r="J327" s="107">
        <v>44411</v>
      </c>
      <c r="K327" s="107" t="s">
        <v>1641</v>
      </c>
      <c r="L327" s="107"/>
      <c r="M327" s="115"/>
      <c r="N327" s="115" t="str">
        <f>IFERROR(IF(VLOOKUP(功能_333[[#This Row],[功能代號]],[2]討論項目!A:H,8,FALSE)=0,"",VLOOKUP(功能_333[[#This Row],[功能代號]],[2]討論項目!A:H,8,FALSE)),"")</f>
        <v/>
      </c>
      <c r="O327" s="115"/>
      <c r="P327" s="88" t="s">
        <v>893</v>
      </c>
      <c r="Q327" s="88" t="s">
        <v>894</v>
      </c>
      <c r="R327" s="89"/>
      <c r="S327" s="88"/>
      <c r="T327" s="88"/>
      <c r="U327" s="88"/>
      <c r="V327" s="88"/>
      <c r="W327" s="88"/>
      <c r="X327" s="88"/>
      <c r="Y327" s="88"/>
      <c r="Z327" s="89" t="str">
        <f>VLOOKUP(功能_333[[#This Row],[User]],[2]SKL放款!A:G,7,FALSE)</f>
        <v>放款推展課</v>
      </c>
      <c r="AA327" s="115"/>
      <c r="AB327" s="90" t="str">
        <f>IFERROR(IF(VLOOKUP(功能_333[[#This Row],[功能代號]],[2]Menu!A:D,4,FALSE)=0,"",VLOOKUP(功能_333[[#This Row],[功能代號]],[2]Menu!A:D,4,FALSE)),"")</f>
        <v>L2-3</v>
      </c>
      <c r="AC327" s="89">
        <v>169</v>
      </c>
      <c r="AD327" s="89" t="str">
        <f>VLOOKUP(功能_333[[#This Row],[功能代號]],[3]交易清單!$E:$E,1,FALSE)</f>
        <v>L2903</v>
      </c>
    </row>
    <row r="328" spans="1:30" ht="13.5">
      <c r="A328" s="92">
        <v>314</v>
      </c>
      <c r="B328" s="89" t="str">
        <f>LEFT(功能_333[[#This Row],[功能代號]],2)</f>
        <v>L6</v>
      </c>
      <c r="C328" s="89" t="s">
        <v>1174</v>
      </c>
      <c r="D328" s="89"/>
      <c r="E328" s="88" t="s">
        <v>1755</v>
      </c>
      <c r="F328" s="128" t="s">
        <v>1659</v>
      </c>
      <c r="G328" s="89" t="s">
        <v>1756</v>
      </c>
      <c r="H328" s="88" t="s">
        <v>891</v>
      </c>
      <c r="I328" s="88" t="s">
        <v>1110</v>
      </c>
      <c r="J328" s="107">
        <v>44432</v>
      </c>
      <c r="K328" s="107" t="s">
        <v>1757</v>
      </c>
      <c r="L328" s="107"/>
      <c r="M328" s="107"/>
      <c r="N328" s="107" t="str">
        <f>IFERROR(IF(VLOOKUP(功能_333[[#This Row],[功能代號]],[2]討論項目!A:H,8,FALSE)=0,"",VLOOKUP(功能_333[[#This Row],[功能代號]],[2]討論項目!A:H,8,FALSE)),"")</f>
        <v/>
      </c>
      <c r="O328" s="107"/>
      <c r="P328" s="88" t="s">
        <v>922</v>
      </c>
      <c r="Q328" s="88" t="s">
        <v>917</v>
      </c>
      <c r="R328" s="89"/>
      <c r="S328" s="88"/>
      <c r="T328" s="88"/>
      <c r="U328" s="88"/>
      <c r="V328" s="88"/>
      <c r="W328" s="88"/>
      <c r="X328" s="88"/>
      <c r="Y328" s="88"/>
      <c r="Z328" s="89" t="str">
        <f>VLOOKUP(功能_333[[#This Row],[User]],[2]SKL放款!A:G,7,FALSE)</f>
        <v>放款服務課</v>
      </c>
      <c r="AA328" s="107"/>
      <c r="AB328" s="103" t="str">
        <f>AB288</f>
        <v>L6-3</v>
      </c>
      <c r="AC328" s="89">
        <v>314</v>
      </c>
      <c r="AD328" s="89" t="str">
        <f>VLOOKUP(功能_333[[#This Row],[功能代號]],[3]交易清單!$E:$E,1,FALSE)</f>
        <v>L6310</v>
      </c>
    </row>
    <row r="329" spans="1:30" ht="13.5">
      <c r="A329" s="92">
        <v>315</v>
      </c>
      <c r="B329" s="89" t="str">
        <f>LEFT(功能_333[[#This Row],[功能代號]],2)</f>
        <v>L6</v>
      </c>
      <c r="C329" s="89" t="s">
        <v>1174</v>
      </c>
      <c r="D329" s="89"/>
      <c r="E329" s="88" t="s">
        <v>496</v>
      </c>
      <c r="F329" s="128" t="s">
        <v>1758</v>
      </c>
      <c r="G329" s="89" t="s">
        <v>1759</v>
      </c>
      <c r="H329" s="88" t="s">
        <v>1452</v>
      </c>
      <c r="I329" s="88" t="s">
        <v>1110</v>
      </c>
      <c r="J329" s="107">
        <v>44432</v>
      </c>
      <c r="K329" s="107" t="s">
        <v>1757</v>
      </c>
      <c r="L329" s="107"/>
      <c r="M329" s="107"/>
      <c r="N329" s="107" t="str">
        <f>IFERROR(IF(VLOOKUP(功能_333[[#This Row],[功能代號]],[2]討論項目!A:H,8,FALSE)=0,"",VLOOKUP(功能_333[[#This Row],[功能代號]],[2]討論項目!A:H,8,FALSE)),"")</f>
        <v/>
      </c>
      <c r="O329" s="107"/>
      <c r="P329" s="88" t="s">
        <v>922</v>
      </c>
      <c r="Q329" s="88" t="s">
        <v>917</v>
      </c>
      <c r="R329" s="89"/>
      <c r="S329" s="88"/>
      <c r="T329" s="88"/>
      <c r="U329" s="88"/>
      <c r="V329" s="88"/>
      <c r="W329" s="88"/>
      <c r="X329" s="88"/>
      <c r="Y329" s="88"/>
      <c r="Z329" s="89" t="str">
        <f>VLOOKUP(功能_333[[#This Row],[User]],[2]SKL放款!A:G,7,FALSE)</f>
        <v>放款服務課</v>
      </c>
      <c r="AA329" s="107"/>
      <c r="AB329" s="90" t="str">
        <f>IFERROR(IF(VLOOKUP(功能_333[[#This Row],[功能代號]],[2]Menu!A:D,4,FALSE)=0,"",VLOOKUP(功能_333[[#This Row],[功能代號]],[2]Menu!A:D,4,FALSE)),"")</f>
        <v>L6-4</v>
      </c>
      <c r="AC329" s="89">
        <v>315</v>
      </c>
      <c r="AD329" s="89" t="str">
        <f>VLOOKUP(功能_333[[#This Row],[功能代號]],[3]交易清單!$E:$E,1,FALSE)</f>
        <v>L6041</v>
      </c>
    </row>
    <row r="330" spans="1:30" ht="13.5">
      <c r="A330" s="92">
        <v>316</v>
      </c>
      <c r="B330" s="89" t="str">
        <f>LEFT(功能_333[[#This Row],[功能代號]],2)</f>
        <v>L6</v>
      </c>
      <c r="C330" s="89" t="s">
        <v>1174</v>
      </c>
      <c r="D330" s="89"/>
      <c r="E330" s="88" t="s">
        <v>1760</v>
      </c>
      <c r="F330" s="118" t="s">
        <v>1758</v>
      </c>
      <c r="G330" s="89" t="s">
        <v>1761</v>
      </c>
      <c r="H330" s="88" t="s">
        <v>1452</v>
      </c>
      <c r="I330" s="88" t="s">
        <v>1110</v>
      </c>
      <c r="J330" s="126">
        <v>44432</v>
      </c>
      <c r="K330" s="107" t="s">
        <v>1757</v>
      </c>
      <c r="L330" s="126"/>
      <c r="M330" s="126"/>
      <c r="N330" s="126" t="str">
        <f>IFERROR(IF(VLOOKUP(功能_333[[#This Row],[功能代號]],[2]討論項目!A:H,8,FALSE)=0,"",VLOOKUP(功能_333[[#This Row],[功能代號]],[2]討論項目!A:H,8,FALSE)),"")</f>
        <v/>
      </c>
      <c r="O330" s="126"/>
      <c r="P330" s="88" t="s">
        <v>922</v>
      </c>
      <c r="Q330" s="88" t="s">
        <v>923</v>
      </c>
      <c r="R330" s="89"/>
      <c r="S330" s="88"/>
      <c r="T330" s="88"/>
      <c r="U330" s="88"/>
      <c r="V330" s="88"/>
      <c r="W330" s="88"/>
      <c r="X330" s="88"/>
      <c r="Y330" s="88"/>
      <c r="Z330" s="89" t="str">
        <f>VLOOKUP(功能_333[[#This Row],[User]],[2]SKL放款!A:G,7,FALSE)</f>
        <v>放款服務課</v>
      </c>
      <c r="AA330" s="126"/>
      <c r="AB330" s="103" t="str">
        <f>AB329</f>
        <v>L6-4</v>
      </c>
      <c r="AC330" s="89">
        <v>316</v>
      </c>
      <c r="AD330" s="89" t="str">
        <f>VLOOKUP(功能_333[[#This Row],[功能代號]],[3]交易清單!$E:$E,1,FALSE)</f>
        <v>L6401</v>
      </c>
    </row>
    <row r="331" spans="1:30" ht="13.5">
      <c r="A331" s="92">
        <v>317</v>
      </c>
      <c r="B331" s="89" t="str">
        <f>LEFT(功能_333[[#This Row],[功能代號]],2)</f>
        <v>L6</v>
      </c>
      <c r="C331" s="89" t="s">
        <v>1174</v>
      </c>
      <c r="D331" s="89"/>
      <c r="E331" s="88" t="s">
        <v>501</v>
      </c>
      <c r="F331" s="128" t="s">
        <v>1762</v>
      </c>
      <c r="G331" s="89" t="s">
        <v>1763</v>
      </c>
      <c r="H331" s="88" t="s">
        <v>1452</v>
      </c>
      <c r="I331" s="88" t="s">
        <v>1110</v>
      </c>
      <c r="J331" s="107">
        <v>44432</v>
      </c>
      <c r="K331" s="107" t="s">
        <v>1757</v>
      </c>
      <c r="L331" s="107"/>
      <c r="M331" s="107"/>
      <c r="N331" s="107" t="str">
        <f>IFERROR(IF(VLOOKUP(功能_333[[#This Row],[功能代號]],[2]討論項目!A:H,8,FALSE)=0,"",VLOOKUP(功能_333[[#This Row],[功能代號]],[2]討論項目!A:H,8,FALSE)),"")</f>
        <v/>
      </c>
      <c r="O331" s="107"/>
      <c r="P331" s="88" t="s">
        <v>922</v>
      </c>
      <c r="Q331" s="88" t="s">
        <v>917</v>
      </c>
      <c r="R331" s="89"/>
      <c r="S331" s="88"/>
      <c r="T331" s="88"/>
      <c r="U331" s="88"/>
      <c r="V331" s="88"/>
      <c r="W331" s="88"/>
      <c r="X331" s="88"/>
      <c r="Y331" s="88"/>
      <c r="Z331" s="89" t="str">
        <f>VLOOKUP(功能_333[[#This Row],[User]],[2]SKL放款!A:G,7,FALSE)</f>
        <v>放款服務課</v>
      </c>
      <c r="AA331" s="107"/>
      <c r="AB331" s="90" t="str">
        <f>IFERROR(IF(VLOOKUP(功能_333[[#This Row],[功能代號]],[2]Menu!A:D,4,FALSE)=0,"",VLOOKUP(功能_333[[#This Row],[功能代號]],[2]Menu!A:D,4,FALSE)),"")</f>
        <v>L6-4</v>
      </c>
      <c r="AC331" s="89">
        <v>317</v>
      </c>
      <c r="AD331" s="89" t="str">
        <f>VLOOKUP(功能_333[[#This Row],[功能代號]],[3]交易清單!$E:$E,1,FALSE)</f>
        <v>L6042</v>
      </c>
    </row>
    <row r="332" spans="1:30" ht="13.5">
      <c r="A332" s="92">
        <v>318</v>
      </c>
      <c r="B332" s="89" t="str">
        <f>LEFT(功能_333[[#This Row],[功能代號]],2)</f>
        <v>L6</v>
      </c>
      <c r="C332" s="89" t="s">
        <v>1174</v>
      </c>
      <c r="D332" s="89"/>
      <c r="E332" s="88" t="s">
        <v>1764</v>
      </c>
      <c r="F332" s="128" t="s">
        <v>1762</v>
      </c>
      <c r="G332" s="89" t="s">
        <v>1765</v>
      </c>
      <c r="H332" s="88" t="s">
        <v>1452</v>
      </c>
      <c r="I332" s="88" t="s">
        <v>1110</v>
      </c>
      <c r="J332" s="107">
        <v>44432</v>
      </c>
      <c r="K332" s="107" t="s">
        <v>1757</v>
      </c>
      <c r="L332" s="107"/>
      <c r="M332" s="107"/>
      <c r="N332" s="107" t="str">
        <f>IFERROR(IF(VLOOKUP(功能_333[[#This Row],[功能代號]],[2]討論項目!A:H,8,FALSE)=0,"",VLOOKUP(功能_333[[#This Row],[功能代號]],[2]討論項目!A:H,8,FALSE)),"")</f>
        <v/>
      </c>
      <c r="O332" s="107"/>
      <c r="P332" s="88" t="s">
        <v>922</v>
      </c>
      <c r="Q332" s="88" t="s">
        <v>917</v>
      </c>
      <c r="R332" s="89"/>
      <c r="S332" s="88"/>
      <c r="T332" s="88"/>
      <c r="U332" s="88"/>
      <c r="V332" s="88"/>
      <c r="W332" s="88"/>
      <c r="X332" s="88"/>
      <c r="Y332" s="88"/>
      <c r="Z332" s="89" t="str">
        <f>VLOOKUP(功能_333[[#This Row],[User]],[2]SKL放款!A:G,7,FALSE)</f>
        <v>放款服務課</v>
      </c>
      <c r="AA332" s="107"/>
      <c r="AB332" s="103" t="str">
        <f>AB331</f>
        <v>L6-4</v>
      </c>
      <c r="AC332" s="89">
        <v>318</v>
      </c>
      <c r="AD332" s="89" t="str">
        <f>VLOOKUP(功能_333[[#This Row],[功能代號]],[3]交易清單!$E:$E,1,FALSE)</f>
        <v>L6402</v>
      </c>
    </row>
    <row r="333" spans="1:30" ht="13.5">
      <c r="A333" s="92">
        <v>319</v>
      </c>
      <c r="B333" s="89" t="str">
        <f>LEFT(功能_333[[#This Row],[功能代號]],2)</f>
        <v>L6</v>
      </c>
      <c r="C333" s="89" t="s">
        <v>1174</v>
      </c>
      <c r="D333" s="89"/>
      <c r="E333" s="88" t="s">
        <v>505</v>
      </c>
      <c r="F333" s="128" t="s">
        <v>1766</v>
      </c>
      <c r="G333" s="89" t="s">
        <v>1767</v>
      </c>
      <c r="H333" s="88" t="s">
        <v>1452</v>
      </c>
      <c r="I333" s="88" t="s">
        <v>1110</v>
      </c>
      <c r="J333" s="107">
        <v>44432</v>
      </c>
      <c r="K333" s="107" t="s">
        <v>1757</v>
      </c>
      <c r="L333" s="107"/>
      <c r="M333" s="107"/>
      <c r="N333" s="107" t="str">
        <f>IFERROR(IF(VLOOKUP(功能_333[[#This Row],[功能代號]],[2]討論項目!A:H,8,FALSE)=0,"",VLOOKUP(功能_333[[#This Row],[功能代號]],[2]討論項目!A:H,8,FALSE)),"")</f>
        <v/>
      </c>
      <c r="O333" s="107"/>
      <c r="P333" s="88" t="s">
        <v>922</v>
      </c>
      <c r="Q333" s="88" t="s">
        <v>917</v>
      </c>
      <c r="R333" s="89"/>
      <c r="S333" s="88"/>
      <c r="T333" s="88"/>
      <c r="U333" s="88"/>
      <c r="V333" s="88"/>
      <c r="W333" s="88"/>
      <c r="X333" s="88"/>
      <c r="Y333" s="88"/>
      <c r="Z333" s="89" t="str">
        <f>VLOOKUP(功能_333[[#This Row],[User]],[2]SKL放款!A:G,7,FALSE)</f>
        <v>放款服務課</v>
      </c>
      <c r="AA333" s="107"/>
      <c r="AB333" s="90" t="str">
        <f>IFERROR(IF(VLOOKUP(功能_333[[#This Row],[功能代號]],[2]Menu!A:D,4,FALSE)=0,"",VLOOKUP(功能_333[[#This Row],[功能代號]],[2]Menu!A:D,4,FALSE)),"")</f>
        <v>L6-4</v>
      </c>
      <c r="AC333" s="89">
        <v>319</v>
      </c>
      <c r="AD333" s="89" t="str">
        <f>VLOOKUP(功能_333[[#This Row],[功能代號]],[3]交易清單!$E:$E,1,FALSE)</f>
        <v>L6043</v>
      </c>
    </row>
    <row r="334" spans="1:30" ht="13.5">
      <c r="A334" s="92">
        <v>320</v>
      </c>
      <c r="B334" s="89" t="str">
        <f>LEFT(功能_333[[#This Row],[功能代號]],2)</f>
        <v>L6</v>
      </c>
      <c r="C334" s="89" t="s">
        <v>1174</v>
      </c>
      <c r="D334" s="89"/>
      <c r="E334" s="88" t="s">
        <v>1768</v>
      </c>
      <c r="F334" s="128" t="s">
        <v>1766</v>
      </c>
      <c r="G334" s="89" t="s">
        <v>1769</v>
      </c>
      <c r="H334" s="88" t="s">
        <v>1452</v>
      </c>
      <c r="I334" s="88" t="s">
        <v>1110</v>
      </c>
      <c r="J334" s="107">
        <v>44432</v>
      </c>
      <c r="K334" s="107" t="s">
        <v>1757</v>
      </c>
      <c r="L334" s="107"/>
      <c r="M334" s="107"/>
      <c r="N334" s="107" t="str">
        <f>IFERROR(IF(VLOOKUP(功能_333[[#This Row],[功能代號]],[2]討論項目!A:H,8,FALSE)=0,"",VLOOKUP(功能_333[[#This Row],[功能代號]],[2]討論項目!A:H,8,FALSE)),"")</f>
        <v/>
      </c>
      <c r="O334" s="107"/>
      <c r="P334" s="88" t="s">
        <v>922</v>
      </c>
      <c r="Q334" s="88" t="s">
        <v>917</v>
      </c>
      <c r="R334" s="89"/>
      <c r="S334" s="88"/>
      <c r="T334" s="88"/>
      <c r="U334" s="88"/>
      <c r="V334" s="88"/>
      <c r="W334" s="88"/>
      <c r="X334" s="88"/>
      <c r="Y334" s="88"/>
      <c r="Z334" s="89" t="str">
        <f>VLOOKUP(功能_333[[#This Row],[User]],[2]SKL放款!A:G,7,FALSE)</f>
        <v>放款服務課</v>
      </c>
      <c r="AA334" s="107"/>
      <c r="AB334" s="103" t="str">
        <f>AB333</f>
        <v>L6-4</v>
      </c>
      <c r="AC334" s="89">
        <v>320</v>
      </c>
      <c r="AD334" s="89" t="str">
        <f>VLOOKUP(功能_333[[#This Row],[功能代號]],[3]交易清單!$E:$E,1,FALSE)</f>
        <v>L6403</v>
      </c>
    </row>
    <row r="335" spans="1:30" ht="13.5">
      <c r="A335" s="92">
        <v>124</v>
      </c>
      <c r="B335" s="89" t="str">
        <f>LEFT(功能_333[[#This Row],[功能代號]],2)</f>
        <v>L6</v>
      </c>
      <c r="C335" s="89" t="s">
        <v>1174</v>
      </c>
      <c r="D335" s="129"/>
      <c r="E335" s="88" t="s">
        <v>1770</v>
      </c>
      <c r="F335" s="130" t="s">
        <v>1771</v>
      </c>
      <c r="G335" s="89" t="s">
        <v>1772</v>
      </c>
      <c r="H335" s="88" t="s">
        <v>891</v>
      </c>
      <c r="I335" s="88" t="s">
        <v>1110</v>
      </c>
      <c r="J335" s="107">
        <v>44396</v>
      </c>
      <c r="K335" s="107" t="s">
        <v>1773</v>
      </c>
      <c r="L335" s="107"/>
      <c r="M335" s="107"/>
      <c r="N335" s="107">
        <f>IFERROR(IF(VLOOKUP(功能_333[[#This Row],[功能代號]],[2]討論項目!A:H,8,FALSE)=0,"",VLOOKUP(功能_333[[#This Row],[功能代號]],[2]討論項目!A:H,8,FALSE)),"")</f>
        <v>44428</v>
      </c>
      <c r="O335" s="107">
        <v>44428</v>
      </c>
      <c r="P335" s="88" t="s">
        <v>922</v>
      </c>
      <c r="Q335" s="88" t="s">
        <v>1774</v>
      </c>
      <c r="R335" s="89"/>
      <c r="S335" s="88">
        <v>1</v>
      </c>
      <c r="T335" s="88" t="s">
        <v>1775</v>
      </c>
      <c r="U335" s="88"/>
      <c r="V335" s="88"/>
      <c r="W335" s="88"/>
      <c r="X335" s="88"/>
      <c r="Y335" s="88"/>
      <c r="Z335" s="89" t="str">
        <f>VLOOKUP(功能_333[[#This Row],[User]],[2]SKL放款!A:G,7,FALSE)</f>
        <v>放款推展課</v>
      </c>
      <c r="AA335" s="107">
        <v>44396</v>
      </c>
      <c r="AB335" s="90" t="str">
        <f>IFERROR(IF(VLOOKUP(功能_333[[#This Row],[功能代號]],[2]Menu!A:D,4,FALSE)=0,"",VLOOKUP(功能_333[[#This Row],[功能代號]],[2]Menu!A:D,4,FALSE)),"")</f>
        <v>L6-7</v>
      </c>
      <c r="AC335" s="89">
        <v>124</v>
      </c>
      <c r="AD335" s="89" t="str">
        <f>VLOOKUP(功能_333[[#This Row],[功能代號]],[3]交易清單!$E:$E,1,FALSE)</f>
        <v>L6082</v>
      </c>
    </row>
    <row r="336" spans="1:30" ht="13.5">
      <c r="A336" s="92">
        <v>125</v>
      </c>
      <c r="B336" s="89" t="str">
        <f>LEFT(功能_333[[#This Row],[功能代號]],2)</f>
        <v>L6</v>
      </c>
      <c r="C336" s="89" t="s">
        <v>1174</v>
      </c>
      <c r="D336" s="129"/>
      <c r="E336" s="88" t="s">
        <v>1776</v>
      </c>
      <c r="F336" s="130" t="s">
        <v>1777</v>
      </c>
      <c r="G336" s="89" t="s">
        <v>1778</v>
      </c>
      <c r="H336" s="88" t="s">
        <v>891</v>
      </c>
      <c r="I336" s="88" t="s">
        <v>1110</v>
      </c>
      <c r="J336" s="107">
        <v>44396</v>
      </c>
      <c r="K336" s="107" t="s">
        <v>1779</v>
      </c>
      <c r="L336" s="107"/>
      <c r="M336" s="107"/>
      <c r="N336" s="107">
        <f>IFERROR(IF(VLOOKUP(功能_333[[#This Row],[功能代號]],[2]討論項目!A:H,8,FALSE)=0,"",VLOOKUP(功能_333[[#This Row],[功能代號]],[2]討論項目!A:H,8,FALSE)),"")</f>
        <v>44428</v>
      </c>
      <c r="O336" s="107">
        <v>44428</v>
      </c>
      <c r="P336" s="88" t="s">
        <v>922</v>
      </c>
      <c r="Q336" s="88" t="s">
        <v>1774</v>
      </c>
      <c r="R336" s="89"/>
      <c r="S336" s="88">
        <v>1</v>
      </c>
      <c r="T336" s="88" t="s">
        <v>1780</v>
      </c>
      <c r="U336" s="88"/>
      <c r="V336" s="88"/>
      <c r="W336" s="88"/>
      <c r="X336" s="88"/>
      <c r="Y336" s="88"/>
      <c r="Z336" s="89" t="str">
        <f>VLOOKUP(功能_333[[#This Row],[User]],[2]SKL放款!A:G,7,FALSE)</f>
        <v>放款推展課</v>
      </c>
      <c r="AA336" s="107">
        <v>44396</v>
      </c>
      <c r="AB336" s="103" t="str">
        <f>AB335</f>
        <v>L6-7</v>
      </c>
      <c r="AC336" s="89">
        <v>125</v>
      </c>
      <c r="AD336" s="89" t="str">
        <f>VLOOKUP(功能_333[[#This Row],[功能代號]],[3]交易清單!$E:$E,1,FALSE)</f>
        <v>L6752</v>
      </c>
    </row>
    <row r="337" spans="1:30" ht="13.5">
      <c r="A337" s="92">
        <v>126</v>
      </c>
      <c r="B337" s="89" t="str">
        <f>LEFT(功能_333[[#This Row],[功能代號]],2)</f>
        <v>L5</v>
      </c>
      <c r="C337" s="89" t="s">
        <v>1449</v>
      </c>
      <c r="D337" s="129"/>
      <c r="E337" s="88" t="s">
        <v>257</v>
      </c>
      <c r="F337" s="131" t="s">
        <v>1781</v>
      </c>
      <c r="G337" s="89" t="s">
        <v>1782</v>
      </c>
      <c r="H337" s="88" t="s">
        <v>1452</v>
      </c>
      <c r="I337" s="106" t="s">
        <v>892</v>
      </c>
      <c r="J337" s="107">
        <v>44396</v>
      </c>
      <c r="K337" s="107" t="s">
        <v>1779</v>
      </c>
      <c r="L337" s="107"/>
      <c r="M337" s="107"/>
      <c r="N337" s="107" t="str">
        <f>IFERROR(IF(VLOOKUP(功能_333[[#This Row],[功能代號]],[2]討論項目!A:H,8,FALSE)=0,"",VLOOKUP(功能_333[[#This Row],[功能代號]],[2]討論項目!A:H,8,FALSE)),"")</f>
        <v/>
      </c>
      <c r="O337" s="107"/>
      <c r="P337" s="88" t="s">
        <v>922</v>
      </c>
      <c r="Q337" s="88" t="s">
        <v>1774</v>
      </c>
      <c r="R337" s="89"/>
      <c r="S337" s="88">
        <v>1</v>
      </c>
      <c r="T337" s="88" t="s">
        <v>1780</v>
      </c>
      <c r="U337" s="88"/>
      <c r="V337" s="88"/>
      <c r="W337" s="88"/>
      <c r="X337" s="88"/>
      <c r="Y337" s="88"/>
      <c r="Z337" s="89" t="str">
        <f>VLOOKUP(功能_333[[#This Row],[User]],[2]SKL放款!A:G,7,FALSE)</f>
        <v>放款推展課</v>
      </c>
      <c r="AA337" s="107">
        <v>44396</v>
      </c>
      <c r="AB337" s="90" t="str">
        <f>IFERROR(IF(VLOOKUP(功能_333[[#This Row],[功能代號]],[2]Menu!A:D,4,FALSE)=0,"",VLOOKUP(功能_333[[#This Row],[功能代號]],[2]Menu!A:D,4,FALSE)),"")</f>
        <v>L5-2</v>
      </c>
      <c r="AC337" s="89">
        <v>126</v>
      </c>
      <c r="AD337" s="89" t="str">
        <f>VLOOKUP(功能_333[[#This Row],[功能代號]],[3]交易清單!$E:$E,1,FALSE)</f>
        <v>L5402</v>
      </c>
    </row>
    <row r="338" spans="1:30" ht="13.5">
      <c r="A338" s="92">
        <v>127</v>
      </c>
      <c r="B338" s="89" t="str">
        <f>LEFT(功能_333[[#This Row],[功能代號]],2)</f>
        <v>L5</v>
      </c>
      <c r="C338" s="89" t="s">
        <v>1449</v>
      </c>
      <c r="D338" s="129"/>
      <c r="E338" s="88" t="s">
        <v>1783</v>
      </c>
      <c r="F338" s="131" t="s">
        <v>1784</v>
      </c>
      <c r="G338" s="89" t="s">
        <v>1785</v>
      </c>
      <c r="H338" s="88" t="s">
        <v>1452</v>
      </c>
      <c r="I338" s="106" t="s">
        <v>892</v>
      </c>
      <c r="J338" s="107">
        <v>44396</v>
      </c>
      <c r="K338" s="107" t="s">
        <v>1779</v>
      </c>
      <c r="L338" s="107"/>
      <c r="M338" s="107"/>
      <c r="N338" s="107" t="str">
        <f>IFERROR(IF(VLOOKUP(功能_333[[#This Row],[功能代號]],[2]討論項目!A:H,8,FALSE)=0,"",VLOOKUP(功能_333[[#This Row],[功能代號]],[2]討論項目!A:H,8,FALSE)),"")</f>
        <v/>
      </c>
      <c r="O338" s="107"/>
      <c r="P338" s="88" t="s">
        <v>922</v>
      </c>
      <c r="Q338" s="88" t="s">
        <v>1774</v>
      </c>
      <c r="R338" s="89"/>
      <c r="S338" s="88">
        <v>1</v>
      </c>
      <c r="T338" s="88" t="s">
        <v>1775</v>
      </c>
      <c r="U338" s="88"/>
      <c r="V338" s="88"/>
      <c r="W338" s="88"/>
      <c r="X338" s="88"/>
      <c r="Y338" s="88"/>
      <c r="Z338" s="89" t="str">
        <f>VLOOKUP(功能_333[[#This Row],[User]],[2]SKL放款!A:G,7,FALSE)</f>
        <v>放款推展課</v>
      </c>
      <c r="AA338" s="107">
        <v>44396</v>
      </c>
      <c r="AB338" s="90" t="str">
        <f>IFERROR(IF(VLOOKUP(功能_333[[#This Row],[功能代號]],[2]Menu!A:D,4,FALSE)=0,"",VLOOKUP(功能_333[[#This Row],[功能代號]],[2]Menu!A:D,4,FALSE)),"")</f>
        <v>L5-2</v>
      </c>
      <c r="AC338" s="89">
        <v>127</v>
      </c>
      <c r="AD338" s="89" t="str">
        <f>VLOOKUP(功能_333[[#This Row],[功能代號]],[3]交易清單!$E:$E,1,FALSE)</f>
        <v>L5021</v>
      </c>
    </row>
    <row r="339" spans="1:30" ht="13.5">
      <c r="A339" s="92">
        <v>128</v>
      </c>
      <c r="B339" s="89" t="str">
        <f>LEFT(功能_333[[#This Row],[功能代號]],2)</f>
        <v>L5</v>
      </c>
      <c r="C339" s="89" t="s">
        <v>1449</v>
      </c>
      <c r="D339" s="129"/>
      <c r="E339" s="88" t="s">
        <v>262</v>
      </c>
      <c r="F339" s="131" t="s">
        <v>1786</v>
      </c>
      <c r="G339" s="89" t="s">
        <v>1787</v>
      </c>
      <c r="H339" s="88" t="s">
        <v>1452</v>
      </c>
      <c r="I339" s="106" t="s">
        <v>892</v>
      </c>
      <c r="J339" s="107">
        <v>44396</v>
      </c>
      <c r="K339" s="107" t="s">
        <v>1779</v>
      </c>
      <c r="L339" s="107"/>
      <c r="M339" s="107"/>
      <c r="N339" s="107" t="str">
        <f>IFERROR(IF(VLOOKUP(功能_333[[#This Row],[功能代號]],[2]討論項目!A:H,8,FALSE)=0,"",VLOOKUP(功能_333[[#This Row],[功能代號]],[2]討論項目!A:H,8,FALSE)),"")</f>
        <v/>
      </c>
      <c r="O339" s="107"/>
      <c r="P339" s="88" t="s">
        <v>922</v>
      </c>
      <c r="Q339" s="88" t="s">
        <v>1774</v>
      </c>
      <c r="R339" s="89"/>
      <c r="S339" s="88">
        <v>1</v>
      </c>
      <c r="T339" s="88" t="s">
        <v>1780</v>
      </c>
      <c r="U339" s="88"/>
      <c r="V339" s="88"/>
      <c r="W339" s="88"/>
      <c r="X339" s="88"/>
      <c r="Y339" s="88"/>
      <c r="Z339" s="89" t="str">
        <f>VLOOKUP(功能_333[[#This Row],[User]],[2]SKL放款!A:G,7,FALSE)</f>
        <v>放款推展課</v>
      </c>
      <c r="AA339" s="107">
        <v>44396</v>
      </c>
      <c r="AB339" s="103" t="str">
        <f>AB338</f>
        <v>L5-2</v>
      </c>
      <c r="AC339" s="89">
        <v>128</v>
      </c>
      <c r="AD339" s="89" t="str">
        <f>VLOOKUP(功能_333[[#This Row],[功能代號]],[3]交易清單!$E:$E,1,FALSE)</f>
        <v>L5401</v>
      </c>
    </row>
    <row r="340" spans="1:30" ht="13.5">
      <c r="A340" s="92">
        <v>129</v>
      </c>
      <c r="B340" s="89" t="str">
        <f>LEFT(功能_333[[#This Row],[功能代號]],2)</f>
        <v>L5</v>
      </c>
      <c r="C340" s="89" t="s">
        <v>1449</v>
      </c>
      <c r="D340" s="129"/>
      <c r="E340" s="88" t="s">
        <v>1788</v>
      </c>
      <c r="F340" s="131" t="s">
        <v>1789</v>
      </c>
      <c r="G340" s="89" t="s">
        <v>1790</v>
      </c>
      <c r="H340" s="88" t="s">
        <v>1452</v>
      </c>
      <c r="I340" s="106" t="s">
        <v>892</v>
      </c>
      <c r="J340" s="107">
        <v>44396</v>
      </c>
      <c r="K340" s="107" t="s">
        <v>1779</v>
      </c>
      <c r="L340" s="107"/>
      <c r="M340" s="107"/>
      <c r="N340" s="107" t="str">
        <f>IFERROR(IF(VLOOKUP(功能_333[[#This Row],[功能代號]],[2]討論項目!A:H,8,FALSE)=0,"",VLOOKUP(功能_333[[#This Row],[功能代號]],[2]討論項目!A:H,8,FALSE)),"")</f>
        <v/>
      </c>
      <c r="O340" s="107"/>
      <c r="P340" s="88" t="s">
        <v>922</v>
      </c>
      <c r="Q340" s="88" t="s">
        <v>894</v>
      </c>
      <c r="R340" s="89"/>
      <c r="S340" s="88">
        <v>1</v>
      </c>
      <c r="T340" s="88" t="s">
        <v>1775</v>
      </c>
      <c r="U340" s="88"/>
      <c r="V340" s="88"/>
      <c r="W340" s="88"/>
      <c r="X340" s="88"/>
      <c r="Y340" s="88"/>
      <c r="Z340" s="89" t="str">
        <f>VLOOKUP(功能_333[[#This Row],[User]],[2]SKL放款!A:G,7,FALSE)</f>
        <v>放款推展課</v>
      </c>
      <c r="AA340" s="107">
        <v>44397</v>
      </c>
      <c r="AB340" s="90" t="str">
        <f>IFERROR(IF(VLOOKUP(功能_333[[#This Row],[功能代號]],[2]Menu!A:D,4,FALSE)=0,"",VLOOKUP(功能_333[[#This Row],[功能代號]],[2]Menu!A:D,4,FALSE)),"")</f>
        <v>L5-2</v>
      </c>
      <c r="AC340" s="89">
        <v>129</v>
      </c>
      <c r="AD340" s="89" t="str">
        <f>VLOOKUP(功能_333[[#This Row],[功能代號]],[3]交易清單!$E:$E,1,FALSE)</f>
        <v>L5023</v>
      </c>
    </row>
    <row r="341" spans="1:30" ht="13.5">
      <c r="A341" s="92">
        <v>130</v>
      </c>
      <c r="B341" s="89" t="str">
        <f>LEFT(功能_333[[#This Row],[功能代號]],2)</f>
        <v>L5</v>
      </c>
      <c r="C341" s="89" t="s">
        <v>1449</v>
      </c>
      <c r="D341" s="129"/>
      <c r="E341" s="88" t="s">
        <v>266</v>
      </c>
      <c r="F341" s="131" t="s">
        <v>1789</v>
      </c>
      <c r="G341" s="89" t="s">
        <v>1791</v>
      </c>
      <c r="H341" s="88" t="s">
        <v>1452</v>
      </c>
      <c r="I341" s="106" t="s">
        <v>892</v>
      </c>
      <c r="J341" s="107">
        <v>44396</v>
      </c>
      <c r="K341" s="107" t="s">
        <v>1779</v>
      </c>
      <c r="L341" s="107"/>
      <c r="M341" s="107"/>
      <c r="N341" s="107" t="str">
        <f>IFERROR(IF(VLOOKUP(功能_333[[#This Row],[功能代號]],[2]討論項目!A:H,8,FALSE)=0,"",VLOOKUP(功能_333[[#This Row],[功能代號]],[2]討論項目!A:H,8,FALSE)),"")</f>
        <v/>
      </c>
      <c r="O341" s="107"/>
      <c r="P341" s="88" t="s">
        <v>922</v>
      </c>
      <c r="Q341" s="88" t="s">
        <v>894</v>
      </c>
      <c r="R341" s="89"/>
      <c r="S341" s="88">
        <v>1</v>
      </c>
      <c r="T341" s="88" t="s">
        <v>1780</v>
      </c>
      <c r="U341" s="88"/>
      <c r="V341" s="88"/>
      <c r="W341" s="88"/>
      <c r="X341" s="88"/>
      <c r="Y341" s="88"/>
      <c r="Z341" s="89" t="str">
        <f>VLOOKUP(功能_333[[#This Row],[User]],[2]SKL放款!A:G,7,FALSE)</f>
        <v>放款推展課</v>
      </c>
      <c r="AA341" s="107">
        <v>44397</v>
      </c>
      <c r="AB341" s="103" t="str">
        <f>AB340</f>
        <v>L5-2</v>
      </c>
      <c r="AC341" s="89">
        <v>130</v>
      </c>
      <c r="AD341" s="89" t="str">
        <f>VLOOKUP(功能_333[[#This Row],[功能代號]],[3]交易清單!$E:$E,1,FALSE)</f>
        <v>L5406</v>
      </c>
    </row>
    <row r="342" spans="1:30" ht="13.5">
      <c r="A342" s="92">
        <v>131</v>
      </c>
      <c r="B342" s="89" t="str">
        <f>LEFT(功能_333[[#This Row],[功能代號]],2)</f>
        <v>L5</v>
      </c>
      <c r="C342" s="89" t="s">
        <v>1449</v>
      </c>
      <c r="D342" s="129"/>
      <c r="E342" s="88" t="s">
        <v>1792</v>
      </c>
      <c r="F342" s="131" t="s">
        <v>1793</v>
      </c>
      <c r="G342" s="89" t="s">
        <v>1794</v>
      </c>
      <c r="H342" s="88" t="s">
        <v>1452</v>
      </c>
      <c r="I342" s="106" t="s">
        <v>892</v>
      </c>
      <c r="J342" s="107">
        <v>44396</v>
      </c>
      <c r="K342" s="107" t="s">
        <v>1779</v>
      </c>
      <c r="L342" s="107"/>
      <c r="M342" s="107"/>
      <c r="N342" s="107" t="str">
        <f>IFERROR(IF(VLOOKUP(功能_333[[#This Row],[功能代號]],[2]討論項目!A:H,8,FALSE)=0,"",VLOOKUP(功能_333[[#This Row],[功能代號]],[2]討論項目!A:H,8,FALSE)),"")</f>
        <v/>
      </c>
      <c r="O342" s="107"/>
      <c r="P342" s="88" t="s">
        <v>922</v>
      </c>
      <c r="Q342" s="88" t="s">
        <v>1774</v>
      </c>
      <c r="R342" s="89"/>
      <c r="S342" s="88">
        <v>1</v>
      </c>
      <c r="T342" s="88" t="s">
        <v>1775</v>
      </c>
      <c r="U342" s="88"/>
      <c r="V342" s="88"/>
      <c r="W342" s="88"/>
      <c r="X342" s="88"/>
      <c r="Y342" s="88"/>
      <c r="Z342" s="89" t="str">
        <f>VLOOKUP(功能_333[[#This Row],[User]],[2]SKL放款!A:G,7,FALSE)</f>
        <v>放款推展課</v>
      </c>
      <c r="AA342" s="107">
        <v>44396</v>
      </c>
      <c r="AB342" s="90" t="str">
        <f>IFERROR(IF(VLOOKUP(功能_333[[#This Row],[功能代號]],[2]Menu!A:D,4,FALSE)=0,"",VLOOKUP(功能_333[[#This Row],[功能代號]],[2]Menu!A:D,4,FALSE)),"")</f>
        <v>L5-2</v>
      </c>
      <c r="AC342" s="89">
        <v>131</v>
      </c>
      <c r="AD342" s="89" t="str">
        <f>VLOOKUP(功能_333[[#This Row],[功能代號]],[3]交易清單!$E:$E,1,FALSE)</f>
        <v>L5024</v>
      </c>
    </row>
    <row r="343" spans="1:30" ht="13.5">
      <c r="A343" s="92">
        <v>132</v>
      </c>
      <c r="B343" s="89" t="str">
        <f>LEFT(功能_333[[#This Row],[功能代號]],2)</f>
        <v>L5</v>
      </c>
      <c r="C343" s="89" t="s">
        <v>1449</v>
      </c>
      <c r="D343" s="129"/>
      <c r="E343" s="88" t="s">
        <v>270</v>
      </c>
      <c r="F343" s="131" t="s">
        <v>1795</v>
      </c>
      <c r="G343" s="89" t="s">
        <v>1796</v>
      </c>
      <c r="H343" s="88" t="s">
        <v>1452</v>
      </c>
      <c r="I343" s="106" t="s">
        <v>892</v>
      </c>
      <c r="J343" s="107">
        <v>44396</v>
      </c>
      <c r="K343" s="107" t="s">
        <v>1779</v>
      </c>
      <c r="L343" s="107"/>
      <c r="M343" s="107"/>
      <c r="N343" s="107" t="str">
        <f>IFERROR(IF(VLOOKUP(功能_333[[#This Row],[功能代號]],[2]討論項目!A:H,8,FALSE)=0,"",VLOOKUP(功能_333[[#This Row],[功能代號]],[2]討論項目!A:H,8,FALSE)),"")</f>
        <v/>
      </c>
      <c r="O343" s="107"/>
      <c r="P343" s="88" t="s">
        <v>922</v>
      </c>
      <c r="Q343" s="88" t="s">
        <v>1774</v>
      </c>
      <c r="R343" s="89"/>
      <c r="S343" s="88">
        <v>1</v>
      </c>
      <c r="T343" s="88" t="s">
        <v>1780</v>
      </c>
      <c r="U343" s="88"/>
      <c r="V343" s="88"/>
      <c r="W343" s="88"/>
      <c r="X343" s="88"/>
      <c r="Y343" s="88"/>
      <c r="Z343" s="89" t="str">
        <f>VLOOKUP(功能_333[[#This Row],[User]],[2]SKL放款!A:G,7,FALSE)</f>
        <v>放款推展課</v>
      </c>
      <c r="AA343" s="107">
        <v>44396</v>
      </c>
      <c r="AB343" s="103" t="str">
        <f>AB342</f>
        <v>L5-2</v>
      </c>
      <c r="AC343" s="89">
        <v>132</v>
      </c>
      <c r="AD343" s="89" t="str">
        <f>VLOOKUP(功能_333[[#This Row],[功能代號]],[3]交易清單!$E:$E,1,FALSE)</f>
        <v>L5405</v>
      </c>
    </row>
    <row r="344" spans="1:30" ht="13.5">
      <c r="A344" s="92">
        <v>133</v>
      </c>
      <c r="B344" s="89" t="str">
        <f>LEFT(功能_333[[#This Row],[功能代號]],2)</f>
        <v>L5</v>
      </c>
      <c r="C344" s="89" t="s">
        <v>1449</v>
      </c>
      <c r="D344" s="129"/>
      <c r="E344" s="88" t="s">
        <v>1797</v>
      </c>
      <c r="F344" s="131" t="s">
        <v>1798</v>
      </c>
      <c r="G344" s="89" t="s">
        <v>1799</v>
      </c>
      <c r="H344" s="88" t="s">
        <v>1452</v>
      </c>
      <c r="I344" s="106" t="s">
        <v>892</v>
      </c>
      <c r="J344" s="107">
        <v>44396</v>
      </c>
      <c r="K344" s="107" t="s">
        <v>1779</v>
      </c>
      <c r="L344" s="107"/>
      <c r="M344" s="107"/>
      <c r="N344" s="107" t="str">
        <f>IFERROR(IF(VLOOKUP(功能_333[[#This Row],[功能代號]],[2]討論項目!A:H,8,FALSE)=0,"",VLOOKUP(功能_333[[#This Row],[功能代號]],[2]討論項目!A:H,8,FALSE)),"")</f>
        <v/>
      </c>
      <c r="O344" s="107"/>
      <c r="P344" s="88" t="s">
        <v>922</v>
      </c>
      <c r="Q344" s="88" t="s">
        <v>1774</v>
      </c>
      <c r="R344" s="89"/>
      <c r="S344" s="88">
        <v>1</v>
      </c>
      <c r="T344" s="88" t="s">
        <v>1775</v>
      </c>
      <c r="U344" s="88"/>
      <c r="V344" s="88"/>
      <c r="W344" s="88"/>
      <c r="X344" s="88"/>
      <c r="Y344" s="88"/>
      <c r="Z344" s="89" t="str">
        <f>VLOOKUP(功能_333[[#This Row],[User]],[2]SKL放款!A:G,7,FALSE)</f>
        <v>放款推展課</v>
      </c>
      <c r="AA344" s="107">
        <v>44397</v>
      </c>
      <c r="AB344" s="90" t="str">
        <f>IFERROR(IF(VLOOKUP(功能_333[[#This Row],[功能代號]],[2]Menu!A:D,4,FALSE)=0,"",VLOOKUP(功能_333[[#This Row],[功能代號]],[2]Menu!A:D,4,FALSE)),"")</f>
        <v>L5-2</v>
      </c>
      <c r="AC344" s="89">
        <v>133</v>
      </c>
      <c r="AD344" s="89" t="str">
        <f>VLOOKUP(功能_333[[#This Row],[功能代號]],[3]交易清單!$E:$E,1,FALSE)</f>
        <v>L5022</v>
      </c>
    </row>
    <row r="345" spans="1:30" ht="13.5">
      <c r="A345" s="92">
        <v>134</v>
      </c>
      <c r="B345" s="89" t="str">
        <f>LEFT(功能_333[[#This Row],[功能代號]],2)</f>
        <v>L5</v>
      </c>
      <c r="C345" s="89" t="s">
        <v>1449</v>
      </c>
      <c r="D345" s="129"/>
      <c r="E345" s="88" t="s">
        <v>274</v>
      </c>
      <c r="F345" s="131" t="s">
        <v>1800</v>
      </c>
      <c r="G345" s="89" t="s">
        <v>1801</v>
      </c>
      <c r="H345" s="88" t="s">
        <v>1452</v>
      </c>
      <c r="I345" s="106" t="s">
        <v>892</v>
      </c>
      <c r="J345" s="107">
        <v>44396</v>
      </c>
      <c r="K345" s="107" t="s">
        <v>1779</v>
      </c>
      <c r="L345" s="107"/>
      <c r="M345" s="107"/>
      <c r="N345" s="107" t="str">
        <f>IFERROR(IF(VLOOKUP(功能_333[[#This Row],[功能代號]],[2]討論項目!A:H,8,FALSE)=0,"",VLOOKUP(功能_333[[#This Row],[功能代號]],[2]討論項目!A:H,8,FALSE)),"")</f>
        <v/>
      </c>
      <c r="O345" s="107"/>
      <c r="P345" s="88" t="s">
        <v>922</v>
      </c>
      <c r="Q345" s="88" t="s">
        <v>1774</v>
      </c>
      <c r="R345" s="89"/>
      <c r="S345" s="88">
        <v>1</v>
      </c>
      <c r="T345" s="88" t="s">
        <v>1780</v>
      </c>
      <c r="U345" s="88"/>
      <c r="V345" s="88"/>
      <c r="W345" s="88"/>
      <c r="X345" s="88"/>
      <c r="Y345" s="88"/>
      <c r="Z345" s="89" t="str">
        <f>VLOOKUP(功能_333[[#This Row],[User]],[2]SKL放款!A:G,7,FALSE)</f>
        <v>放款推展課</v>
      </c>
      <c r="AA345" s="107">
        <v>44397</v>
      </c>
      <c r="AB345" s="103" t="str">
        <f>AB344</f>
        <v>L5-2</v>
      </c>
      <c r="AC345" s="89">
        <v>134</v>
      </c>
      <c r="AD345" s="89" t="str">
        <f>VLOOKUP(功能_333[[#This Row],[功能代號]],[3]交易清單!$E:$E,1,FALSE)</f>
        <v>L5407</v>
      </c>
    </row>
    <row r="346" spans="1:30" ht="13.5">
      <c r="A346" s="92">
        <v>135</v>
      </c>
      <c r="B346" s="89" t="str">
        <f>LEFT(功能_333[[#This Row],[功能代號]],2)</f>
        <v>L6</v>
      </c>
      <c r="C346" s="89" t="s">
        <v>1174</v>
      </c>
      <c r="D346" s="129"/>
      <c r="E346" s="88" t="s">
        <v>1802</v>
      </c>
      <c r="F346" s="131" t="s">
        <v>1803</v>
      </c>
      <c r="G346" s="89" t="s">
        <v>1804</v>
      </c>
      <c r="H346" s="88" t="s">
        <v>891</v>
      </c>
      <c r="I346" s="88" t="s">
        <v>1110</v>
      </c>
      <c r="J346" s="107">
        <v>44396</v>
      </c>
      <c r="K346" s="107" t="s">
        <v>1779</v>
      </c>
      <c r="L346" s="107"/>
      <c r="M346" s="107"/>
      <c r="N346" s="107" t="str">
        <f>IFERROR(IF(VLOOKUP(功能_333[[#This Row],[功能代號]],[2]討論項目!A:H,8,FALSE)=0,"",VLOOKUP(功能_333[[#This Row],[功能代號]],[2]討論項目!A:H,8,FALSE)),"")</f>
        <v/>
      </c>
      <c r="O346" s="107"/>
      <c r="P346" s="88" t="s">
        <v>922</v>
      </c>
      <c r="Q346" s="88" t="s">
        <v>1774</v>
      </c>
      <c r="R346" s="89"/>
      <c r="S346" s="88">
        <v>1</v>
      </c>
      <c r="T346" s="88" t="s">
        <v>1775</v>
      </c>
      <c r="U346" s="88"/>
      <c r="V346" s="88"/>
      <c r="W346" s="88"/>
      <c r="X346" s="88"/>
      <c r="Y346" s="88"/>
      <c r="Z346" s="89" t="str">
        <f>VLOOKUP(功能_333[[#This Row],[User]],[2]SKL放款!A:G,7,FALSE)</f>
        <v>放款推展課</v>
      </c>
      <c r="AA346" s="107"/>
      <c r="AB346" s="90" t="str">
        <f>IFERROR(IF(VLOOKUP(功能_333[[#This Row],[功能代號]],[2]Menu!A:D,4,FALSE)=0,"",VLOOKUP(功能_333[[#This Row],[功能代號]],[2]Menu!A:D,4,FALSE)),"")</f>
        <v>L6-7</v>
      </c>
      <c r="AC346" s="89">
        <v>135</v>
      </c>
      <c r="AD346" s="89" t="str">
        <f>VLOOKUP(功能_333[[#This Row],[功能代號]],[3]交易清單!$E:$E,1,FALSE)</f>
        <v>L6083</v>
      </c>
    </row>
    <row r="347" spans="1:30" ht="13.5">
      <c r="A347" s="92">
        <v>136</v>
      </c>
      <c r="B347" s="89" t="str">
        <f>LEFT(功能_333[[#This Row],[功能代號]],2)</f>
        <v>L6</v>
      </c>
      <c r="C347" s="89" t="s">
        <v>1174</v>
      </c>
      <c r="D347" s="129"/>
      <c r="E347" s="88" t="s">
        <v>1805</v>
      </c>
      <c r="F347" s="131" t="s">
        <v>1803</v>
      </c>
      <c r="G347" s="89" t="s">
        <v>1806</v>
      </c>
      <c r="H347" s="88" t="s">
        <v>891</v>
      </c>
      <c r="I347" s="88" t="s">
        <v>1110</v>
      </c>
      <c r="J347" s="107">
        <v>44396</v>
      </c>
      <c r="K347" s="107" t="s">
        <v>1779</v>
      </c>
      <c r="L347" s="107"/>
      <c r="M347" s="107"/>
      <c r="N347" s="107" t="str">
        <f>IFERROR(IF(VLOOKUP(功能_333[[#This Row],[功能代號]],[2]討論項目!A:H,8,FALSE)=0,"",VLOOKUP(功能_333[[#This Row],[功能代號]],[2]討論項目!A:H,8,FALSE)),"")</f>
        <v/>
      </c>
      <c r="O347" s="107"/>
      <c r="P347" s="88" t="s">
        <v>922</v>
      </c>
      <c r="Q347" s="88" t="s">
        <v>1774</v>
      </c>
      <c r="R347" s="89"/>
      <c r="S347" s="88">
        <v>1</v>
      </c>
      <c r="T347" s="88" t="s">
        <v>1780</v>
      </c>
      <c r="U347" s="88"/>
      <c r="V347" s="88"/>
      <c r="W347" s="88"/>
      <c r="X347" s="88"/>
      <c r="Y347" s="88"/>
      <c r="Z347" s="89" t="str">
        <f>VLOOKUP(功能_333[[#This Row],[User]],[2]SKL放款!A:G,7,FALSE)</f>
        <v>放款推展課</v>
      </c>
      <c r="AA347" s="107"/>
      <c r="AB347" s="103" t="str">
        <f>AB346</f>
        <v>L6-7</v>
      </c>
      <c r="AC347" s="89">
        <v>136</v>
      </c>
      <c r="AD347" s="89" t="str">
        <f>VLOOKUP(功能_333[[#This Row],[功能代號]],[3]交易清單!$E:$E,1,FALSE)</f>
        <v>L6753</v>
      </c>
    </row>
    <row r="348" spans="1:30" ht="13.5">
      <c r="A348" s="92">
        <v>137</v>
      </c>
      <c r="B348" s="89" t="str">
        <f>LEFT(功能_333[[#This Row],[功能代號]],2)</f>
        <v>L6</v>
      </c>
      <c r="C348" s="89" t="s">
        <v>1174</v>
      </c>
      <c r="D348" s="132"/>
      <c r="E348" s="88" t="s">
        <v>1807</v>
      </c>
      <c r="F348" s="133" t="s">
        <v>1808</v>
      </c>
      <c r="G348" s="89" t="s">
        <v>1809</v>
      </c>
      <c r="H348" s="88" t="s">
        <v>891</v>
      </c>
      <c r="I348" s="88" t="s">
        <v>1110</v>
      </c>
      <c r="J348" s="107">
        <v>44397</v>
      </c>
      <c r="K348" s="107" t="s">
        <v>1779</v>
      </c>
      <c r="L348" s="107"/>
      <c r="M348" s="107"/>
      <c r="N348" s="113">
        <f>功能_333[[#This Row],[程式調整]]</f>
        <v>44428</v>
      </c>
      <c r="O348" s="107">
        <v>44428</v>
      </c>
      <c r="P348" s="88" t="s">
        <v>922</v>
      </c>
      <c r="Q348" s="88" t="s">
        <v>1774</v>
      </c>
      <c r="R348" s="89"/>
      <c r="S348" s="88"/>
      <c r="T348" s="88"/>
      <c r="U348" s="88"/>
      <c r="V348" s="88"/>
      <c r="W348" s="88"/>
      <c r="X348" s="88"/>
      <c r="Y348" s="88"/>
      <c r="Z348" s="89" t="str">
        <f>VLOOKUP(功能_333[[#This Row],[User]],[2]SKL放款!A:G,7,FALSE)</f>
        <v>放款推展課</v>
      </c>
      <c r="AA348" s="107">
        <v>44398</v>
      </c>
      <c r="AB348" s="90" t="str">
        <f>IFERROR(IF(VLOOKUP(功能_333[[#This Row],[功能代號]],[2]Menu!A:D,4,FALSE)=0,"",VLOOKUP(功能_333[[#This Row],[功能代號]],[2]Menu!A:D,4,FALSE)),"")</f>
        <v>L6-7</v>
      </c>
      <c r="AC348" s="89">
        <v>137</v>
      </c>
      <c r="AD348" s="89" t="str">
        <f>VLOOKUP(功能_333[[#This Row],[功能代號]],[3]交易清單!$E:$E,1,FALSE)</f>
        <v>L6084</v>
      </c>
    </row>
    <row r="349" spans="1:30" ht="13.5">
      <c r="A349" s="92">
        <v>138</v>
      </c>
      <c r="B349" s="89" t="str">
        <f>LEFT(功能_333[[#This Row],[功能代號]],2)</f>
        <v>L6</v>
      </c>
      <c r="C349" s="89" t="s">
        <v>1174</v>
      </c>
      <c r="D349" s="132"/>
      <c r="E349" s="88" t="s">
        <v>1810</v>
      </c>
      <c r="F349" s="133" t="s">
        <v>1811</v>
      </c>
      <c r="G349" s="89" t="s">
        <v>1809</v>
      </c>
      <c r="H349" s="88" t="s">
        <v>1452</v>
      </c>
      <c r="I349" s="106" t="s">
        <v>892</v>
      </c>
      <c r="J349" s="107">
        <v>44397</v>
      </c>
      <c r="K349" s="107" t="s">
        <v>1779</v>
      </c>
      <c r="L349" s="107"/>
      <c r="M349" s="107"/>
      <c r="N349" s="107" t="str">
        <f>IFERROR(IF(VLOOKUP(功能_333[[#This Row],[功能代號]],[2]討論項目!A:H,8,FALSE)=0,"",VLOOKUP(功能_333[[#This Row],[功能代號]],[2]討論項目!A:H,8,FALSE)),"")</f>
        <v/>
      </c>
      <c r="O349" s="107"/>
      <c r="P349" s="88" t="s">
        <v>922</v>
      </c>
      <c r="Q349" s="88" t="s">
        <v>1774</v>
      </c>
      <c r="R349" s="89"/>
      <c r="S349" s="88"/>
      <c r="T349" s="88"/>
      <c r="U349" s="88"/>
      <c r="V349" s="88"/>
      <c r="W349" s="88"/>
      <c r="X349" s="88"/>
      <c r="Y349" s="88"/>
      <c r="Z349" s="89" t="str">
        <f>VLOOKUP(功能_333[[#This Row],[User]],[2]SKL放款!A:G,7,FALSE)</f>
        <v>放款推展課</v>
      </c>
      <c r="AA349" s="107">
        <v>44398</v>
      </c>
      <c r="AB349" s="103" t="str">
        <f>AB348</f>
        <v>L6-7</v>
      </c>
      <c r="AC349" s="89">
        <v>138</v>
      </c>
      <c r="AD349" s="89" t="str">
        <f>VLOOKUP(功能_333[[#This Row],[功能代號]],[3]交易清單!$E:$E,1,FALSE)</f>
        <v>L6994</v>
      </c>
    </row>
    <row r="350" spans="1:30" ht="13.5">
      <c r="A350" s="92">
        <v>139</v>
      </c>
      <c r="B350" s="89" t="str">
        <f>LEFT(功能_333[[#This Row],[功能代號]],2)</f>
        <v>L6</v>
      </c>
      <c r="C350" s="89" t="s">
        <v>1174</v>
      </c>
      <c r="D350" s="132"/>
      <c r="E350" s="88" t="s">
        <v>1812</v>
      </c>
      <c r="F350" s="133" t="s">
        <v>1813</v>
      </c>
      <c r="G350" s="89" t="s">
        <v>1814</v>
      </c>
      <c r="H350" s="88" t="s">
        <v>891</v>
      </c>
      <c r="I350" s="88" t="s">
        <v>1110</v>
      </c>
      <c r="J350" s="107">
        <v>44397</v>
      </c>
      <c r="K350" s="107" t="s">
        <v>1779</v>
      </c>
      <c r="L350" s="107"/>
      <c r="M350" s="107"/>
      <c r="N350" s="113">
        <f>功能_333[[#This Row],[程式調整]]</f>
        <v>44435</v>
      </c>
      <c r="O350" s="107">
        <v>44435</v>
      </c>
      <c r="P350" s="88" t="s">
        <v>922</v>
      </c>
      <c r="Q350" s="88" t="s">
        <v>923</v>
      </c>
      <c r="R350" s="89"/>
      <c r="S350" s="88"/>
      <c r="T350" s="88"/>
      <c r="U350" s="88"/>
      <c r="V350" s="88"/>
      <c r="W350" s="88"/>
      <c r="X350" s="88"/>
      <c r="Y350" s="88"/>
      <c r="Z350" s="89" t="str">
        <f>VLOOKUP(功能_333[[#This Row],[User]],[2]SKL放款!A:G,7,FALSE)</f>
        <v>放款服務課</v>
      </c>
      <c r="AA350" s="107">
        <v>44398</v>
      </c>
      <c r="AB350" s="103" t="str">
        <f>AB348</f>
        <v>L6-7</v>
      </c>
      <c r="AC350" s="89">
        <v>139</v>
      </c>
      <c r="AD350" s="89" t="str">
        <f>VLOOKUP(功能_333[[#This Row],[功能代號]],[3]交易清單!$E:$E,1,FALSE)</f>
        <v>L6754</v>
      </c>
    </row>
    <row r="351" spans="1:30" ht="13.5">
      <c r="A351" s="92">
        <v>140</v>
      </c>
      <c r="B351" s="89" t="str">
        <f>LEFT(功能_333[[#This Row],[功能代號]],2)</f>
        <v>L6</v>
      </c>
      <c r="C351" s="89" t="s">
        <v>1174</v>
      </c>
      <c r="D351" s="132"/>
      <c r="E351" s="88" t="s">
        <v>1815</v>
      </c>
      <c r="F351" s="133" t="s">
        <v>1816</v>
      </c>
      <c r="G351" s="89" t="s">
        <v>1817</v>
      </c>
      <c r="H351" s="88" t="s">
        <v>1452</v>
      </c>
      <c r="I351" s="106" t="s">
        <v>892</v>
      </c>
      <c r="J351" s="107">
        <v>44397</v>
      </c>
      <c r="K351" s="107" t="s">
        <v>1779</v>
      </c>
      <c r="L351" s="107"/>
      <c r="M351" s="107"/>
      <c r="N351" s="107" t="str">
        <f>IFERROR(IF(VLOOKUP(功能_333[[#This Row],[功能代號]],[2]討論項目!A:H,8,FALSE)=0,"",VLOOKUP(功能_333[[#This Row],[功能代號]],[2]討論項目!A:H,8,FALSE)),"")</f>
        <v/>
      </c>
      <c r="O351" s="107"/>
      <c r="P351" s="88" t="s">
        <v>922</v>
      </c>
      <c r="Q351" s="88" t="s">
        <v>1774</v>
      </c>
      <c r="R351" s="89"/>
      <c r="S351" s="88"/>
      <c r="T351" s="88"/>
      <c r="U351" s="88"/>
      <c r="V351" s="88"/>
      <c r="W351" s="88"/>
      <c r="X351" s="88"/>
      <c r="Y351" s="88"/>
      <c r="Z351" s="89" t="str">
        <f>VLOOKUP(功能_333[[#This Row],[User]],[2]SKL放款!A:G,7,FALSE)</f>
        <v>放款推展課</v>
      </c>
      <c r="AA351" s="107">
        <v>44398</v>
      </c>
      <c r="AB351" s="103" t="str">
        <f>AB348</f>
        <v>L6-7</v>
      </c>
      <c r="AC351" s="89">
        <v>140</v>
      </c>
      <c r="AD351" s="89" t="str">
        <f>VLOOKUP(功能_333[[#This Row],[功能代號]],[3]交易清單!$E:$E,1,FALSE)</f>
        <v>L6757</v>
      </c>
    </row>
    <row r="352" spans="1:30" ht="13.5">
      <c r="A352" s="92">
        <v>141</v>
      </c>
      <c r="B352" s="89" t="str">
        <f>LEFT(功能_333[[#This Row],[功能代號]],2)</f>
        <v>L6</v>
      </c>
      <c r="C352" s="89" t="s">
        <v>1174</v>
      </c>
      <c r="D352" s="132"/>
      <c r="E352" s="88" t="s">
        <v>287</v>
      </c>
      <c r="F352" s="133" t="s">
        <v>1818</v>
      </c>
      <c r="G352" s="89" t="s">
        <v>1819</v>
      </c>
      <c r="H352" s="88" t="s">
        <v>891</v>
      </c>
      <c r="I352" s="88" t="s">
        <v>1110</v>
      </c>
      <c r="J352" s="107">
        <v>44397</v>
      </c>
      <c r="K352" s="107" t="s">
        <v>1779</v>
      </c>
      <c r="L352" s="107"/>
      <c r="M352" s="107"/>
      <c r="N352" s="113">
        <f>功能_333[[#This Row],[程式調整]]</f>
        <v>44428</v>
      </c>
      <c r="O352" s="107">
        <v>44428</v>
      </c>
      <c r="P352" s="88" t="s">
        <v>1105</v>
      </c>
      <c r="Q352" s="88" t="s">
        <v>1774</v>
      </c>
      <c r="R352" s="89"/>
      <c r="S352" s="88"/>
      <c r="T352" s="88"/>
      <c r="U352" s="88"/>
      <c r="V352" s="88"/>
      <c r="W352" s="88"/>
      <c r="X352" s="88"/>
      <c r="Y352" s="88"/>
      <c r="Z352" s="89" t="str">
        <f>VLOOKUP(功能_333[[#This Row],[User]],[2]SKL放款!A:G,7,FALSE)</f>
        <v>放款推展課</v>
      </c>
      <c r="AA352" s="107">
        <v>44397</v>
      </c>
      <c r="AB352" s="90" t="str">
        <f>IFERROR(IF(VLOOKUP(功能_333[[#This Row],[功能代號]],[2]Menu!A:D,4,FALSE)=0,"",VLOOKUP(功能_333[[#This Row],[功能代號]],[2]Menu!A:D,4,FALSE)),"")</f>
        <v>L6-7</v>
      </c>
      <c r="AC352" s="89">
        <v>141</v>
      </c>
      <c r="AD352" s="89" t="str">
        <f>VLOOKUP(功能_333[[#This Row],[功能代號]],[3]交易清單!$E:$E,1,FALSE)</f>
        <v>L6081</v>
      </c>
    </row>
    <row r="353" spans="1:30" ht="13.5">
      <c r="A353" s="92">
        <v>142</v>
      </c>
      <c r="B353" s="89" t="str">
        <f>LEFT(功能_333[[#This Row],[功能代號]],2)</f>
        <v>L6</v>
      </c>
      <c r="C353" s="89" t="s">
        <v>1174</v>
      </c>
      <c r="D353" s="132"/>
      <c r="E353" s="88" t="s">
        <v>1820</v>
      </c>
      <c r="F353" s="133" t="s">
        <v>1821</v>
      </c>
      <c r="G353" s="89" t="s">
        <v>1822</v>
      </c>
      <c r="H353" s="88" t="s">
        <v>891</v>
      </c>
      <c r="I353" s="88" t="s">
        <v>1110</v>
      </c>
      <c r="J353" s="107">
        <v>44397</v>
      </c>
      <c r="K353" s="107" t="s">
        <v>1779</v>
      </c>
      <c r="L353" s="107"/>
      <c r="M353" s="107"/>
      <c r="N353" s="113">
        <f>功能_333[[#This Row],[程式調整]]</f>
        <v>44435</v>
      </c>
      <c r="O353" s="107">
        <v>44435</v>
      </c>
      <c r="P353" s="88" t="s">
        <v>1105</v>
      </c>
      <c r="Q353" s="88" t="s">
        <v>1774</v>
      </c>
      <c r="R353" s="89"/>
      <c r="S353" s="88"/>
      <c r="T353" s="88"/>
      <c r="U353" s="88"/>
      <c r="V353" s="88"/>
      <c r="W353" s="88"/>
      <c r="X353" s="88"/>
      <c r="Y353" s="88"/>
      <c r="Z353" s="89" t="str">
        <f>VLOOKUP(功能_333[[#This Row],[User]],[2]SKL放款!A:G,7,FALSE)</f>
        <v>放款推展課</v>
      </c>
      <c r="AA353" s="107">
        <v>44397</v>
      </c>
      <c r="AB353" s="103" t="str">
        <f>AB352</f>
        <v>L6-7</v>
      </c>
      <c r="AC353" s="89">
        <v>142</v>
      </c>
      <c r="AD353" s="89" t="str">
        <f>VLOOKUP(功能_333[[#This Row],[功能代號]],[3]交易清單!$E:$E,1,FALSE)</f>
        <v>L6751</v>
      </c>
    </row>
    <row r="354" spans="1:30" ht="13.5">
      <c r="A354" s="92">
        <v>143</v>
      </c>
      <c r="B354" s="89" t="str">
        <f>LEFT(功能_333[[#This Row],[功能代號]],2)</f>
        <v>L6</v>
      </c>
      <c r="C354" s="89" t="s">
        <v>1174</v>
      </c>
      <c r="D354" s="132"/>
      <c r="E354" s="88" t="s">
        <v>1823</v>
      </c>
      <c r="F354" s="133" t="s">
        <v>1824</v>
      </c>
      <c r="G354" s="89" t="s">
        <v>1825</v>
      </c>
      <c r="H354" s="88" t="s">
        <v>1452</v>
      </c>
      <c r="I354" s="106" t="s">
        <v>892</v>
      </c>
      <c r="J354" s="107">
        <v>44397</v>
      </c>
      <c r="K354" s="107" t="s">
        <v>1779</v>
      </c>
      <c r="L354" s="107"/>
      <c r="M354" s="107"/>
      <c r="N354" s="107" t="str">
        <f>IFERROR(IF(VLOOKUP(功能_333[[#This Row],[功能代號]],[2]討論項目!A:H,8,FALSE)=0,"",VLOOKUP(功能_333[[#This Row],[功能代號]],[2]討論項目!A:H,8,FALSE)),"")</f>
        <v/>
      </c>
      <c r="O354" s="107"/>
      <c r="P354" s="88" t="s">
        <v>922</v>
      </c>
      <c r="Q354" s="88" t="s">
        <v>1774</v>
      </c>
      <c r="R354" s="89"/>
      <c r="S354" s="88"/>
      <c r="T354" s="88"/>
      <c r="U354" s="88"/>
      <c r="V354" s="88"/>
      <c r="W354" s="88"/>
      <c r="X354" s="88"/>
      <c r="Y354" s="88"/>
      <c r="Z354" s="89" t="str">
        <f>VLOOKUP(功能_333[[#This Row],[User]],[2]SKL放款!A:G,7,FALSE)</f>
        <v>放款推展課</v>
      </c>
      <c r="AA354" s="107">
        <v>44397</v>
      </c>
      <c r="AB354" s="90" t="str">
        <f>IFERROR(IF(VLOOKUP(功能_333[[#This Row],[功能代號]],[2]Menu!A:D,4,FALSE)=0,"",VLOOKUP(功能_333[[#This Row],[功能代號]],[2]Menu!A:D,4,FALSE)),"")</f>
        <v>L6-7</v>
      </c>
      <c r="AC354" s="89">
        <v>143</v>
      </c>
      <c r="AD354" s="89" t="str">
        <f>VLOOKUP(功能_333[[#This Row],[功能代號]],[3]交易清單!$E:$E,1,FALSE)</f>
        <v>L6087</v>
      </c>
    </row>
    <row r="355" spans="1:30" ht="13.5">
      <c r="A355" s="92">
        <v>144</v>
      </c>
      <c r="B355" s="89" t="str">
        <f>LEFT(功能_333[[#This Row],[功能代號]],2)</f>
        <v>L6</v>
      </c>
      <c r="C355" s="89" t="s">
        <v>1174</v>
      </c>
      <c r="D355" s="132"/>
      <c r="E355" s="88" t="s">
        <v>1826</v>
      </c>
      <c r="F355" s="133" t="s">
        <v>1827</v>
      </c>
      <c r="G355" s="89" t="s">
        <v>1828</v>
      </c>
      <c r="H355" s="88" t="s">
        <v>1452</v>
      </c>
      <c r="I355" s="106" t="s">
        <v>892</v>
      </c>
      <c r="J355" s="107">
        <v>44397</v>
      </c>
      <c r="K355" s="107" t="s">
        <v>1779</v>
      </c>
      <c r="L355" s="107"/>
      <c r="M355" s="107"/>
      <c r="N355" s="107" t="str">
        <f>IFERROR(IF(VLOOKUP(功能_333[[#This Row],[功能代號]],[2]討論項目!A:H,8,FALSE)=0,"",VLOOKUP(功能_333[[#This Row],[功能代號]],[2]討論項目!A:H,8,FALSE)),"")</f>
        <v/>
      </c>
      <c r="O355" s="107"/>
      <c r="P355" s="88" t="s">
        <v>922</v>
      </c>
      <c r="Q355" s="88" t="s">
        <v>1774</v>
      </c>
      <c r="R355" s="89"/>
      <c r="S355" s="88"/>
      <c r="T355" s="88"/>
      <c r="U355" s="88"/>
      <c r="V355" s="88"/>
      <c r="W355" s="88"/>
      <c r="X355" s="88"/>
      <c r="Y355" s="88"/>
      <c r="Z355" s="89" t="str">
        <f>VLOOKUP(功能_333[[#This Row],[User]],[2]SKL放款!A:G,7,FALSE)</f>
        <v>放款推展課</v>
      </c>
      <c r="AA355" s="107">
        <v>44397</v>
      </c>
      <c r="AB355" s="103" t="str">
        <f>AB354</f>
        <v>L6-7</v>
      </c>
      <c r="AC355" s="89">
        <v>144</v>
      </c>
      <c r="AD355" s="89" t="str">
        <f>VLOOKUP(功能_333[[#This Row],[功能代號]],[3]交易清單!$E:$E,1,FALSE)</f>
        <v>L6787</v>
      </c>
    </row>
    <row r="356" spans="1:30" ht="13.5">
      <c r="A356" s="92">
        <v>145</v>
      </c>
      <c r="B356" s="89" t="str">
        <f>LEFT(功能_333[[#This Row],[功能代號]],2)</f>
        <v>L6</v>
      </c>
      <c r="C356" s="89" t="s">
        <v>1174</v>
      </c>
      <c r="D356" s="132"/>
      <c r="E356" s="88" t="s">
        <v>1829</v>
      </c>
      <c r="F356" s="133" t="s">
        <v>1830</v>
      </c>
      <c r="G356" s="89" t="s">
        <v>1831</v>
      </c>
      <c r="H356" s="88" t="s">
        <v>891</v>
      </c>
      <c r="I356" s="88" t="s">
        <v>1110</v>
      </c>
      <c r="J356" s="107">
        <v>44397</v>
      </c>
      <c r="K356" s="107" t="s">
        <v>1779</v>
      </c>
      <c r="L356" s="107"/>
      <c r="M356" s="107"/>
      <c r="N356" s="107">
        <f>IFERROR(IF(VLOOKUP(功能_333[[#This Row],[功能代號]],[2]討論項目!A:H,8,FALSE)=0,"",VLOOKUP(功能_333[[#This Row],[功能代號]],[2]討論項目!A:H,8,FALSE)),"")</f>
        <v>44428</v>
      </c>
      <c r="O356" s="107">
        <v>44428</v>
      </c>
      <c r="P356" s="88" t="s">
        <v>922</v>
      </c>
      <c r="Q356" s="88" t="s">
        <v>923</v>
      </c>
      <c r="R356" s="89"/>
      <c r="S356" s="88"/>
      <c r="T356" s="88"/>
      <c r="U356" s="88"/>
      <c r="V356" s="88"/>
      <c r="W356" s="88"/>
      <c r="X356" s="88"/>
      <c r="Y356" s="88"/>
      <c r="Z356" s="89" t="str">
        <f>VLOOKUP(功能_333[[#This Row],[User]],[2]SKL放款!A:G,7,FALSE)</f>
        <v>放款服務課</v>
      </c>
      <c r="AA356" s="107">
        <v>44397</v>
      </c>
      <c r="AB356" s="90" t="str">
        <f>IFERROR(IF(VLOOKUP(功能_333[[#This Row],[功能代號]],[2]Menu!A:D,4,FALSE)=0,"",VLOOKUP(功能_333[[#This Row],[功能代號]],[2]Menu!A:D,4,FALSE)),"")</f>
        <v>L6-5</v>
      </c>
      <c r="AC356" s="89">
        <v>145</v>
      </c>
      <c r="AD356" s="89" t="str">
        <f>VLOOKUP(功能_333[[#This Row],[功能代號]],[3]交易清單!$E:$E,1,FALSE)</f>
        <v>L6501</v>
      </c>
    </row>
    <row r="357" spans="1:30" ht="13.5">
      <c r="A357" s="92">
        <v>146</v>
      </c>
      <c r="B357" s="89" t="str">
        <f>LEFT(功能_333[[#This Row],[功能代號]],2)</f>
        <v>L6</v>
      </c>
      <c r="C357" s="89" t="s">
        <v>1174</v>
      </c>
      <c r="D357" s="132"/>
      <c r="E357" s="88" t="s">
        <v>1832</v>
      </c>
      <c r="F357" s="133" t="s">
        <v>1833</v>
      </c>
      <c r="G357" s="125" t="s">
        <v>299</v>
      </c>
      <c r="H357" s="88" t="s">
        <v>891</v>
      </c>
      <c r="I357" s="88" t="s">
        <v>892</v>
      </c>
      <c r="J357" s="107">
        <v>44397</v>
      </c>
      <c r="K357" s="107" t="s">
        <v>1779</v>
      </c>
      <c r="L357" s="107"/>
      <c r="M357" s="107"/>
      <c r="N357" s="107" t="str">
        <f>IFERROR(IF(VLOOKUP(功能_333[[#This Row],[功能代號]],[2]討論項目!A:H,8,FALSE)=0,"",VLOOKUP(功能_333[[#This Row],[功能代號]],[2]討論項目!A:H,8,FALSE)),"")</f>
        <v/>
      </c>
      <c r="O357" s="107"/>
      <c r="P357" s="88" t="s">
        <v>922</v>
      </c>
      <c r="Q357" s="88" t="s">
        <v>1774</v>
      </c>
      <c r="R357" s="89"/>
      <c r="S357" s="88"/>
      <c r="T357" s="88"/>
      <c r="U357" s="88"/>
      <c r="V357" s="88"/>
      <c r="W357" s="88"/>
      <c r="X357" s="88"/>
      <c r="Y357" s="88"/>
      <c r="Z357" s="89" t="str">
        <f>VLOOKUP(功能_333[[#This Row],[User]],[2]SKL放款!A:G,7,FALSE)</f>
        <v>放款推展課</v>
      </c>
      <c r="AA357" s="107">
        <v>44397</v>
      </c>
      <c r="AB357" s="90" t="str">
        <f>IFERROR(IF(VLOOKUP(功能_333[[#This Row],[功能代號]],[2]Menu!A:D,4,FALSE)=0,"",VLOOKUP(功能_333[[#This Row],[功能代號]],[2]Menu!A:D,4,FALSE)),"")</f>
        <v>L6-5</v>
      </c>
      <c r="AC357" s="89">
        <v>146</v>
      </c>
      <c r="AD357" s="89" t="str">
        <f>VLOOKUP(功能_333[[#This Row],[功能代號]],[3]交易清單!$E:$E,1,FALSE)</f>
        <v>L6503</v>
      </c>
    </row>
    <row r="358" spans="1:30" ht="13.5">
      <c r="A358" s="92">
        <v>147</v>
      </c>
      <c r="B358" s="89" t="str">
        <f>LEFT(功能_333[[#This Row],[功能代號]],2)</f>
        <v>L5</v>
      </c>
      <c r="C358" s="89" t="s">
        <v>1449</v>
      </c>
      <c r="D358" s="132"/>
      <c r="E358" s="88" t="s">
        <v>300</v>
      </c>
      <c r="F358" s="133" t="s">
        <v>1834</v>
      </c>
      <c r="G358" s="89" t="s">
        <v>1835</v>
      </c>
      <c r="H358" s="88" t="s">
        <v>1452</v>
      </c>
      <c r="I358" s="88" t="s">
        <v>1452</v>
      </c>
      <c r="J358" s="107">
        <v>44397</v>
      </c>
      <c r="K358" s="107" t="s">
        <v>1779</v>
      </c>
      <c r="L358" s="107"/>
      <c r="M358" s="107"/>
      <c r="N358" s="107" t="str">
        <f>IFERROR(IF(VLOOKUP(功能_333[[#This Row],[功能代號]],[2]討論項目!A:H,8,FALSE)=0,"",VLOOKUP(功能_333[[#This Row],[功能代號]],[2]討論項目!A:H,8,FALSE)),"")</f>
        <v/>
      </c>
      <c r="O358" s="107"/>
      <c r="P358" s="88" t="s">
        <v>922</v>
      </c>
      <c r="Q358" s="88" t="s">
        <v>1774</v>
      </c>
      <c r="R358" s="89"/>
      <c r="S358" s="88"/>
      <c r="T358" s="88"/>
      <c r="U358" s="88"/>
      <c r="V358" s="88"/>
      <c r="W358" s="88"/>
      <c r="X358" s="88"/>
      <c r="Y358" s="88"/>
      <c r="Z358" s="89" t="str">
        <f>VLOOKUP(功能_333[[#This Row],[User]],[2]SKL放款!A:G,7,FALSE)</f>
        <v>放款推展課</v>
      </c>
      <c r="AA358" s="107">
        <v>44398</v>
      </c>
      <c r="AB358" s="90" t="str">
        <f>IFERROR(IF(VLOOKUP(功能_333[[#This Row],[功能代號]],[2]Menu!A:D,4,FALSE)=0,"",VLOOKUP(功能_333[[#This Row],[功能代號]],[2]Menu!A:D,4,FALSE)),"")</f>
        <v>L5-3</v>
      </c>
      <c r="AC358" s="89">
        <v>147</v>
      </c>
      <c r="AD358" s="89" t="str">
        <f>VLOOKUP(功能_333[[#This Row],[功能代號]],[3]交易清單!$E:$E,1,FALSE)</f>
        <v>L5500</v>
      </c>
    </row>
    <row r="359" spans="1:30" ht="13.5">
      <c r="A359" s="92">
        <v>148</v>
      </c>
      <c r="B359" s="89" t="str">
        <f>LEFT(功能_333[[#This Row],[功能代號]],2)</f>
        <v>L5</v>
      </c>
      <c r="C359" s="89" t="s">
        <v>1449</v>
      </c>
      <c r="D359" s="132"/>
      <c r="E359" s="88" t="s">
        <v>303</v>
      </c>
      <c r="F359" s="133" t="s">
        <v>1836</v>
      </c>
      <c r="G359" s="89" t="s">
        <v>1837</v>
      </c>
      <c r="H359" s="88" t="s">
        <v>1452</v>
      </c>
      <c r="I359" s="88" t="s">
        <v>1452</v>
      </c>
      <c r="J359" s="107">
        <v>44397</v>
      </c>
      <c r="K359" s="107" t="s">
        <v>1779</v>
      </c>
      <c r="L359" s="107"/>
      <c r="M359" s="107"/>
      <c r="N359" s="107" t="str">
        <f>IFERROR(IF(VLOOKUP(功能_333[[#This Row],[功能代號]],[2]討論項目!A:H,8,FALSE)=0,"",VLOOKUP(功能_333[[#This Row],[功能代號]],[2]討論項目!A:H,8,FALSE)),"")</f>
        <v/>
      </c>
      <c r="O359" s="107"/>
      <c r="P359" s="88" t="s">
        <v>922</v>
      </c>
      <c r="Q359" s="88" t="s">
        <v>894</v>
      </c>
      <c r="R359" s="89"/>
      <c r="S359" s="88"/>
      <c r="T359" s="88"/>
      <c r="U359" s="88"/>
      <c r="V359" s="88"/>
      <c r="W359" s="88"/>
      <c r="X359" s="88"/>
      <c r="Y359" s="88"/>
      <c r="Z359" s="89" t="str">
        <f>VLOOKUP(功能_333[[#This Row],[User]],[2]SKL放款!A:G,7,FALSE)</f>
        <v>放款推展課</v>
      </c>
      <c r="AA359" s="107"/>
      <c r="AB359" s="90" t="str">
        <f>IFERROR(IF(VLOOKUP(功能_333[[#This Row],[功能代號]],[2]Menu!A:D,4,FALSE)=0,"",VLOOKUP(功能_333[[#This Row],[功能代號]],[2]Menu!A:D,4,FALSE)),"")</f>
        <v>L5-3</v>
      </c>
      <c r="AC359" s="89">
        <v>148</v>
      </c>
      <c r="AD359" s="89" t="str">
        <f>VLOOKUP(功能_333[[#This Row],[功能代號]],[3]交易清單!$E:$E,1,FALSE)</f>
        <v>L5951</v>
      </c>
    </row>
    <row r="360" spans="1:30" ht="13.5">
      <c r="A360" s="92">
        <v>149</v>
      </c>
      <c r="B360" s="89" t="str">
        <f>LEFT(功能_333[[#This Row],[功能代號]],2)</f>
        <v>L5</v>
      </c>
      <c r="C360" s="89" t="s">
        <v>1449</v>
      </c>
      <c r="D360" s="132"/>
      <c r="E360" s="88" t="s">
        <v>305</v>
      </c>
      <c r="F360" s="133" t="s">
        <v>1838</v>
      </c>
      <c r="G360" s="89" t="s">
        <v>1839</v>
      </c>
      <c r="H360" s="88" t="s">
        <v>1452</v>
      </c>
      <c r="I360" s="88" t="s">
        <v>1452</v>
      </c>
      <c r="J360" s="107">
        <v>44397</v>
      </c>
      <c r="K360" s="107" t="s">
        <v>1779</v>
      </c>
      <c r="L360" s="107"/>
      <c r="M360" s="107"/>
      <c r="N360" s="107" t="str">
        <f>IFERROR(IF(VLOOKUP(功能_333[[#This Row],[功能代號]],[2]討論項目!A:H,8,FALSE)=0,"",VLOOKUP(功能_333[[#This Row],[功能代號]],[2]討論項目!A:H,8,FALSE)),"")</f>
        <v/>
      </c>
      <c r="O360" s="107"/>
      <c r="P360" s="88" t="s">
        <v>922</v>
      </c>
      <c r="Q360" s="88" t="s">
        <v>894</v>
      </c>
      <c r="R360" s="89"/>
      <c r="S360" s="88"/>
      <c r="T360" s="88"/>
      <c r="U360" s="88"/>
      <c r="V360" s="88"/>
      <c r="W360" s="88"/>
      <c r="X360" s="88"/>
      <c r="Y360" s="88"/>
      <c r="Z360" s="89" t="str">
        <f>VLOOKUP(功能_333[[#This Row],[User]],[2]SKL放款!A:G,7,FALSE)</f>
        <v>放款推展課</v>
      </c>
      <c r="AA360" s="107"/>
      <c r="AB360" s="90" t="str">
        <f>IFERROR(IF(VLOOKUP(功能_333[[#This Row],[功能代號]],[2]Menu!A:D,4,FALSE)=0,"",VLOOKUP(功能_333[[#This Row],[功能代號]],[2]Menu!A:D,4,FALSE)),"")</f>
        <v>L5-3</v>
      </c>
      <c r="AC360" s="89">
        <v>149</v>
      </c>
      <c r="AD360" s="89" t="str">
        <f>VLOOKUP(功能_333[[#This Row],[功能代號]],[3]交易清單!$E:$E,1,FALSE)</f>
        <v>L5051</v>
      </c>
    </row>
    <row r="361" spans="1:30" ht="13.5">
      <c r="A361" s="92">
        <v>150</v>
      </c>
      <c r="B361" s="89" t="str">
        <f>LEFT(功能_333[[#This Row],[功能代號]],2)</f>
        <v>L5</v>
      </c>
      <c r="C361" s="89" t="s">
        <v>1449</v>
      </c>
      <c r="D361" s="132"/>
      <c r="E361" s="88" t="s">
        <v>1840</v>
      </c>
      <c r="F361" s="133" t="s">
        <v>1841</v>
      </c>
      <c r="G361" s="89" t="s">
        <v>1842</v>
      </c>
      <c r="H361" s="88" t="s">
        <v>1452</v>
      </c>
      <c r="I361" s="88" t="s">
        <v>1452</v>
      </c>
      <c r="J361" s="107">
        <v>44397</v>
      </c>
      <c r="K361" s="107" t="s">
        <v>1779</v>
      </c>
      <c r="L361" s="107"/>
      <c r="M361" s="107"/>
      <c r="N361" s="107" t="str">
        <f>IFERROR(IF(VLOOKUP(功能_333[[#This Row],[功能代號]],[2]討論項目!A:H,8,FALSE)=0,"",VLOOKUP(功能_333[[#This Row],[功能代號]],[2]討論項目!A:H,8,FALSE)),"")</f>
        <v/>
      </c>
      <c r="O361" s="107"/>
      <c r="P361" s="88" t="s">
        <v>922</v>
      </c>
      <c r="Q361" s="88" t="s">
        <v>894</v>
      </c>
      <c r="R361" s="89"/>
      <c r="S361" s="88"/>
      <c r="T361" s="88"/>
      <c r="U361" s="88"/>
      <c r="V361" s="88"/>
      <c r="W361" s="88"/>
      <c r="X361" s="88"/>
      <c r="Y361" s="88"/>
      <c r="Z361" s="89" t="str">
        <f>VLOOKUP(功能_333[[#This Row],[User]],[2]SKL放款!A:G,7,FALSE)</f>
        <v>放款推展課</v>
      </c>
      <c r="AA361" s="107"/>
      <c r="AB361" s="103" t="str">
        <f>AB359</f>
        <v>L5-3</v>
      </c>
      <c r="AC361" s="89">
        <v>150</v>
      </c>
      <c r="AD361" s="89" t="str">
        <f>VLOOKUP(功能_333[[#This Row],[功能代號]],[3]交易清單!$E:$E,1,FALSE)</f>
        <v>L5501</v>
      </c>
    </row>
    <row r="362" spans="1:30" ht="13.5">
      <c r="A362" s="92">
        <v>151</v>
      </c>
      <c r="B362" s="89" t="str">
        <f>LEFT(功能_333[[#This Row],[功能代號]],2)</f>
        <v>L5</v>
      </c>
      <c r="C362" s="89" t="s">
        <v>1449</v>
      </c>
      <c r="D362" s="132"/>
      <c r="E362" s="88" t="s">
        <v>309</v>
      </c>
      <c r="F362" s="134" t="s">
        <v>1843</v>
      </c>
      <c r="G362" s="89" t="s">
        <v>1844</v>
      </c>
      <c r="H362" s="88" t="s">
        <v>1452</v>
      </c>
      <c r="I362" s="88" t="s">
        <v>1452</v>
      </c>
      <c r="J362" s="107">
        <v>44397</v>
      </c>
      <c r="K362" s="107" t="s">
        <v>1779</v>
      </c>
      <c r="L362" s="107"/>
      <c r="M362" s="107"/>
      <c r="N362" s="107" t="str">
        <f>IFERROR(IF(VLOOKUP(功能_333[[#This Row],[功能代號]],[2]討論項目!A:H,8,FALSE)=0,"",VLOOKUP(功能_333[[#This Row],[功能代號]],[2]討論項目!A:H,8,FALSE)),"")</f>
        <v/>
      </c>
      <c r="O362" s="107"/>
      <c r="P362" s="88" t="s">
        <v>922</v>
      </c>
      <c r="Q362" s="88" t="s">
        <v>894</v>
      </c>
      <c r="R362" s="89"/>
      <c r="S362" s="88"/>
      <c r="T362" s="88"/>
      <c r="U362" s="88"/>
      <c r="V362" s="88"/>
      <c r="W362" s="88"/>
      <c r="X362" s="88"/>
      <c r="Y362" s="88"/>
      <c r="Z362" s="89" t="str">
        <f>VLOOKUP(功能_333[[#This Row],[User]],[2]SKL放款!A:G,7,FALSE)</f>
        <v>放款推展課</v>
      </c>
      <c r="AA362" s="107"/>
      <c r="AB362" s="90" t="str">
        <f>IFERROR(IF(VLOOKUP(功能_333[[#This Row],[功能代號]],[2]Menu!A:D,4,FALSE)=0,"",VLOOKUP(功能_333[[#This Row],[功能代號]],[2]Menu!A:D,4,FALSE)),"")</f>
        <v>L5-3</v>
      </c>
      <c r="AC362" s="89">
        <v>151</v>
      </c>
      <c r="AD362" s="89" t="str">
        <f>VLOOKUP(功能_333[[#This Row],[功能代號]],[3]交易清單!$E:$E,1,FALSE)</f>
        <v>L5952</v>
      </c>
    </row>
    <row r="363" spans="1:30" ht="13.5">
      <c r="A363" s="92">
        <v>152</v>
      </c>
      <c r="B363" s="89" t="str">
        <f>LEFT(功能_333[[#This Row],[功能代號]],2)</f>
        <v>L5</v>
      </c>
      <c r="C363" s="89" t="s">
        <v>1449</v>
      </c>
      <c r="D363" s="132"/>
      <c r="E363" s="88" t="s">
        <v>311</v>
      </c>
      <c r="F363" s="134" t="s">
        <v>1845</v>
      </c>
      <c r="G363" s="89" t="s">
        <v>1846</v>
      </c>
      <c r="H363" s="88" t="s">
        <v>1452</v>
      </c>
      <c r="I363" s="88" t="s">
        <v>1452</v>
      </c>
      <c r="J363" s="107">
        <v>44397</v>
      </c>
      <c r="K363" s="107" t="s">
        <v>1779</v>
      </c>
      <c r="L363" s="107"/>
      <c r="M363" s="107"/>
      <c r="N363" s="107" t="str">
        <f>IFERROR(IF(VLOOKUP(功能_333[[#This Row],[功能代號]],[2]討論項目!A:H,8,FALSE)=0,"",VLOOKUP(功能_333[[#This Row],[功能代號]],[2]討論項目!A:H,8,FALSE)),"")</f>
        <v/>
      </c>
      <c r="O363" s="107"/>
      <c r="P363" s="88" t="s">
        <v>922</v>
      </c>
      <c r="Q363" s="88" t="s">
        <v>894</v>
      </c>
      <c r="R363" s="89"/>
      <c r="S363" s="88"/>
      <c r="T363" s="88"/>
      <c r="U363" s="88"/>
      <c r="V363" s="88"/>
      <c r="W363" s="88"/>
      <c r="X363" s="88"/>
      <c r="Y363" s="88"/>
      <c r="Z363" s="89" t="str">
        <f>VLOOKUP(功能_333[[#This Row],[User]],[2]SKL放款!A:G,7,FALSE)</f>
        <v>放款推展課</v>
      </c>
      <c r="AA363" s="107"/>
      <c r="AB363" s="90" t="str">
        <f>IFERROR(IF(VLOOKUP(功能_333[[#This Row],[功能代號]],[2]Menu!A:D,4,FALSE)=0,"",VLOOKUP(功能_333[[#This Row],[功能代號]],[2]Menu!A:D,4,FALSE)),"")</f>
        <v>L5-3</v>
      </c>
      <c r="AC363" s="89">
        <v>152</v>
      </c>
      <c r="AD363" s="89" t="str">
        <f>VLOOKUP(功能_333[[#This Row],[功能代號]],[3]交易清單!$E:$E,1,FALSE)</f>
        <v>L5052</v>
      </c>
    </row>
    <row r="364" spans="1:30" ht="13.5">
      <c r="A364" s="92">
        <v>153</v>
      </c>
      <c r="B364" s="89" t="str">
        <f>LEFT(功能_333[[#This Row],[功能代號]],2)</f>
        <v>L5</v>
      </c>
      <c r="C364" s="89" t="s">
        <v>1449</v>
      </c>
      <c r="D364" s="132"/>
      <c r="E364" s="88" t="s">
        <v>1847</v>
      </c>
      <c r="F364" s="134" t="s">
        <v>1848</v>
      </c>
      <c r="G364" s="89" t="s">
        <v>1849</v>
      </c>
      <c r="H364" s="88" t="s">
        <v>1452</v>
      </c>
      <c r="I364" s="88" t="s">
        <v>1452</v>
      </c>
      <c r="J364" s="107">
        <v>44397</v>
      </c>
      <c r="K364" s="107" t="s">
        <v>1779</v>
      </c>
      <c r="L364" s="107"/>
      <c r="M364" s="107"/>
      <c r="N364" s="107" t="str">
        <f>IFERROR(IF(VLOOKUP(功能_333[[#This Row],[功能代號]],[2]討論項目!A:H,8,FALSE)=0,"",VLOOKUP(功能_333[[#This Row],[功能代號]],[2]討論項目!A:H,8,FALSE)),"")</f>
        <v/>
      </c>
      <c r="O364" s="107"/>
      <c r="P364" s="88" t="s">
        <v>922</v>
      </c>
      <c r="Q364" s="88" t="s">
        <v>894</v>
      </c>
      <c r="R364" s="89"/>
      <c r="S364" s="88"/>
      <c r="T364" s="88"/>
      <c r="U364" s="88"/>
      <c r="V364" s="88"/>
      <c r="W364" s="88"/>
      <c r="X364" s="88"/>
      <c r="Y364" s="88"/>
      <c r="Z364" s="89" t="str">
        <f>VLOOKUP(功能_333[[#This Row],[User]],[2]SKL放款!A:G,7,FALSE)</f>
        <v>放款推展課</v>
      </c>
      <c r="AA364" s="107"/>
      <c r="AB364" s="103" t="str">
        <f>AB362</f>
        <v>L5-3</v>
      </c>
      <c r="AC364" s="89">
        <v>153</v>
      </c>
      <c r="AD364" s="89" t="str">
        <f>VLOOKUP(功能_333[[#This Row],[功能代號]],[3]交易清單!$E:$E,1,FALSE)</f>
        <v>L5502</v>
      </c>
    </row>
    <row r="365" spans="1:30" ht="13.5">
      <c r="A365" s="92">
        <v>154</v>
      </c>
      <c r="B365" s="89" t="str">
        <f>LEFT(功能_333[[#This Row],[功能代號]],2)</f>
        <v>L5</v>
      </c>
      <c r="C365" s="89" t="s">
        <v>1449</v>
      </c>
      <c r="D365" s="129"/>
      <c r="E365" s="88" t="s">
        <v>1850</v>
      </c>
      <c r="F365" s="131" t="s">
        <v>1851</v>
      </c>
      <c r="G365" s="89" t="s">
        <v>316</v>
      </c>
      <c r="H365" s="88" t="s">
        <v>1452</v>
      </c>
      <c r="I365" s="88" t="s">
        <v>1452</v>
      </c>
      <c r="J365" s="107">
        <v>44398</v>
      </c>
      <c r="K365" s="107" t="s">
        <v>1779</v>
      </c>
      <c r="L365" s="107"/>
      <c r="M365" s="107"/>
      <c r="N365" s="107" t="str">
        <f>IFERROR(IF(VLOOKUP(功能_333[[#This Row],[功能代號]],[2]討論項目!A:H,8,FALSE)=0,"",VLOOKUP(功能_333[[#This Row],[功能代號]],[2]討論項目!A:H,8,FALSE)),"")</f>
        <v/>
      </c>
      <c r="O365" s="107"/>
      <c r="P365" s="88" t="s">
        <v>922</v>
      </c>
      <c r="Q365" s="88" t="s">
        <v>1774</v>
      </c>
      <c r="R365" s="89"/>
      <c r="S365" s="88"/>
      <c r="T365" s="88"/>
      <c r="U365" s="88"/>
      <c r="V365" s="88"/>
      <c r="W365" s="88"/>
      <c r="X365" s="88"/>
      <c r="Y365" s="88"/>
      <c r="Z365" s="89" t="str">
        <f>VLOOKUP(功能_333[[#This Row],[User]],[2]SKL放款!A:G,7,FALSE)</f>
        <v>放款推展課</v>
      </c>
      <c r="AA365" s="107"/>
      <c r="AB365" s="103" t="str">
        <f>AB369</f>
        <v>L5-3</v>
      </c>
      <c r="AC365" s="89">
        <v>154</v>
      </c>
      <c r="AD365" s="89" t="str">
        <f>VLOOKUP(功能_333[[#This Row],[功能代號]],[3]交易清單!$E:$E,1,FALSE)</f>
        <v>L5510</v>
      </c>
    </row>
    <row r="366" spans="1:30" ht="13.5">
      <c r="A366" s="92">
        <v>155</v>
      </c>
      <c r="B366" s="89" t="str">
        <f>LEFT(功能_333[[#This Row],[功能代號]],2)</f>
        <v>L5</v>
      </c>
      <c r="C366" s="89" t="s">
        <v>1449</v>
      </c>
      <c r="D366" s="129"/>
      <c r="E366" s="88" t="s">
        <v>1852</v>
      </c>
      <c r="F366" s="131" t="s">
        <v>1853</v>
      </c>
      <c r="G366" s="89" t="s">
        <v>1854</v>
      </c>
      <c r="H366" s="88" t="s">
        <v>1452</v>
      </c>
      <c r="I366" s="88" t="s">
        <v>1452</v>
      </c>
      <c r="J366" s="107">
        <v>44398</v>
      </c>
      <c r="K366" s="107" t="s">
        <v>1779</v>
      </c>
      <c r="L366" s="107"/>
      <c r="M366" s="107"/>
      <c r="N366" s="107" t="str">
        <f>IFERROR(IF(VLOOKUP(功能_333[[#This Row],[功能代號]],[2]討論項目!A:H,8,FALSE)=0,"",VLOOKUP(功能_333[[#This Row],[功能代號]],[2]討論項目!A:H,8,FALSE)),"")</f>
        <v/>
      </c>
      <c r="O366" s="107"/>
      <c r="P366" s="88" t="s">
        <v>922</v>
      </c>
      <c r="Q366" s="88" t="s">
        <v>1051</v>
      </c>
      <c r="R366" s="89"/>
      <c r="S366" s="88"/>
      <c r="T366" s="88"/>
      <c r="U366" s="88"/>
      <c r="V366" s="88"/>
      <c r="W366" s="88"/>
      <c r="X366" s="88"/>
      <c r="Y366" s="88"/>
      <c r="Z366" s="89" t="str">
        <f>VLOOKUP(功能_333[[#This Row],[User]],[2]SKL放款!A:G,7,FALSE)</f>
        <v>放款服務課</v>
      </c>
      <c r="AA366" s="107"/>
      <c r="AB366" s="90" t="str">
        <f>IFERROR(IF(VLOOKUP(功能_333[[#This Row],[功能代號]],[2]Menu!A:D,4,FALSE)=0,"",VLOOKUP(功能_333[[#This Row],[功能代號]],[2]Menu!A:D,4,FALSE)),"")</f>
        <v>L5-3</v>
      </c>
      <c r="AC366" s="89">
        <v>155</v>
      </c>
      <c r="AD366" s="89" t="str">
        <f>VLOOKUP(功能_333[[#This Row],[功能代號]],[3]交易清單!$E:$E,1,FALSE)</f>
        <v>L5511</v>
      </c>
    </row>
    <row r="367" spans="1:30" ht="13.5">
      <c r="A367" s="92">
        <v>156</v>
      </c>
      <c r="B367" s="89" t="str">
        <f>LEFT(功能_333[[#This Row],[功能代號]],2)</f>
        <v>L5</v>
      </c>
      <c r="C367" s="89" t="s">
        <v>1449</v>
      </c>
      <c r="D367" s="129"/>
      <c r="E367" s="88" t="s">
        <v>1855</v>
      </c>
      <c r="F367" s="131" t="s">
        <v>1856</v>
      </c>
      <c r="G367" s="89" t="s">
        <v>1857</v>
      </c>
      <c r="H367" s="88" t="s">
        <v>1452</v>
      </c>
      <c r="I367" s="88" t="s">
        <v>1452</v>
      </c>
      <c r="J367" s="107">
        <v>44398</v>
      </c>
      <c r="K367" s="107" t="s">
        <v>1779</v>
      </c>
      <c r="L367" s="107"/>
      <c r="M367" s="107"/>
      <c r="N367" s="107" t="str">
        <f>IFERROR(IF(VLOOKUP(功能_333[[#This Row],[功能代號]],[2]討論項目!A:H,8,FALSE)=0,"",VLOOKUP(功能_333[[#This Row],[功能代號]],[2]討論項目!A:H,8,FALSE)),"")</f>
        <v/>
      </c>
      <c r="O367" s="107"/>
      <c r="P367" s="88" t="s">
        <v>922</v>
      </c>
      <c r="Q367" s="88" t="s">
        <v>1051</v>
      </c>
      <c r="R367" s="89"/>
      <c r="S367" s="88"/>
      <c r="T367" s="88"/>
      <c r="U367" s="88"/>
      <c r="V367" s="88"/>
      <c r="W367" s="88"/>
      <c r="X367" s="88"/>
      <c r="Y367" s="88"/>
      <c r="Z367" s="89" t="str">
        <f>VLOOKUP(功能_333[[#This Row],[User]],[2]SKL放款!A:G,7,FALSE)</f>
        <v>放款服務課</v>
      </c>
      <c r="AA367" s="107"/>
      <c r="AB367" s="90" t="str">
        <f>IFERROR(IF(VLOOKUP(功能_333[[#This Row],[功能代號]],[2]Menu!A:D,4,FALSE)=0,"",VLOOKUP(功能_333[[#This Row],[功能代號]],[2]Menu!A:D,4,FALSE)),"")</f>
        <v>L5-3</v>
      </c>
      <c r="AC367" s="89">
        <v>156</v>
      </c>
      <c r="AD367" s="89" t="str">
        <f>VLOOKUP(功能_333[[#This Row],[功能代號]],[3]交易清單!$E:$E,1,FALSE)</f>
        <v>L5053</v>
      </c>
    </row>
    <row r="368" spans="1:30" ht="13.5">
      <c r="A368" s="92">
        <v>157</v>
      </c>
      <c r="B368" s="89" t="str">
        <f>LEFT(功能_333[[#This Row],[功能代號]],2)</f>
        <v>L5</v>
      </c>
      <c r="C368" s="89" t="s">
        <v>1449</v>
      </c>
      <c r="D368" s="129"/>
      <c r="E368" s="88" t="s">
        <v>1858</v>
      </c>
      <c r="F368" s="131" t="s">
        <v>1859</v>
      </c>
      <c r="G368" s="89" t="s">
        <v>1860</v>
      </c>
      <c r="H368" s="88" t="s">
        <v>1452</v>
      </c>
      <c r="I368" s="88" t="s">
        <v>1452</v>
      </c>
      <c r="J368" s="107">
        <v>44398</v>
      </c>
      <c r="K368" s="107" t="s">
        <v>1779</v>
      </c>
      <c r="L368" s="107"/>
      <c r="M368" s="107"/>
      <c r="N368" s="107" t="str">
        <f>IFERROR(IF(VLOOKUP(功能_333[[#This Row],[功能代號]],[2]討論項目!A:H,8,FALSE)=0,"",VLOOKUP(功能_333[[#This Row],[功能代號]],[2]討論項目!A:H,8,FALSE)),"")</f>
        <v/>
      </c>
      <c r="O368" s="107"/>
      <c r="P368" s="88" t="s">
        <v>922</v>
      </c>
      <c r="Q368" s="88" t="s">
        <v>1051</v>
      </c>
      <c r="R368" s="89"/>
      <c r="S368" s="88"/>
      <c r="T368" s="88"/>
      <c r="U368" s="88"/>
      <c r="V368" s="88"/>
      <c r="W368" s="88"/>
      <c r="X368" s="88"/>
      <c r="Y368" s="88"/>
      <c r="Z368" s="89" t="str">
        <f>VLOOKUP(功能_333[[#This Row],[User]],[2]SKL放款!A:G,7,FALSE)</f>
        <v>放款服務課</v>
      </c>
      <c r="AA368" s="107"/>
      <c r="AB368" s="103" t="str">
        <f>AB367</f>
        <v>L5-3</v>
      </c>
      <c r="AC368" s="89">
        <v>157</v>
      </c>
      <c r="AD368" s="89" t="str">
        <f>VLOOKUP(功能_333[[#This Row],[功能代號]],[3]交易清單!$E:$E,1,FALSE)</f>
        <v>L5503</v>
      </c>
    </row>
    <row r="369" spans="1:30" ht="13.5">
      <c r="A369" s="92">
        <v>158</v>
      </c>
      <c r="B369" s="89" t="str">
        <f>LEFT(功能_333[[#This Row],[功能代號]],2)</f>
        <v>L5</v>
      </c>
      <c r="C369" s="89" t="s">
        <v>1449</v>
      </c>
      <c r="D369" s="129"/>
      <c r="E369" s="88" t="s">
        <v>1861</v>
      </c>
      <c r="F369" s="131" t="s">
        <v>1862</v>
      </c>
      <c r="G369" s="89" t="s">
        <v>1863</v>
      </c>
      <c r="H369" s="88" t="s">
        <v>1452</v>
      </c>
      <c r="I369" s="88" t="s">
        <v>1452</v>
      </c>
      <c r="J369" s="107">
        <v>44398</v>
      </c>
      <c r="K369" s="107" t="s">
        <v>1779</v>
      </c>
      <c r="L369" s="107"/>
      <c r="M369" s="107"/>
      <c r="N369" s="107" t="str">
        <f>IFERROR(IF(VLOOKUP(功能_333[[#This Row],[功能代號]],[2]討論項目!A:H,8,FALSE)=0,"",VLOOKUP(功能_333[[#This Row],[功能代號]],[2]討論項目!A:H,8,FALSE)),"")</f>
        <v/>
      </c>
      <c r="O369" s="107"/>
      <c r="P369" s="88" t="s">
        <v>922</v>
      </c>
      <c r="Q369" s="88" t="s">
        <v>1774</v>
      </c>
      <c r="R369" s="89"/>
      <c r="S369" s="88"/>
      <c r="T369" s="88"/>
      <c r="U369" s="88"/>
      <c r="V369" s="88"/>
      <c r="W369" s="88"/>
      <c r="X369" s="88"/>
      <c r="Y369" s="88"/>
      <c r="Z369" s="89" t="str">
        <f>VLOOKUP(功能_333[[#This Row],[User]],[2]SKL放款!A:G,7,FALSE)</f>
        <v>放款推展課</v>
      </c>
      <c r="AA369" s="107"/>
      <c r="AB369" s="90" t="str">
        <f>IFERROR(IF(VLOOKUP(功能_333[[#This Row],[功能代號]],[2]Menu!A:D,4,FALSE)=0,"",VLOOKUP(功能_333[[#This Row],[功能代號]],[2]Menu!A:D,4,FALSE)),"")</f>
        <v>L5-3</v>
      </c>
      <c r="AC369" s="89">
        <v>158</v>
      </c>
      <c r="AD369" s="89" t="str">
        <f>VLOOKUP(功能_333[[#This Row],[功能代號]],[3]交易清單!$E:$E,1,FALSE)</f>
        <v>L5512</v>
      </c>
    </row>
    <row r="370" spans="1:30" ht="13.5">
      <c r="A370" s="92">
        <v>159</v>
      </c>
      <c r="B370" s="89" t="str">
        <f>LEFT(功能_333[[#This Row],[功能代號]],2)</f>
        <v>L5</v>
      </c>
      <c r="C370" s="89" t="s">
        <v>1449</v>
      </c>
      <c r="D370" s="129"/>
      <c r="E370" s="88" t="s">
        <v>1864</v>
      </c>
      <c r="F370" s="131" t="s">
        <v>1865</v>
      </c>
      <c r="G370" s="89" t="s">
        <v>1866</v>
      </c>
      <c r="H370" s="88" t="s">
        <v>1452</v>
      </c>
      <c r="I370" s="88" t="s">
        <v>1452</v>
      </c>
      <c r="J370" s="107">
        <v>44398</v>
      </c>
      <c r="K370" s="107" t="s">
        <v>1779</v>
      </c>
      <c r="L370" s="107"/>
      <c r="M370" s="107"/>
      <c r="N370" s="107" t="str">
        <f>IFERROR(IF(VLOOKUP(功能_333[[#This Row],[功能代號]],[2]討論項目!A:H,8,FALSE)=0,"",VLOOKUP(功能_333[[#This Row],[功能代號]],[2]討論項目!A:H,8,FALSE)),"")</f>
        <v/>
      </c>
      <c r="O370" s="107"/>
      <c r="P370" s="88" t="s">
        <v>922</v>
      </c>
      <c r="Q370" s="88" t="s">
        <v>1774</v>
      </c>
      <c r="R370" s="89"/>
      <c r="S370" s="88"/>
      <c r="T370" s="88"/>
      <c r="U370" s="88"/>
      <c r="V370" s="88"/>
      <c r="W370" s="88"/>
      <c r="X370" s="88"/>
      <c r="Y370" s="88"/>
      <c r="Z370" s="89" t="str">
        <f>VLOOKUP(功能_333[[#This Row],[User]],[2]SKL放款!A:G,7,FALSE)</f>
        <v>放款推展課</v>
      </c>
      <c r="AA370" s="107"/>
      <c r="AB370" s="90" t="str">
        <f>IFERROR(IF(VLOOKUP(功能_333[[#This Row],[功能代號]],[2]Menu!A:D,4,FALSE)=0,"",VLOOKUP(功能_333[[#This Row],[功能代號]],[2]Menu!A:D,4,FALSE)),"")</f>
        <v>L5-3</v>
      </c>
      <c r="AC370" s="89">
        <v>159</v>
      </c>
      <c r="AD370" s="89" t="str">
        <f>VLOOKUP(功能_333[[#This Row],[功能代號]],[3]交易清單!$E:$E,1,FALSE)</f>
        <v>L5054</v>
      </c>
    </row>
    <row r="371" spans="1:30" ht="13.5">
      <c r="A371" s="92">
        <v>160</v>
      </c>
      <c r="B371" s="89" t="str">
        <f>LEFT(功能_333[[#This Row],[功能代號]],2)</f>
        <v>L5</v>
      </c>
      <c r="C371" s="89" t="s">
        <v>1449</v>
      </c>
      <c r="D371" s="129"/>
      <c r="E371" s="88" t="s">
        <v>1867</v>
      </c>
      <c r="F371" s="131" t="s">
        <v>1868</v>
      </c>
      <c r="G371" s="89" t="s">
        <v>1869</v>
      </c>
      <c r="H371" s="88" t="s">
        <v>1452</v>
      </c>
      <c r="I371" s="88" t="s">
        <v>1452</v>
      </c>
      <c r="J371" s="107">
        <v>44398</v>
      </c>
      <c r="K371" s="107" t="s">
        <v>1779</v>
      </c>
      <c r="L371" s="107"/>
      <c r="M371" s="107"/>
      <c r="N371" s="107" t="str">
        <f>IFERROR(IF(VLOOKUP(功能_333[[#This Row],[功能代號]],[2]討論項目!A:H,8,FALSE)=0,"",VLOOKUP(功能_333[[#This Row],[功能代號]],[2]討論項目!A:H,8,FALSE)),"")</f>
        <v/>
      </c>
      <c r="O371" s="107"/>
      <c r="P371" s="88" t="s">
        <v>922</v>
      </c>
      <c r="Q371" s="88" t="s">
        <v>1774</v>
      </c>
      <c r="R371" s="89"/>
      <c r="S371" s="88"/>
      <c r="T371" s="88"/>
      <c r="U371" s="88"/>
      <c r="V371" s="88"/>
      <c r="W371" s="88"/>
      <c r="X371" s="88"/>
      <c r="Y371" s="88"/>
      <c r="Z371" s="89" t="str">
        <f>VLOOKUP(功能_333[[#This Row],[User]],[2]SKL放款!A:G,7,FALSE)</f>
        <v>放款推展課</v>
      </c>
      <c r="AA371" s="107"/>
      <c r="AB371" s="103" t="str">
        <f>AB370</f>
        <v>L5-3</v>
      </c>
      <c r="AC371" s="89">
        <v>160</v>
      </c>
      <c r="AD371" s="89" t="str">
        <f>VLOOKUP(功能_333[[#This Row],[功能代號]],[3]交易清單!$E:$E,1,FALSE)</f>
        <v>L5504</v>
      </c>
    </row>
    <row r="372" spans="1:30" ht="13.5">
      <c r="A372" s="92">
        <v>161</v>
      </c>
      <c r="B372" s="89" t="str">
        <f>LEFT(功能_333[[#This Row],[功能代號]],2)</f>
        <v>L5</v>
      </c>
      <c r="C372" s="89" t="s">
        <v>1449</v>
      </c>
      <c r="D372" s="129"/>
      <c r="E372" s="88" t="s">
        <v>1870</v>
      </c>
      <c r="F372" s="131" t="s">
        <v>1871</v>
      </c>
      <c r="G372" s="89" t="s">
        <v>1872</v>
      </c>
      <c r="H372" s="88" t="s">
        <v>1452</v>
      </c>
      <c r="I372" s="88" t="s">
        <v>1452</v>
      </c>
      <c r="J372" s="107">
        <v>44398</v>
      </c>
      <c r="K372" s="107" t="s">
        <v>1779</v>
      </c>
      <c r="L372" s="107"/>
      <c r="M372" s="107"/>
      <c r="N372" s="107" t="str">
        <f>IFERROR(IF(VLOOKUP(功能_333[[#This Row],[功能代號]],[2]討論項目!A:H,8,FALSE)=0,"",VLOOKUP(功能_333[[#This Row],[功能代號]],[2]討論項目!A:H,8,FALSE)),"")</f>
        <v/>
      </c>
      <c r="O372" s="107"/>
      <c r="P372" s="88" t="s">
        <v>922</v>
      </c>
      <c r="Q372" s="88" t="s">
        <v>1051</v>
      </c>
      <c r="R372" s="89"/>
      <c r="S372" s="88"/>
      <c r="T372" s="88"/>
      <c r="U372" s="88"/>
      <c r="V372" s="88"/>
      <c r="W372" s="88"/>
      <c r="X372" s="88"/>
      <c r="Y372" s="88"/>
      <c r="Z372" s="89" t="str">
        <f>VLOOKUP(功能_333[[#This Row],[User]],[2]SKL放款!A:G,7,FALSE)</f>
        <v>放款服務課</v>
      </c>
      <c r="AA372" s="107"/>
      <c r="AB372" s="90" t="str">
        <f>IFERROR(IF(VLOOKUP(功能_333[[#This Row],[功能代號]],[2]Menu!A:D,4,FALSE)=0,"",VLOOKUP(功能_333[[#This Row],[功能代號]],[2]Menu!A:D,4,FALSE)),"")</f>
        <v>L5-3</v>
      </c>
      <c r="AC372" s="89">
        <v>161</v>
      </c>
      <c r="AD372" s="89" t="str">
        <f>VLOOKUP(功能_333[[#This Row],[功能代號]],[3]交易清單!$E:$E,1,FALSE)</f>
        <v>L5953</v>
      </c>
    </row>
    <row r="373" spans="1:30" ht="13.5">
      <c r="A373" s="92">
        <v>162</v>
      </c>
      <c r="B373" s="89" t="str">
        <f>LEFT(功能_333[[#This Row],[功能代號]],2)</f>
        <v>L5</v>
      </c>
      <c r="C373" s="89" t="s">
        <v>1449</v>
      </c>
      <c r="D373" s="129"/>
      <c r="E373" s="88" t="s">
        <v>1873</v>
      </c>
      <c r="F373" s="131" t="s">
        <v>1874</v>
      </c>
      <c r="G373" s="89" t="s">
        <v>1875</v>
      </c>
      <c r="H373" s="88" t="s">
        <v>1452</v>
      </c>
      <c r="I373" s="88" t="s">
        <v>1452</v>
      </c>
      <c r="J373" s="107">
        <v>44398</v>
      </c>
      <c r="K373" s="107" t="s">
        <v>1779</v>
      </c>
      <c r="L373" s="107"/>
      <c r="M373" s="107"/>
      <c r="N373" s="107" t="str">
        <f>IFERROR(IF(VLOOKUP(功能_333[[#This Row],[功能代號]],[2]討論項目!A:H,8,FALSE)=0,"",VLOOKUP(功能_333[[#This Row],[功能代號]],[2]討論項目!A:H,8,FALSE)),"")</f>
        <v/>
      </c>
      <c r="O373" s="107"/>
      <c r="P373" s="88" t="s">
        <v>922</v>
      </c>
      <c r="Q373" s="88" t="s">
        <v>1774</v>
      </c>
      <c r="R373" s="89"/>
      <c r="S373" s="88"/>
      <c r="T373" s="88"/>
      <c r="U373" s="88"/>
      <c r="V373" s="88"/>
      <c r="W373" s="88"/>
      <c r="X373" s="88"/>
      <c r="Y373" s="88"/>
      <c r="Z373" s="89" t="str">
        <f>VLOOKUP(功能_333[[#This Row],[User]],[2]SKL放款!A:G,7,FALSE)</f>
        <v>放款推展課</v>
      </c>
      <c r="AA373" s="107"/>
      <c r="AB373" s="90" t="str">
        <f>IFERROR(IF(VLOOKUP(功能_333[[#This Row],[功能代號]],[2]Menu!A:D,4,FALSE)=0,"",VLOOKUP(功能_333[[#This Row],[功能代號]],[2]Menu!A:D,4,FALSE)),"")</f>
        <v>L5-3</v>
      </c>
      <c r="AC373" s="89">
        <v>162</v>
      </c>
      <c r="AD373" s="89" t="str">
        <f>VLOOKUP(功能_333[[#This Row],[功能代號]],[3]交易清單!$E:$E,1,FALSE)</f>
        <v>L5959</v>
      </c>
    </row>
    <row r="374" spans="1:30" ht="13.5">
      <c r="A374" s="92">
        <v>163</v>
      </c>
      <c r="B374" s="89" t="str">
        <f>LEFT(功能_333[[#This Row],[功能代號]],2)</f>
        <v>L5</v>
      </c>
      <c r="C374" s="89" t="s">
        <v>1449</v>
      </c>
      <c r="D374" s="129"/>
      <c r="E374" s="88" t="s">
        <v>1876</v>
      </c>
      <c r="F374" s="131" t="s">
        <v>1877</v>
      </c>
      <c r="G374" s="89" t="s">
        <v>1878</v>
      </c>
      <c r="H374" s="88" t="s">
        <v>1452</v>
      </c>
      <c r="I374" s="106" t="s">
        <v>892</v>
      </c>
      <c r="J374" s="107">
        <v>44398</v>
      </c>
      <c r="K374" s="107" t="s">
        <v>1779</v>
      </c>
      <c r="L374" s="107"/>
      <c r="M374" s="107"/>
      <c r="N374" s="107" t="str">
        <f>IFERROR(IF(VLOOKUP(功能_333[[#This Row],[功能代號]],[2]討論項目!A:H,8,FALSE)=0,"",VLOOKUP(功能_333[[#This Row],[功能代號]],[2]討論項目!A:H,8,FALSE)),"")</f>
        <v/>
      </c>
      <c r="O374" s="107"/>
      <c r="P374" s="88" t="s">
        <v>922</v>
      </c>
      <c r="Q374" s="88" t="s">
        <v>1774</v>
      </c>
      <c r="R374" s="89"/>
      <c r="S374" s="88"/>
      <c r="T374" s="88"/>
      <c r="U374" s="88"/>
      <c r="V374" s="88"/>
      <c r="W374" s="88"/>
      <c r="X374" s="88"/>
      <c r="Y374" s="88"/>
      <c r="Z374" s="89" t="str">
        <f>VLOOKUP(功能_333[[#This Row],[User]],[2]SKL放款!A:G,7,FALSE)</f>
        <v>放款推展課</v>
      </c>
      <c r="AA374" s="107"/>
      <c r="AB374" s="90" t="str">
        <f>IFERROR(IF(VLOOKUP(功能_333[[#This Row],[功能代號]],[2]Menu!A:D,4,FALSE)=0,"",VLOOKUP(功能_333[[#This Row],[功能代號]],[2]Menu!A:D,4,FALSE)),"")</f>
        <v>L5-2</v>
      </c>
      <c r="AC374" s="89">
        <v>163</v>
      </c>
      <c r="AD374" s="89" t="str">
        <f>VLOOKUP(功能_333[[#This Row],[功能代號]],[3]交易清單!$E:$E,1,FALSE)</f>
        <v>L5908</v>
      </c>
    </row>
    <row r="375" spans="1:30" ht="13.5">
      <c r="A375" s="92">
        <v>164</v>
      </c>
      <c r="B375" s="89" t="str">
        <f>LEFT(功能_333[[#This Row],[功能代號]],2)</f>
        <v>L5</v>
      </c>
      <c r="C375" s="89" t="s">
        <v>1449</v>
      </c>
      <c r="D375" s="129"/>
      <c r="E375" s="88" t="s">
        <v>1879</v>
      </c>
      <c r="F375" s="131" t="s">
        <v>1880</v>
      </c>
      <c r="G375" s="89" t="s">
        <v>1881</v>
      </c>
      <c r="H375" s="88" t="s">
        <v>1452</v>
      </c>
      <c r="I375" s="106" t="s">
        <v>892</v>
      </c>
      <c r="J375" s="107">
        <v>44398</v>
      </c>
      <c r="K375" s="107" t="s">
        <v>1779</v>
      </c>
      <c r="L375" s="107"/>
      <c r="M375" s="107"/>
      <c r="N375" s="107" t="str">
        <f>IFERROR(IF(VLOOKUP(功能_333[[#This Row],[功能代號]],[2]討論項目!A:H,8,FALSE)=0,"",VLOOKUP(功能_333[[#This Row],[功能代號]],[2]討論項目!A:H,8,FALSE)),"")</f>
        <v/>
      </c>
      <c r="O375" s="107"/>
      <c r="P375" s="88" t="s">
        <v>922</v>
      </c>
      <c r="Q375" s="88" t="s">
        <v>1774</v>
      </c>
      <c r="R375" s="89"/>
      <c r="S375" s="88"/>
      <c r="T375" s="88"/>
      <c r="U375" s="88"/>
      <c r="V375" s="88"/>
      <c r="W375" s="88"/>
      <c r="X375" s="88"/>
      <c r="Y375" s="88"/>
      <c r="Z375" s="89" t="str">
        <f>VLOOKUP(功能_333[[#This Row],[User]],[2]SKL放款!A:G,7,FALSE)</f>
        <v>放款推展課</v>
      </c>
      <c r="AA375" s="107"/>
      <c r="AB375" s="90" t="str">
        <f>IFERROR(IF(VLOOKUP(功能_333[[#This Row],[功能代號]],[2]Menu!A:D,4,FALSE)=0,"",VLOOKUP(功能_333[[#This Row],[功能代號]],[2]Menu!A:D,4,FALSE)),"")</f>
        <v>L5-2</v>
      </c>
      <c r="AC375" s="89">
        <v>164</v>
      </c>
      <c r="AD375" s="89" t="str">
        <f>VLOOKUP(功能_333[[#This Row],[功能代號]],[3]交易清單!$E:$E,1,FALSE)</f>
        <v>L5909</v>
      </c>
    </row>
    <row r="376" spans="1:30" ht="13.5">
      <c r="A376" s="92">
        <v>165</v>
      </c>
      <c r="B376" s="89" t="str">
        <f>LEFT(功能_333[[#This Row],[功能代號]],2)</f>
        <v>L5</v>
      </c>
      <c r="C376" s="89" t="s">
        <v>1449</v>
      </c>
      <c r="D376" s="129"/>
      <c r="E376" s="88" t="s">
        <v>1882</v>
      </c>
      <c r="F376" s="131" t="s">
        <v>1883</v>
      </c>
      <c r="G376" s="89" t="s">
        <v>1884</v>
      </c>
      <c r="H376" s="88" t="s">
        <v>1452</v>
      </c>
      <c r="I376" s="106" t="s">
        <v>892</v>
      </c>
      <c r="J376" s="107">
        <v>44398</v>
      </c>
      <c r="K376" s="107" t="s">
        <v>1779</v>
      </c>
      <c r="L376" s="107"/>
      <c r="M376" s="107"/>
      <c r="N376" s="107" t="str">
        <f>IFERROR(IF(VLOOKUP(功能_333[[#This Row],[功能代號]],[2]討論項目!A:H,8,FALSE)=0,"",VLOOKUP(功能_333[[#This Row],[功能代號]],[2]討論項目!A:H,8,FALSE)),"")</f>
        <v/>
      </c>
      <c r="O376" s="107"/>
      <c r="P376" s="88" t="s">
        <v>922</v>
      </c>
      <c r="Q376" s="88" t="s">
        <v>1774</v>
      </c>
      <c r="R376" s="89"/>
      <c r="S376" s="88"/>
      <c r="T376" s="88"/>
      <c r="U376" s="88"/>
      <c r="V376" s="88"/>
      <c r="W376" s="88"/>
      <c r="X376" s="88"/>
      <c r="Y376" s="88"/>
      <c r="Z376" s="89" t="str">
        <f>VLOOKUP(功能_333[[#This Row],[User]],[2]SKL放款!A:G,7,FALSE)</f>
        <v>放款推展課</v>
      </c>
      <c r="AA376" s="107"/>
      <c r="AB376" s="90" t="str">
        <f>IFERROR(IF(VLOOKUP(功能_333[[#This Row],[功能代號]],[2]Menu!A:D,4,FALSE)=0,"",VLOOKUP(功能_333[[#This Row],[功能代號]],[2]Menu!A:D,4,FALSE)),"")</f>
        <v>L5-2</v>
      </c>
      <c r="AC376" s="89">
        <v>165</v>
      </c>
      <c r="AD376" s="89" t="str">
        <f>VLOOKUP(功能_333[[#This Row],[功能代號]],[3]交易清單!$E:$E,1,FALSE)</f>
        <v>L5910</v>
      </c>
    </row>
    <row r="377" spans="1:30" ht="13.5">
      <c r="A377" s="92">
        <v>166</v>
      </c>
      <c r="B377" s="89" t="str">
        <f>LEFT(功能_333[[#This Row],[功能代號]],2)</f>
        <v>L5</v>
      </c>
      <c r="C377" s="89" t="s">
        <v>1449</v>
      </c>
      <c r="D377" s="129"/>
      <c r="E377" s="88" t="s">
        <v>1885</v>
      </c>
      <c r="F377" s="131" t="s">
        <v>1886</v>
      </c>
      <c r="G377" s="89" t="s">
        <v>1887</v>
      </c>
      <c r="H377" s="88" t="s">
        <v>1452</v>
      </c>
      <c r="I377" s="106" t="s">
        <v>892</v>
      </c>
      <c r="J377" s="107">
        <v>44398</v>
      </c>
      <c r="K377" s="107" t="s">
        <v>1779</v>
      </c>
      <c r="L377" s="107"/>
      <c r="M377" s="107"/>
      <c r="N377" s="107" t="str">
        <f>IFERROR(IF(VLOOKUP(功能_333[[#This Row],[功能代號]],[2]討論項目!A:H,8,FALSE)=0,"",VLOOKUP(功能_333[[#This Row],[功能代號]],[2]討論項目!A:H,8,FALSE)),"")</f>
        <v/>
      </c>
      <c r="O377" s="107"/>
      <c r="P377" s="88" t="s">
        <v>922</v>
      </c>
      <c r="Q377" s="88" t="s">
        <v>1774</v>
      </c>
      <c r="R377" s="89"/>
      <c r="S377" s="88"/>
      <c r="T377" s="88"/>
      <c r="U377" s="88"/>
      <c r="V377" s="88"/>
      <c r="W377" s="88"/>
      <c r="X377" s="88"/>
      <c r="Y377" s="88"/>
      <c r="Z377" s="89" t="str">
        <f>VLOOKUP(功能_333[[#This Row],[User]],[2]SKL放款!A:G,7,FALSE)</f>
        <v>放款推展課</v>
      </c>
      <c r="AA377" s="107"/>
      <c r="AB377" s="90" t="str">
        <f>IFERROR(IF(VLOOKUP(功能_333[[#This Row],[功能代號]],[2]Menu!A:D,4,FALSE)=0,"",VLOOKUP(功能_333[[#This Row],[功能代號]],[2]Menu!A:D,4,FALSE)),"")</f>
        <v>L5-2</v>
      </c>
      <c r="AC377" s="89">
        <v>166</v>
      </c>
      <c r="AD377" s="89" t="str">
        <f>VLOOKUP(功能_333[[#This Row],[功能代號]],[3]交易清單!$E:$E,1,FALSE)</f>
        <v>L5911</v>
      </c>
    </row>
    <row r="378" spans="1:30" ht="13.5">
      <c r="A378" s="92">
        <v>167</v>
      </c>
      <c r="B378" s="89" t="str">
        <f>LEFT(功能_333[[#This Row],[功能代號]],2)</f>
        <v>L5</v>
      </c>
      <c r="C378" s="89" t="s">
        <v>1449</v>
      </c>
      <c r="D378" s="129"/>
      <c r="E378" s="88" t="s">
        <v>1888</v>
      </c>
      <c r="F378" s="131" t="s">
        <v>1889</v>
      </c>
      <c r="G378" s="89" t="s">
        <v>1890</v>
      </c>
      <c r="H378" s="88" t="s">
        <v>1452</v>
      </c>
      <c r="I378" s="106" t="s">
        <v>892</v>
      </c>
      <c r="J378" s="107">
        <v>44398</v>
      </c>
      <c r="K378" s="107" t="s">
        <v>1779</v>
      </c>
      <c r="L378" s="107"/>
      <c r="M378" s="107"/>
      <c r="N378" s="107" t="str">
        <f>IFERROR(IF(VLOOKUP(功能_333[[#This Row],[功能代號]],[2]討論項目!A:H,8,FALSE)=0,"",VLOOKUP(功能_333[[#This Row],[功能代號]],[2]討論項目!A:H,8,FALSE)),"")</f>
        <v/>
      </c>
      <c r="O378" s="107"/>
      <c r="P378" s="88" t="s">
        <v>922</v>
      </c>
      <c r="Q378" s="88" t="s">
        <v>1774</v>
      </c>
      <c r="R378" s="89"/>
      <c r="S378" s="88"/>
      <c r="T378" s="88"/>
      <c r="U378" s="88"/>
      <c r="V378" s="88"/>
      <c r="W378" s="88"/>
      <c r="X378" s="88"/>
      <c r="Y378" s="88"/>
      <c r="Z378" s="89" t="str">
        <f>VLOOKUP(功能_333[[#This Row],[User]],[2]SKL放款!A:G,7,FALSE)</f>
        <v>放款推展課</v>
      </c>
      <c r="AA378" s="107"/>
      <c r="AB378" s="90" t="str">
        <f>IFERROR(IF(VLOOKUP(功能_333[[#This Row],[功能代號]],[2]Menu!A:D,4,FALSE)=0,"",VLOOKUP(功能_333[[#This Row],[功能代號]],[2]Menu!A:D,4,FALSE)),"")</f>
        <v>L5-2</v>
      </c>
      <c r="AC378" s="89">
        <v>167</v>
      </c>
      <c r="AD378" s="89" t="str">
        <f>VLOOKUP(功能_333[[#This Row],[功能代號]],[3]交易清單!$E:$E,1,FALSE)</f>
        <v>L5912</v>
      </c>
    </row>
    <row r="379" spans="1:30">
      <c r="I379" s="91"/>
    </row>
    <row r="380" spans="1:30">
      <c r="I380" s="91"/>
    </row>
    <row r="381" spans="1:30">
      <c r="I381" s="91"/>
    </row>
    <row r="382" spans="1:30">
      <c r="I382" s="91"/>
    </row>
  </sheetData>
  <phoneticPr fontId="1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95"/>
  <sheetViews>
    <sheetView workbookViewId="0">
      <pane xSplit="5" ySplit="1" topLeftCell="F81" activePane="bottomRight" state="frozen"/>
      <selection pane="topRight" activeCell="F1" sqref="F1"/>
      <selection pane="bottomLeft" activeCell="A2" sqref="A2"/>
      <selection pane="bottomRight" activeCell="S1" sqref="S1"/>
    </sheetView>
  </sheetViews>
  <sheetFormatPr defaultColWidth="8.69921875" defaultRowHeight="13.5"/>
  <cols>
    <col min="1" max="1" width="4.59765625" style="2" customWidth="1"/>
    <col min="2" max="2" width="6.69921875" style="2" customWidth="1"/>
    <col min="3" max="3" width="21.19921875" style="2" customWidth="1"/>
    <col min="4" max="4" width="7.09765625" style="2" customWidth="1"/>
    <col min="5" max="5" width="5" style="7" customWidth="1"/>
    <col min="6" max="6" width="10.69921875" style="7" customWidth="1"/>
    <col min="7" max="7" width="11.3984375" style="7" customWidth="1"/>
    <col min="8" max="8" width="11" style="7" customWidth="1"/>
    <col min="9" max="10" width="11.5" style="7" customWidth="1"/>
    <col min="11" max="11" width="10.69921875" style="7" customWidth="1"/>
    <col min="12" max="12" width="9.8984375" style="7" customWidth="1"/>
    <col min="13" max="13" width="11.19921875" style="7" customWidth="1"/>
    <col min="14" max="14" width="9.8984375" style="7" customWidth="1"/>
    <col min="15" max="15" width="10.59765625" style="7" customWidth="1"/>
    <col min="16" max="17" width="14.3984375" style="7" customWidth="1"/>
    <col min="18" max="18" width="13.59765625" style="7" customWidth="1"/>
    <col min="19" max="20" width="14.3984375" style="7" customWidth="1"/>
    <col min="21" max="21" width="9.59765625" style="7" customWidth="1"/>
    <col min="22" max="22" width="12.69921875" style="7" customWidth="1"/>
    <col min="23" max="23" width="13.19921875" style="7" customWidth="1"/>
    <col min="24" max="26" width="11.19921875" style="7" customWidth="1"/>
    <col min="27" max="27" width="12.59765625" style="7" customWidth="1"/>
    <col min="28" max="28" width="13.09765625" style="7" customWidth="1"/>
    <col min="29" max="29" width="12.19921875" style="7" customWidth="1"/>
    <col min="30" max="30" width="15.59765625" style="7" customWidth="1"/>
    <col min="31" max="31" width="13" style="7" customWidth="1"/>
    <col min="32" max="32" width="14.19921875" style="7" customWidth="1"/>
    <col min="33" max="33" width="11.19921875" style="7" customWidth="1"/>
    <col min="34" max="16384" width="8.69921875" style="2"/>
  </cols>
  <sheetData>
    <row r="1" spans="1:33" s="3" customFormat="1" ht="41" thickBot="1">
      <c r="B1" s="1" t="s">
        <v>647</v>
      </c>
      <c r="C1" s="1" t="s">
        <v>0</v>
      </c>
      <c r="D1" s="4" t="s">
        <v>1</v>
      </c>
      <c r="E1" s="5" t="s">
        <v>631</v>
      </c>
      <c r="F1" s="6" t="s">
        <v>795</v>
      </c>
      <c r="G1" s="6" t="s">
        <v>796</v>
      </c>
      <c r="H1" s="6" t="s">
        <v>797</v>
      </c>
      <c r="I1" s="6" t="s">
        <v>798</v>
      </c>
      <c r="J1" s="6" t="s">
        <v>849</v>
      </c>
      <c r="K1" s="6" t="s">
        <v>848</v>
      </c>
      <c r="L1" s="6" t="s">
        <v>847</v>
      </c>
      <c r="M1" s="6" t="s">
        <v>846</v>
      </c>
      <c r="N1" s="6" t="s">
        <v>845</v>
      </c>
      <c r="O1" s="6" t="s">
        <v>855</v>
      </c>
      <c r="P1" s="6" t="s">
        <v>856</v>
      </c>
      <c r="Q1" s="6" t="s">
        <v>799</v>
      </c>
      <c r="R1" s="6" t="s">
        <v>837</v>
      </c>
      <c r="S1" s="6" t="s">
        <v>800</v>
      </c>
      <c r="T1" s="6" t="s">
        <v>801</v>
      </c>
      <c r="U1" s="6" t="s">
        <v>802</v>
      </c>
      <c r="V1" s="6" t="s">
        <v>803</v>
      </c>
      <c r="W1" s="6" t="s">
        <v>804</v>
      </c>
      <c r="X1" s="6" t="s">
        <v>805</v>
      </c>
      <c r="Y1" s="6" t="s">
        <v>806</v>
      </c>
      <c r="Z1" s="6" t="s">
        <v>807</v>
      </c>
      <c r="AA1" s="6" t="s">
        <v>808</v>
      </c>
      <c r="AB1" s="6" t="s">
        <v>809</v>
      </c>
      <c r="AC1" s="6" t="s">
        <v>810</v>
      </c>
      <c r="AD1" s="6" t="s">
        <v>811</v>
      </c>
      <c r="AE1" s="6" t="s">
        <v>812</v>
      </c>
      <c r="AF1" s="6" t="s">
        <v>813</v>
      </c>
      <c r="AG1" s="6"/>
    </row>
    <row r="2" spans="1:33">
      <c r="B2" s="2" t="s">
        <v>2</v>
      </c>
      <c r="C2" s="2" t="s">
        <v>3</v>
      </c>
      <c r="D2" s="2" t="s">
        <v>4</v>
      </c>
      <c r="E2" s="7" t="s">
        <v>632</v>
      </c>
    </row>
    <row r="3" spans="1:33">
      <c r="B3" s="2" t="s">
        <v>451</v>
      </c>
      <c r="C3" s="2" t="s">
        <v>452</v>
      </c>
      <c r="D3" s="2" t="s">
        <v>453</v>
      </c>
      <c r="E3" s="7" t="s">
        <v>632</v>
      </c>
      <c r="F3" s="7" t="s">
        <v>664</v>
      </c>
      <c r="G3" s="7" t="s">
        <v>665</v>
      </c>
      <c r="N3" s="7" t="s">
        <v>663</v>
      </c>
      <c r="P3" s="7" t="s">
        <v>662</v>
      </c>
      <c r="S3" s="7" t="s">
        <v>682</v>
      </c>
      <c r="T3" s="7" t="s">
        <v>689</v>
      </c>
    </row>
    <row r="4" spans="1:33">
      <c r="A4" s="2" t="s">
        <v>5</v>
      </c>
      <c r="B4" s="2" t="s">
        <v>6</v>
      </c>
      <c r="C4" s="2" t="s">
        <v>638</v>
      </c>
      <c r="D4" s="2" t="s">
        <v>7</v>
      </c>
      <c r="F4" s="7">
        <v>1</v>
      </c>
    </row>
    <row r="5" spans="1:33">
      <c r="B5" s="2" t="s">
        <v>8</v>
      </c>
      <c r="C5" s="2" t="s">
        <v>9</v>
      </c>
      <c r="D5" s="2" t="s">
        <v>7</v>
      </c>
      <c r="F5" s="7">
        <v>2</v>
      </c>
    </row>
    <row r="6" spans="1:33">
      <c r="B6" s="2" t="s">
        <v>10</v>
      </c>
      <c r="C6" s="2" t="s">
        <v>11</v>
      </c>
      <c r="D6" s="2" t="s">
        <v>7</v>
      </c>
      <c r="F6" s="7">
        <v>3</v>
      </c>
    </row>
    <row r="7" spans="1:33">
      <c r="B7" s="2" t="s">
        <v>12</v>
      </c>
      <c r="C7" s="2" t="s">
        <v>13</v>
      </c>
      <c r="D7" s="2" t="s">
        <v>7</v>
      </c>
      <c r="G7" s="7">
        <v>1</v>
      </c>
    </row>
    <row r="8" spans="1:33">
      <c r="B8" s="2" t="s">
        <v>14</v>
      </c>
      <c r="C8" s="2" t="s">
        <v>640</v>
      </c>
      <c r="D8" s="2" t="s">
        <v>7</v>
      </c>
      <c r="G8" s="7">
        <v>2</v>
      </c>
    </row>
    <row r="9" spans="1:33">
      <c r="B9" s="2" t="s">
        <v>15</v>
      </c>
      <c r="C9" s="2" t="s">
        <v>16</v>
      </c>
      <c r="D9" s="2" t="s">
        <v>7</v>
      </c>
      <c r="G9" s="7">
        <v>3</v>
      </c>
    </row>
    <row r="10" spans="1:33">
      <c r="B10" s="2" t="s">
        <v>17</v>
      </c>
      <c r="C10" s="2" t="s">
        <v>18</v>
      </c>
      <c r="D10" s="2" t="s">
        <v>7</v>
      </c>
      <c r="F10" s="7">
        <v>4</v>
      </c>
      <c r="G10" s="7">
        <v>4</v>
      </c>
    </row>
    <row r="11" spans="1:33" s="69" customFormat="1">
      <c r="B11" s="69" t="s">
        <v>635</v>
      </c>
      <c r="C11" s="69" t="s">
        <v>19</v>
      </c>
      <c r="E11" s="70"/>
      <c r="F11" s="70" t="s">
        <v>645</v>
      </c>
      <c r="G11" s="70" t="s">
        <v>632</v>
      </c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</row>
    <row r="12" spans="1:33" s="69" customFormat="1">
      <c r="A12" s="69" t="s">
        <v>793</v>
      </c>
      <c r="B12" s="69" t="s">
        <v>636</v>
      </c>
      <c r="C12" s="69" t="s">
        <v>639</v>
      </c>
      <c r="E12" s="70"/>
      <c r="F12" s="70" t="s">
        <v>630</v>
      </c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</row>
    <row r="13" spans="1:33" s="69" customFormat="1">
      <c r="A13" s="69" t="s">
        <v>793</v>
      </c>
      <c r="B13" s="69" t="s">
        <v>637</v>
      </c>
      <c r="C13" s="69" t="s">
        <v>641</v>
      </c>
      <c r="E13" s="70"/>
      <c r="F13" s="70"/>
      <c r="G13" s="70" t="s">
        <v>632</v>
      </c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</row>
    <row r="14" spans="1:33">
      <c r="B14" s="2" t="s">
        <v>20</v>
      </c>
      <c r="C14" s="2" t="s">
        <v>21</v>
      </c>
      <c r="D14" s="2" t="s">
        <v>7</v>
      </c>
      <c r="K14" s="7" t="s">
        <v>648</v>
      </c>
    </row>
    <row r="15" spans="1:33">
      <c r="B15" s="2" t="s">
        <v>22</v>
      </c>
      <c r="C15" s="2" t="s">
        <v>23</v>
      </c>
      <c r="D15" s="2" t="s">
        <v>7</v>
      </c>
      <c r="K15" s="7" t="s">
        <v>649</v>
      </c>
    </row>
    <row r="16" spans="1:33">
      <c r="B16" s="2" t="s">
        <v>24</v>
      </c>
      <c r="C16" s="2" t="s">
        <v>25</v>
      </c>
      <c r="D16" s="2" t="s">
        <v>7</v>
      </c>
      <c r="K16" s="7" t="s">
        <v>650</v>
      </c>
    </row>
    <row r="17" spans="1:15">
      <c r="B17" s="2" t="s">
        <v>26</v>
      </c>
      <c r="C17" s="2" t="s">
        <v>27</v>
      </c>
      <c r="D17" s="2" t="s">
        <v>7</v>
      </c>
      <c r="K17" s="7" t="s">
        <v>651</v>
      </c>
    </row>
    <row r="18" spans="1:15">
      <c r="B18" s="2" t="s">
        <v>28</v>
      </c>
      <c r="C18" s="2" t="s">
        <v>29</v>
      </c>
      <c r="D18" s="2" t="s">
        <v>7</v>
      </c>
      <c r="K18" s="7" t="s">
        <v>652</v>
      </c>
    </row>
    <row r="19" spans="1:15">
      <c r="A19" s="2" t="s">
        <v>30</v>
      </c>
      <c r="B19" s="2" t="s">
        <v>31</v>
      </c>
      <c r="C19" s="2" t="s">
        <v>32</v>
      </c>
      <c r="D19" s="2" t="s">
        <v>33</v>
      </c>
      <c r="L19" s="7" t="s">
        <v>666</v>
      </c>
    </row>
    <row r="20" spans="1:15">
      <c r="B20" s="2" t="s">
        <v>34</v>
      </c>
      <c r="C20" s="2" t="s">
        <v>35</v>
      </c>
      <c r="D20" s="2" t="s">
        <v>33</v>
      </c>
      <c r="L20" s="7" t="s">
        <v>658</v>
      </c>
    </row>
    <row r="21" spans="1:15">
      <c r="B21" s="2" t="s">
        <v>36</v>
      </c>
      <c r="C21" s="2" t="s">
        <v>37</v>
      </c>
      <c r="D21" s="2" t="s">
        <v>33</v>
      </c>
      <c r="L21" s="7" t="s">
        <v>650</v>
      </c>
    </row>
    <row r="22" spans="1:15">
      <c r="B22" s="2" t="s">
        <v>38</v>
      </c>
      <c r="C22" s="2" t="s">
        <v>653</v>
      </c>
      <c r="D22" s="2" t="s">
        <v>33</v>
      </c>
      <c r="L22" s="7" t="s">
        <v>667</v>
      </c>
    </row>
    <row r="23" spans="1:15">
      <c r="B23" s="2" t="s">
        <v>39</v>
      </c>
      <c r="C23" s="2" t="s">
        <v>40</v>
      </c>
      <c r="D23" s="2" t="s">
        <v>33</v>
      </c>
      <c r="L23" s="7" t="s">
        <v>668</v>
      </c>
    </row>
    <row r="24" spans="1:15">
      <c r="B24" s="2" t="s">
        <v>41</v>
      </c>
      <c r="C24" s="2" t="s">
        <v>42</v>
      </c>
      <c r="D24" s="2" t="s">
        <v>33</v>
      </c>
      <c r="L24" s="7" t="s">
        <v>669</v>
      </c>
    </row>
    <row r="25" spans="1:15">
      <c r="B25" s="2" t="s">
        <v>43</v>
      </c>
      <c r="C25" s="2" t="s">
        <v>44</v>
      </c>
      <c r="D25" s="2" t="s">
        <v>33</v>
      </c>
      <c r="O25" s="7" t="s">
        <v>670</v>
      </c>
    </row>
    <row r="26" spans="1:15">
      <c r="A26" s="2" t="s">
        <v>633</v>
      </c>
      <c r="B26" s="2" t="s">
        <v>55</v>
      </c>
      <c r="C26" s="2" t="s">
        <v>56</v>
      </c>
      <c r="D26" s="2" t="s">
        <v>47</v>
      </c>
      <c r="J26" s="7">
        <v>1</v>
      </c>
    </row>
    <row r="27" spans="1:15">
      <c r="B27" s="2" t="s">
        <v>57</v>
      </c>
      <c r="C27" s="2" t="s">
        <v>58</v>
      </c>
      <c r="D27" s="2" t="s">
        <v>47</v>
      </c>
      <c r="J27" s="7">
        <v>2</v>
      </c>
    </row>
    <row r="28" spans="1:15">
      <c r="B28" s="2" t="s">
        <v>61</v>
      </c>
      <c r="C28" s="2" t="s">
        <v>62</v>
      </c>
      <c r="D28" s="2" t="s">
        <v>47</v>
      </c>
      <c r="J28" s="7">
        <v>3</v>
      </c>
    </row>
    <row r="29" spans="1:15">
      <c r="B29" s="2" t="s">
        <v>63</v>
      </c>
      <c r="C29" s="2" t="s">
        <v>64</v>
      </c>
      <c r="D29" s="2" t="s">
        <v>47</v>
      </c>
      <c r="J29" s="7">
        <v>4</v>
      </c>
    </row>
    <row r="30" spans="1:15">
      <c r="B30" s="2" t="s">
        <v>59</v>
      </c>
      <c r="C30" s="2" t="s">
        <v>60</v>
      </c>
      <c r="D30" s="2" t="s">
        <v>47</v>
      </c>
      <c r="J30" s="7">
        <v>5</v>
      </c>
    </row>
    <row r="31" spans="1:15">
      <c r="B31" s="2" t="s">
        <v>65</v>
      </c>
      <c r="C31" s="2" t="s">
        <v>66</v>
      </c>
      <c r="D31" s="2" t="s">
        <v>47</v>
      </c>
      <c r="J31" s="7">
        <v>6</v>
      </c>
    </row>
    <row r="32" spans="1:15">
      <c r="B32" s="2" t="s">
        <v>67</v>
      </c>
      <c r="C32" s="2" t="s">
        <v>68</v>
      </c>
      <c r="D32" s="2" t="s">
        <v>47</v>
      </c>
      <c r="J32" s="7">
        <v>7</v>
      </c>
    </row>
    <row r="33" spans="1:33">
      <c r="B33" s="2" t="s">
        <v>69</v>
      </c>
      <c r="C33" s="2" t="s">
        <v>70</v>
      </c>
      <c r="D33" s="2" t="s">
        <v>47</v>
      </c>
      <c r="R33" s="7" t="s">
        <v>831</v>
      </c>
    </row>
    <row r="34" spans="1:33">
      <c r="B34" s="2" t="s">
        <v>71</v>
      </c>
      <c r="C34" s="2" t="s">
        <v>72</v>
      </c>
      <c r="D34" s="2" t="s">
        <v>47</v>
      </c>
      <c r="R34" s="7" t="s">
        <v>831</v>
      </c>
    </row>
    <row r="35" spans="1:33">
      <c r="B35" s="2" t="s">
        <v>73</v>
      </c>
      <c r="C35" s="2" t="s">
        <v>74</v>
      </c>
      <c r="D35" s="2" t="s">
        <v>47</v>
      </c>
      <c r="R35" s="7" t="s">
        <v>831</v>
      </c>
    </row>
    <row r="36" spans="1:33">
      <c r="B36" s="2" t="s">
        <v>45</v>
      </c>
      <c r="C36" s="2" t="s">
        <v>46</v>
      </c>
      <c r="D36" s="2" t="s">
        <v>47</v>
      </c>
      <c r="J36" s="7" t="s">
        <v>630</v>
      </c>
    </row>
    <row r="37" spans="1:33">
      <c r="B37" s="2" t="s">
        <v>48</v>
      </c>
      <c r="C37" s="2" t="s">
        <v>49</v>
      </c>
      <c r="D37" s="2" t="s">
        <v>47</v>
      </c>
      <c r="J37" s="7" t="s">
        <v>642</v>
      </c>
    </row>
    <row r="38" spans="1:33">
      <c r="B38" s="2" t="s">
        <v>50</v>
      </c>
      <c r="C38" s="2" t="s">
        <v>51</v>
      </c>
      <c r="D38" s="2" t="s">
        <v>47</v>
      </c>
      <c r="J38" s="7" t="s">
        <v>643</v>
      </c>
    </row>
    <row r="39" spans="1:33" s="69" customFormat="1">
      <c r="B39" s="69" t="s">
        <v>52</v>
      </c>
      <c r="C39" s="69" t="s">
        <v>634</v>
      </c>
      <c r="E39" s="70"/>
      <c r="F39" s="70"/>
      <c r="G39" s="70"/>
      <c r="H39" s="70"/>
      <c r="I39" s="70"/>
      <c r="J39" s="70" t="s">
        <v>644</v>
      </c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</row>
    <row r="40" spans="1:33">
      <c r="B40" s="2" t="s">
        <v>53</v>
      </c>
      <c r="C40" s="2" t="s">
        <v>54</v>
      </c>
      <c r="D40" s="2" t="s">
        <v>47</v>
      </c>
      <c r="J40" s="7" t="s">
        <v>630</v>
      </c>
    </row>
    <row r="41" spans="1:33">
      <c r="B41" s="2" t="s">
        <v>170</v>
      </c>
      <c r="C41" s="2" t="s">
        <v>171</v>
      </c>
      <c r="D41" s="2" t="s">
        <v>160</v>
      </c>
      <c r="H41" s="7" t="s">
        <v>657</v>
      </c>
      <c r="P41" s="7" t="s">
        <v>680</v>
      </c>
    </row>
    <row r="42" spans="1:33">
      <c r="A42" s="2" t="s">
        <v>195</v>
      </c>
      <c r="B42" s="2" t="s">
        <v>196</v>
      </c>
      <c r="C42" s="2" t="s">
        <v>197</v>
      </c>
      <c r="D42" s="2" t="s">
        <v>198</v>
      </c>
      <c r="M42" s="7" t="s">
        <v>656</v>
      </c>
      <c r="N42" s="7" t="s">
        <v>658</v>
      </c>
      <c r="O42" s="7" t="s">
        <v>656</v>
      </c>
      <c r="P42" s="7" t="s">
        <v>671</v>
      </c>
    </row>
    <row r="43" spans="1:33">
      <c r="B43" s="2" t="s">
        <v>199</v>
      </c>
      <c r="C43" s="2" t="s">
        <v>200</v>
      </c>
      <c r="D43" s="2" t="s">
        <v>198</v>
      </c>
      <c r="M43" s="7" t="s">
        <v>632</v>
      </c>
      <c r="N43" s="7" t="s">
        <v>679</v>
      </c>
      <c r="P43" s="7" t="s">
        <v>658</v>
      </c>
    </row>
    <row r="44" spans="1:33" s="69" customFormat="1">
      <c r="B44" s="69" t="s">
        <v>201</v>
      </c>
      <c r="C44" s="69" t="s">
        <v>202</v>
      </c>
      <c r="E44" s="70"/>
      <c r="F44" s="70"/>
      <c r="G44" s="70"/>
      <c r="H44" s="70"/>
      <c r="I44" s="70"/>
      <c r="J44" s="70"/>
      <c r="K44" s="70"/>
      <c r="L44" s="70"/>
      <c r="M44" s="70" t="s">
        <v>629</v>
      </c>
      <c r="N44" s="70" t="s">
        <v>630</v>
      </c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</row>
    <row r="45" spans="1:33" s="69" customFormat="1">
      <c r="B45" s="69" t="s">
        <v>203</v>
      </c>
      <c r="C45" s="69" t="s">
        <v>204</v>
      </c>
      <c r="E45" s="70"/>
      <c r="F45" s="70"/>
      <c r="G45" s="70"/>
      <c r="H45" s="70"/>
      <c r="I45" s="70"/>
      <c r="J45" s="70"/>
      <c r="K45" s="70"/>
      <c r="L45" s="70"/>
      <c r="M45" s="70" t="s">
        <v>655</v>
      </c>
      <c r="N45" s="70" t="s">
        <v>632</v>
      </c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</row>
    <row r="46" spans="1:33" s="69" customFormat="1">
      <c r="B46" s="69" t="s">
        <v>205</v>
      </c>
      <c r="C46" s="69" t="s">
        <v>206</v>
      </c>
      <c r="E46" s="70"/>
      <c r="F46" s="70"/>
      <c r="G46" s="70"/>
      <c r="H46" s="70"/>
      <c r="I46" s="70"/>
      <c r="J46" s="70"/>
      <c r="K46" s="70"/>
      <c r="L46" s="70"/>
      <c r="M46" s="70" t="s">
        <v>630</v>
      </c>
      <c r="N46" s="70" t="s">
        <v>632</v>
      </c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</row>
    <row r="47" spans="1:33" s="69" customFormat="1">
      <c r="B47" s="69" t="s">
        <v>207</v>
      </c>
      <c r="C47" s="69" t="s">
        <v>208</v>
      </c>
      <c r="E47" s="70"/>
      <c r="F47" s="70"/>
      <c r="G47" s="70"/>
      <c r="H47" s="70"/>
      <c r="I47" s="70"/>
      <c r="J47" s="70"/>
      <c r="K47" s="70"/>
      <c r="L47" s="70"/>
      <c r="M47" s="70" t="s">
        <v>632</v>
      </c>
      <c r="N47" s="70" t="s">
        <v>655</v>
      </c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</row>
    <row r="48" spans="1:33" s="69" customFormat="1">
      <c r="B48" s="69" t="s">
        <v>212</v>
      </c>
      <c r="C48" s="69" t="s">
        <v>213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 t="s">
        <v>630</v>
      </c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</row>
    <row r="49" spans="1:33">
      <c r="B49" s="2" t="s">
        <v>214</v>
      </c>
      <c r="C49" s="2" t="s">
        <v>215</v>
      </c>
      <c r="D49" s="2" t="s">
        <v>198</v>
      </c>
      <c r="P49" s="7" t="s">
        <v>650</v>
      </c>
    </row>
    <row r="50" spans="1:33" s="69" customFormat="1">
      <c r="B50" s="69" t="s">
        <v>216</v>
      </c>
      <c r="C50" s="69" t="s">
        <v>673</v>
      </c>
      <c r="E50" s="70"/>
      <c r="F50" s="70"/>
      <c r="G50" s="70"/>
      <c r="H50" s="70"/>
      <c r="I50" s="70"/>
      <c r="J50" s="70"/>
      <c r="K50" s="70"/>
      <c r="L50" s="70"/>
      <c r="M50" s="70" t="s">
        <v>632</v>
      </c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</row>
    <row r="51" spans="1:33" s="69" customFormat="1">
      <c r="B51" s="69" t="s">
        <v>217</v>
      </c>
      <c r="C51" s="69" t="s">
        <v>218</v>
      </c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 t="s">
        <v>630</v>
      </c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</row>
    <row r="52" spans="1:33" s="69" customFormat="1">
      <c r="B52" s="69" t="s">
        <v>219</v>
      </c>
      <c r="C52" s="69" t="s">
        <v>220</v>
      </c>
      <c r="E52" s="70"/>
      <c r="F52" s="70"/>
      <c r="G52" s="70"/>
      <c r="H52" s="70"/>
      <c r="I52" s="70"/>
      <c r="J52" s="70"/>
      <c r="K52" s="70"/>
      <c r="L52" s="70"/>
      <c r="M52" s="70" t="s">
        <v>630</v>
      </c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</row>
    <row r="53" spans="1:33" s="69" customFormat="1">
      <c r="B53" s="69" t="s">
        <v>221</v>
      </c>
      <c r="C53" s="69" t="s">
        <v>222</v>
      </c>
      <c r="E53" s="70"/>
      <c r="F53" s="70"/>
      <c r="G53" s="70"/>
      <c r="H53" s="70"/>
      <c r="I53" s="70"/>
      <c r="J53" s="70"/>
      <c r="K53" s="70"/>
      <c r="L53" s="70"/>
      <c r="M53" s="70" t="s">
        <v>632</v>
      </c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</row>
    <row r="54" spans="1:33" s="69" customFormat="1">
      <c r="B54" s="69" t="s">
        <v>223</v>
      </c>
      <c r="C54" s="69" t="s">
        <v>224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 t="s">
        <v>632</v>
      </c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</row>
    <row r="55" spans="1:33" s="69" customFormat="1">
      <c r="B55" s="69" t="s">
        <v>225</v>
      </c>
      <c r="C55" s="69" t="s">
        <v>226</v>
      </c>
      <c r="E55" s="70"/>
      <c r="F55" s="70"/>
      <c r="G55" s="70"/>
      <c r="H55" s="70"/>
      <c r="I55" s="70"/>
      <c r="J55" s="70"/>
      <c r="K55" s="70"/>
      <c r="L55" s="70"/>
      <c r="M55" s="70"/>
      <c r="N55" s="70" t="s">
        <v>630</v>
      </c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</row>
    <row r="56" spans="1:33" s="69" customFormat="1">
      <c r="B56" s="69" t="s">
        <v>227</v>
      </c>
      <c r="C56" s="69" t="s">
        <v>228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 t="s">
        <v>632</v>
      </c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</row>
    <row r="57" spans="1:33" s="76" customFormat="1">
      <c r="B57" s="76" t="s">
        <v>832</v>
      </c>
      <c r="E57" s="77"/>
      <c r="F57" s="77"/>
      <c r="G57" s="77"/>
      <c r="H57" s="77"/>
      <c r="I57" s="77"/>
      <c r="J57" s="77"/>
      <c r="K57" s="77"/>
      <c r="L57" s="77"/>
      <c r="M57" s="77" t="s">
        <v>831</v>
      </c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</row>
    <row r="58" spans="1:33">
      <c r="A58" s="2" t="s">
        <v>686</v>
      </c>
      <c r="B58" s="2" t="s">
        <v>247</v>
      </c>
      <c r="C58" s="2" t="s">
        <v>248</v>
      </c>
      <c r="D58" s="2" t="s">
        <v>685</v>
      </c>
      <c r="P58" s="7" t="s">
        <v>655</v>
      </c>
    </row>
    <row r="59" spans="1:33">
      <c r="B59" s="2" t="s">
        <v>249</v>
      </c>
      <c r="C59" s="2" t="s">
        <v>250</v>
      </c>
      <c r="D59" s="2" t="s">
        <v>211</v>
      </c>
      <c r="P59" s="7" t="s">
        <v>632</v>
      </c>
    </row>
    <row r="60" spans="1:33">
      <c r="B60" s="2" t="s">
        <v>178</v>
      </c>
      <c r="C60" s="2" t="s">
        <v>179</v>
      </c>
      <c r="D60" s="2" t="s">
        <v>160</v>
      </c>
      <c r="H60" s="7" t="s">
        <v>658</v>
      </c>
      <c r="P60" s="7" t="s">
        <v>681</v>
      </c>
    </row>
    <row r="61" spans="1:33">
      <c r="A61" s="2" t="s">
        <v>687</v>
      </c>
      <c r="B61" s="2" t="s">
        <v>137</v>
      </c>
      <c r="C61" s="2" t="s">
        <v>138</v>
      </c>
      <c r="D61" s="2" t="s">
        <v>116</v>
      </c>
      <c r="I61" s="7" t="s">
        <v>654</v>
      </c>
    </row>
    <row r="62" spans="1:33">
      <c r="B62" s="2" t="s">
        <v>139</v>
      </c>
      <c r="C62" s="2" t="s">
        <v>646</v>
      </c>
      <c r="D62" s="2" t="s">
        <v>116</v>
      </c>
      <c r="I62" s="7" t="s">
        <v>656</v>
      </c>
    </row>
    <row r="63" spans="1:33">
      <c r="B63" s="2" t="s">
        <v>140</v>
      </c>
      <c r="C63" s="2" t="s">
        <v>141</v>
      </c>
      <c r="D63" s="2" t="s">
        <v>116</v>
      </c>
      <c r="I63" s="7" t="s">
        <v>632</v>
      </c>
    </row>
    <row r="64" spans="1:33" ht="13.25" customHeight="1">
      <c r="A64" s="2" t="s">
        <v>677</v>
      </c>
      <c r="B64" s="2" t="s">
        <v>156</v>
      </c>
      <c r="C64" s="2" t="s">
        <v>157</v>
      </c>
      <c r="D64" s="2" t="s">
        <v>146</v>
      </c>
      <c r="P64" s="7" t="s">
        <v>632</v>
      </c>
    </row>
    <row r="65" spans="1:20">
      <c r="B65" s="2" t="s">
        <v>149</v>
      </c>
      <c r="C65" s="2" t="s">
        <v>150</v>
      </c>
      <c r="D65" s="2" t="s">
        <v>146</v>
      </c>
      <c r="P65" s="7" t="s">
        <v>655</v>
      </c>
      <c r="S65" s="7" t="s">
        <v>632</v>
      </c>
    </row>
    <row r="66" spans="1:20">
      <c r="B66" s="2" t="s">
        <v>189</v>
      </c>
      <c r="C66" s="2" t="s">
        <v>190</v>
      </c>
      <c r="D66" s="2" t="s">
        <v>146</v>
      </c>
      <c r="P66" s="7" t="s">
        <v>655</v>
      </c>
    </row>
    <row r="67" spans="1:20">
      <c r="B67" s="2" t="s">
        <v>151</v>
      </c>
      <c r="C67" s="2" t="s">
        <v>152</v>
      </c>
      <c r="D67" s="2" t="s">
        <v>146</v>
      </c>
      <c r="P67" s="7" t="s">
        <v>632</v>
      </c>
      <c r="S67" s="7" t="s">
        <v>632</v>
      </c>
    </row>
    <row r="68" spans="1:20">
      <c r="B68" s="2" t="s">
        <v>144</v>
      </c>
      <c r="C68" s="2" t="s">
        <v>145</v>
      </c>
      <c r="D68" s="2" t="s">
        <v>146</v>
      </c>
      <c r="P68" s="7" t="s">
        <v>632</v>
      </c>
    </row>
    <row r="69" spans="1:20">
      <c r="B69" s="2" t="s">
        <v>147</v>
      </c>
      <c r="C69" s="2" t="s">
        <v>148</v>
      </c>
      <c r="D69" s="2" t="s">
        <v>146</v>
      </c>
      <c r="P69" s="7" t="s">
        <v>632</v>
      </c>
    </row>
    <row r="70" spans="1:20">
      <c r="A70" s="2" t="s">
        <v>161</v>
      </c>
      <c r="B70" s="2" t="s">
        <v>162</v>
      </c>
      <c r="C70" s="2" t="s">
        <v>163</v>
      </c>
      <c r="D70" s="2" t="s">
        <v>4</v>
      </c>
      <c r="P70" s="7" t="s">
        <v>632</v>
      </c>
    </row>
    <row r="71" spans="1:20">
      <c r="B71" s="2" t="s">
        <v>164</v>
      </c>
      <c r="C71" s="2" t="s">
        <v>165</v>
      </c>
      <c r="D71" s="2" t="s">
        <v>4</v>
      </c>
      <c r="P71" s="7" t="s">
        <v>632</v>
      </c>
    </row>
    <row r="72" spans="1:20">
      <c r="B72" s="2" t="s">
        <v>168</v>
      </c>
      <c r="C72" s="2" t="s">
        <v>169</v>
      </c>
      <c r="D72" s="2" t="s">
        <v>160</v>
      </c>
      <c r="E72" s="83" t="s">
        <v>632</v>
      </c>
    </row>
    <row r="73" spans="1:20">
      <c r="B73" s="2" t="s">
        <v>158</v>
      </c>
      <c r="C73" s="2" t="s">
        <v>159</v>
      </c>
      <c r="D73" s="2" t="s">
        <v>160</v>
      </c>
      <c r="P73" s="7" t="s">
        <v>632</v>
      </c>
    </row>
    <row r="74" spans="1:20">
      <c r="A74" s="2" t="s">
        <v>661</v>
      </c>
      <c r="B74" s="2" t="s">
        <v>454</v>
      </c>
      <c r="C74" s="2" t="s">
        <v>659</v>
      </c>
      <c r="D74" s="2" t="s">
        <v>453</v>
      </c>
      <c r="H74" s="7" t="s">
        <v>660</v>
      </c>
      <c r="T74" s="7" t="s">
        <v>680</v>
      </c>
    </row>
    <row r="75" spans="1:20">
      <c r="A75" s="2" t="s">
        <v>633</v>
      </c>
      <c r="B75" s="2" t="s">
        <v>209</v>
      </c>
      <c r="C75" s="2" t="s">
        <v>210</v>
      </c>
      <c r="D75" s="2" t="s">
        <v>211</v>
      </c>
      <c r="H75" s="7" t="s">
        <v>674</v>
      </c>
    </row>
    <row r="76" spans="1:20">
      <c r="B76" s="2" t="s">
        <v>172</v>
      </c>
      <c r="C76" s="2" t="s">
        <v>173</v>
      </c>
      <c r="D76" s="2" t="s">
        <v>160</v>
      </c>
      <c r="H76" s="7" t="s">
        <v>632</v>
      </c>
    </row>
    <row r="77" spans="1:20">
      <c r="B77" s="2" t="s">
        <v>174</v>
      </c>
      <c r="C77" s="2" t="s">
        <v>175</v>
      </c>
      <c r="D77" s="2" t="s">
        <v>160</v>
      </c>
      <c r="H77" s="7" t="s">
        <v>630</v>
      </c>
    </row>
    <row r="78" spans="1:20">
      <c r="B78" s="2" t="s">
        <v>176</v>
      </c>
      <c r="C78" s="2" t="s">
        <v>177</v>
      </c>
      <c r="D78" s="2" t="s">
        <v>160</v>
      </c>
      <c r="H78" s="7" t="s">
        <v>632</v>
      </c>
    </row>
    <row r="79" spans="1:20">
      <c r="B79" s="2" t="s">
        <v>166</v>
      </c>
      <c r="C79" s="2" t="s">
        <v>167</v>
      </c>
      <c r="D79" s="2" t="s">
        <v>160</v>
      </c>
      <c r="H79" s="7" t="s">
        <v>630</v>
      </c>
    </row>
    <row r="80" spans="1:20">
      <c r="B80" s="2" t="s">
        <v>180</v>
      </c>
      <c r="C80" s="2" t="s">
        <v>181</v>
      </c>
      <c r="D80" s="2" t="s">
        <v>160</v>
      </c>
      <c r="P80" s="7" t="s">
        <v>632</v>
      </c>
    </row>
    <row r="81" spans="1:33">
      <c r="A81" s="2" t="s">
        <v>676</v>
      </c>
      <c r="B81" s="2" t="s">
        <v>182</v>
      </c>
      <c r="C81" s="2" t="s">
        <v>183</v>
      </c>
      <c r="D81" s="2" t="s">
        <v>155</v>
      </c>
      <c r="P81" s="7" t="s">
        <v>632</v>
      </c>
    </row>
    <row r="82" spans="1:33">
      <c r="B82" s="2" t="s">
        <v>184</v>
      </c>
      <c r="C82" s="2" t="s">
        <v>185</v>
      </c>
      <c r="D82" s="2" t="s">
        <v>155</v>
      </c>
      <c r="P82" s="7" t="s">
        <v>632</v>
      </c>
      <c r="S82" s="7" t="s">
        <v>632</v>
      </c>
    </row>
    <row r="83" spans="1:33">
      <c r="B83" s="2" t="s">
        <v>153</v>
      </c>
      <c r="C83" s="2" t="s">
        <v>154</v>
      </c>
      <c r="D83" s="2" t="s">
        <v>155</v>
      </c>
      <c r="S83" s="7" t="s">
        <v>632</v>
      </c>
    </row>
    <row r="84" spans="1:33">
      <c r="B84" s="2" t="s">
        <v>186</v>
      </c>
      <c r="C84" s="2" t="s">
        <v>187</v>
      </c>
      <c r="D84" s="2" t="s">
        <v>188</v>
      </c>
      <c r="P84" s="7" t="s">
        <v>632</v>
      </c>
    </row>
    <row r="85" spans="1:33">
      <c r="B85" s="2" t="s">
        <v>191</v>
      </c>
      <c r="C85" s="2" t="s">
        <v>192</v>
      </c>
      <c r="D85" s="2" t="s">
        <v>188</v>
      </c>
      <c r="P85" s="7" t="s">
        <v>632</v>
      </c>
    </row>
    <row r="86" spans="1:33">
      <c r="B86" s="2" t="s">
        <v>193</v>
      </c>
      <c r="C86" s="2" t="s">
        <v>194</v>
      </c>
      <c r="D86" s="2" t="s">
        <v>188</v>
      </c>
      <c r="P86" s="7" t="s">
        <v>680</v>
      </c>
    </row>
    <row r="87" spans="1:33">
      <c r="A87" s="2" t="s">
        <v>84</v>
      </c>
      <c r="B87" s="2" t="s">
        <v>85</v>
      </c>
      <c r="C87" s="2" t="s">
        <v>86</v>
      </c>
      <c r="D87" s="2" t="s">
        <v>87</v>
      </c>
      <c r="S87" s="7" t="s">
        <v>632</v>
      </c>
    </row>
    <row r="88" spans="1:33">
      <c r="A88" s="2" t="s">
        <v>684</v>
      </c>
      <c r="B88" s="2" t="s">
        <v>594</v>
      </c>
      <c r="C88" s="2" t="s">
        <v>595</v>
      </c>
      <c r="D88" s="2" t="s">
        <v>591</v>
      </c>
      <c r="S88" s="7" t="s">
        <v>632</v>
      </c>
    </row>
    <row r="89" spans="1:33">
      <c r="B89" s="2" t="s">
        <v>589</v>
      </c>
      <c r="C89" s="2" t="s">
        <v>590</v>
      </c>
      <c r="D89" s="2" t="s">
        <v>591</v>
      </c>
      <c r="Q89" s="7" t="s">
        <v>654</v>
      </c>
      <c r="S89" s="7" t="s">
        <v>630</v>
      </c>
    </row>
    <row r="90" spans="1:33">
      <c r="B90" s="2" t="s">
        <v>592</v>
      </c>
      <c r="C90" s="2" t="s">
        <v>593</v>
      </c>
      <c r="D90" s="2" t="s">
        <v>591</v>
      </c>
      <c r="Q90" s="7" t="s">
        <v>632</v>
      </c>
    </row>
    <row r="91" spans="1:33">
      <c r="A91" s="2" t="s">
        <v>96</v>
      </c>
      <c r="B91" s="2" t="s">
        <v>97</v>
      </c>
      <c r="C91" s="2" t="s">
        <v>98</v>
      </c>
      <c r="D91" s="2" t="s">
        <v>99</v>
      </c>
      <c r="Q91" s="7" t="s">
        <v>632</v>
      </c>
    </row>
    <row r="92" spans="1:33" s="69" customFormat="1">
      <c r="B92" s="69" t="s">
        <v>100</v>
      </c>
      <c r="C92" s="69" t="s">
        <v>101</v>
      </c>
      <c r="D92" s="2" t="s">
        <v>99</v>
      </c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 t="s">
        <v>833</v>
      </c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</row>
    <row r="93" spans="1:33" s="69" customFormat="1">
      <c r="B93" s="69" t="s">
        <v>102</v>
      </c>
      <c r="C93" s="69" t="s">
        <v>103</v>
      </c>
      <c r="D93" s="2" t="s">
        <v>99</v>
      </c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 t="s">
        <v>632</v>
      </c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</row>
    <row r="94" spans="1:33">
      <c r="B94" s="2" t="s">
        <v>108</v>
      </c>
      <c r="C94" s="2" t="s">
        <v>109</v>
      </c>
      <c r="D94" s="2" t="s">
        <v>99</v>
      </c>
      <c r="P94" s="7" t="s">
        <v>632</v>
      </c>
      <c r="Q94" s="7" t="s">
        <v>632</v>
      </c>
    </row>
    <row r="95" spans="1:33">
      <c r="B95" s="2" t="s">
        <v>110</v>
      </c>
      <c r="C95" s="2" t="s">
        <v>111</v>
      </c>
      <c r="D95" s="2" t="s">
        <v>99</v>
      </c>
      <c r="S95" s="7" t="s">
        <v>632</v>
      </c>
    </row>
    <row r="96" spans="1:33">
      <c r="B96" s="2" t="s">
        <v>112</v>
      </c>
      <c r="C96" s="2" t="s">
        <v>113</v>
      </c>
      <c r="D96" s="2" t="s">
        <v>99</v>
      </c>
      <c r="S96" s="7" t="s">
        <v>632</v>
      </c>
    </row>
    <row r="97" spans="1:21">
      <c r="B97" s="2" t="s">
        <v>114</v>
      </c>
      <c r="C97" s="2" t="s">
        <v>115</v>
      </c>
      <c r="D97" s="2" t="s">
        <v>116</v>
      </c>
      <c r="S97" s="7" t="s">
        <v>683</v>
      </c>
    </row>
    <row r="98" spans="1:21">
      <c r="B98" s="2" t="s">
        <v>104</v>
      </c>
      <c r="C98" s="2" t="s">
        <v>105</v>
      </c>
      <c r="D98" s="2" t="s">
        <v>99</v>
      </c>
      <c r="Q98" s="7" t="s">
        <v>632</v>
      </c>
    </row>
    <row r="99" spans="1:21">
      <c r="B99" s="2" t="s">
        <v>106</v>
      </c>
      <c r="C99" s="2" t="s">
        <v>107</v>
      </c>
      <c r="D99" s="2" t="s">
        <v>99</v>
      </c>
      <c r="Q99" s="7" t="s">
        <v>630</v>
      </c>
    </row>
    <row r="100" spans="1:21">
      <c r="A100" s="2" t="s">
        <v>459</v>
      </c>
      <c r="B100" s="2" t="s">
        <v>460</v>
      </c>
      <c r="C100" s="2" t="s">
        <v>461</v>
      </c>
      <c r="D100" s="2" t="s">
        <v>462</v>
      </c>
      <c r="T100" s="7" t="s">
        <v>690</v>
      </c>
    </row>
    <row r="101" spans="1:21">
      <c r="B101" s="2" t="s">
        <v>463</v>
      </c>
      <c r="C101" s="2" t="s">
        <v>464</v>
      </c>
      <c r="D101" s="2" t="s">
        <v>462</v>
      </c>
      <c r="T101" s="7" t="s">
        <v>632</v>
      </c>
    </row>
    <row r="102" spans="1:21">
      <c r="B102" s="2" t="s">
        <v>465</v>
      </c>
      <c r="C102" s="2" t="s">
        <v>466</v>
      </c>
      <c r="D102" s="2" t="s">
        <v>462</v>
      </c>
      <c r="T102" s="7" t="s">
        <v>632</v>
      </c>
    </row>
    <row r="103" spans="1:21">
      <c r="B103" s="2" t="s">
        <v>467</v>
      </c>
      <c r="C103" s="2" t="s">
        <v>468</v>
      </c>
      <c r="D103" s="2" t="s">
        <v>462</v>
      </c>
      <c r="T103" s="7" t="s">
        <v>678</v>
      </c>
    </row>
    <row r="104" spans="1:21">
      <c r="B104" s="2" t="s">
        <v>469</v>
      </c>
      <c r="C104" s="2" t="s">
        <v>470</v>
      </c>
      <c r="D104" s="2" t="s">
        <v>462</v>
      </c>
      <c r="T104" s="7" t="s">
        <v>632</v>
      </c>
    </row>
    <row r="105" spans="1:21">
      <c r="B105" s="2" t="s">
        <v>471</v>
      </c>
      <c r="C105" s="2" t="s">
        <v>472</v>
      </c>
      <c r="D105" s="2" t="s">
        <v>462</v>
      </c>
      <c r="T105" s="7" t="s">
        <v>632</v>
      </c>
    </row>
    <row r="106" spans="1:21">
      <c r="B106" s="2" t="s">
        <v>473</v>
      </c>
      <c r="C106" s="2" t="s">
        <v>474</v>
      </c>
      <c r="D106" s="2" t="s">
        <v>462</v>
      </c>
      <c r="T106" s="7" t="s">
        <v>678</v>
      </c>
    </row>
    <row r="107" spans="1:21">
      <c r="B107" s="2" t="s">
        <v>475</v>
      </c>
      <c r="C107" s="2" t="s">
        <v>476</v>
      </c>
      <c r="D107" s="2" t="s">
        <v>462</v>
      </c>
      <c r="T107" s="7" t="s">
        <v>630</v>
      </c>
    </row>
    <row r="108" spans="1:21">
      <c r="B108" s="2" t="s">
        <v>477</v>
      </c>
      <c r="C108" s="2" t="s">
        <v>478</v>
      </c>
      <c r="D108" s="2" t="s">
        <v>462</v>
      </c>
      <c r="T108" s="7" t="s">
        <v>831</v>
      </c>
    </row>
    <row r="109" spans="1:21">
      <c r="A109" s="2" t="s">
        <v>688</v>
      </c>
      <c r="B109" s="2" t="s">
        <v>128</v>
      </c>
      <c r="C109" s="2" t="s">
        <v>129</v>
      </c>
      <c r="D109" s="2" t="s">
        <v>119</v>
      </c>
      <c r="U109" s="7" t="s">
        <v>655</v>
      </c>
    </row>
    <row r="110" spans="1:21">
      <c r="B110" s="2" t="s">
        <v>117</v>
      </c>
      <c r="C110" s="2" t="s">
        <v>118</v>
      </c>
      <c r="D110" s="2" t="s">
        <v>119</v>
      </c>
      <c r="U110" s="7" t="s">
        <v>632</v>
      </c>
    </row>
    <row r="111" spans="1:21">
      <c r="B111" s="2" t="s">
        <v>120</v>
      </c>
      <c r="C111" s="2" t="s">
        <v>121</v>
      </c>
      <c r="D111" s="2" t="s">
        <v>119</v>
      </c>
      <c r="U111" s="7" t="s">
        <v>632</v>
      </c>
    </row>
    <row r="112" spans="1:21">
      <c r="B112" s="2" t="s">
        <v>122</v>
      </c>
      <c r="C112" s="2" t="s">
        <v>123</v>
      </c>
      <c r="D112" s="2" t="s">
        <v>119</v>
      </c>
      <c r="U112" s="7" t="s">
        <v>632</v>
      </c>
    </row>
    <row r="113" spans="1:27">
      <c r="B113" s="2" t="s">
        <v>124</v>
      </c>
      <c r="C113" s="2" t="s">
        <v>125</v>
      </c>
      <c r="D113" s="2" t="s">
        <v>119</v>
      </c>
      <c r="U113" s="7" t="s">
        <v>632</v>
      </c>
    </row>
    <row r="114" spans="1:27">
      <c r="B114" s="2" t="s">
        <v>126</v>
      </c>
      <c r="C114" s="2" t="s">
        <v>127</v>
      </c>
      <c r="D114" s="2" t="s">
        <v>119</v>
      </c>
      <c r="U114" s="7" t="s">
        <v>632</v>
      </c>
    </row>
    <row r="115" spans="1:27">
      <c r="A115" s="2" t="s">
        <v>229</v>
      </c>
      <c r="B115" s="2" t="s">
        <v>230</v>
      </c>
      <c r="C115" s="2" t="s">
        <v>231</v>
      </c>
      <c r="D115" s="2" t="s">
        <v>232</v>
      </c>
      <c r="V115" s="7" t="s">
        <v>632</v>
      </c>
    </row>
    <row r="116" spans="1:27">
      <c r="B116" s="2" t="s">
        <v>233</v>
      </c>
      <c r="C116" s="2" t="s">
        <v>234</v>
      </c>
      <c r="D116" s="2" t="s">
        <v>232</v>
      </c>
      <c r="V116" s="7" t="s">
        <v>632</v>
      </c>
    </row>
    <row r="117" spans="1:27">
      <c r="B117" s="2" t="s">
        <v>235</v>
      </c>
      <c r="C117" s="2" t="s">
        <v>236</v>
      </c>
      <c r="D117" s="2" t="s">
        <v>232</v>
      </c>
      <c r="V117" s="7" t="s">
        <v>632</v>
      </c>
    </row>
    <row r="118" spans="1:27">
      <c r="B118" s="2" t="s">
        <v>237</v>
      </c>
      <c r="C118" s="2" t="s">
        <v>238</v>
      </c>
      <c r="D118" s="2" t="s">
        <v>232</v>
      </c>
      <c r="V118" s="7" t="s">
        <v>630</v>
      </c>
    </row>
    <row r="119" spans="1:27">
      <c r="B119" s="2" t="s">
        <v>239</v>
      </c>
      <c r="C119" s="2" t="s">
        <v>240</v>
      </c>
      <c r="D119" s="2" t="s">
        <v>232</v>
      </c>
      <c r="V119" s="7" t="s">
        <v>632</v>
      </c>
    </row>
    <row r="120" spans="1:27">
      <c r="B120" s="2" t="s">
        <v>241</v>
      </c>
      <c r="C120" s="2" t="s">
        <v>242</v>
      </c>
      <c r="D120" s="2" t="s">
        <v>232</v>
      </c>
      <c r="V120" s="7" t="s">
        <v>632</v>
      </c>
    </row>
    <row r="121" spans="1:27">
      <c r="B121" s="2" t="s">
        <v>243</v>
      </c>
      <c r="C121" s="2" t="s">
        <v>244</v>
      </c>
      <c r="D121" s="2" t="s">
        <v>232</v>
      </c>
      <c r="V121" s="7" t="s">
        <v>630</v>
      </c>
    </row>
    <row r="122" spans="1:27">
      <c r="B122" s="2" t="s">
        <v>245</v>
      </c>
      <c r="C122" s="2" t="s">
        <v>246</v>
      </c>
      <c r="D122" s="2" t="s">
        <v>232</v>
      </c>
      <c r="V122" s="7" t="s">
        <v>632</v>
      </c>
    </row>
    <row r="123" spans="1:27">
      <c r="A123" s="2" t="s">
        <v>341</v>
      </c>
      <c r="B123" s="2" t="s">
        <v>342</v>
      </c>
      <c r="C123" s="2" t="s">
        <v>343</v>
      </c>
      <c r="D123" s="2" t="s">
        <v>344</v>
      </c>
      <c r="AA123" s="7" t="s">
        <v>630</v>
      </c>
    </row>
    <row r="124" spans="1:27">
      <c r="B124" s="2" t="s">
        <v>345</v>
      </c>
      <c r="C124" s="2" t="s">
        <v>346</v>
      </c>
      <c r="D124" s="2" t="s">
        <v>344</v>
      </c>
      <c r="AA124" s="7" t="s">
        <v>630</v>
      </c>
    </row>
    <row r="125" spans="1:27">
      <c r="B125" s="2" t="s">
        <v>347</v>
      </c>
      <c r="C125" s="2" t="s">
        <v>348</v>
      </c>
      <c r="D125" s="2" t="s">
        <v>344</v>
      </c>
      <c r="AA125" s="7" t="s">
        <v>632</v>
      </c>
    </row>
    <row r="126" spans="1:27">
      <c r="B126" s="2" t="s">
        <v>349</v>
      </c>
      <c r="C126" s="2" t="s">
        <v>350</v>
      </c>
      <c r="D126" s="2" t="s">
        <v>344</v>
      </c>
      <c r="AA126" s="7" t="s">
        <v>691</v>
      </c>
    </row>
    <row r="127" spans="1:27">
      <c r="B127" s="2" t="s">
        <v>351</v>
      </c>
      <c r="C127" s="2" t="s">
        <v>352</v>
      </c>
      <c r="D127" s="2" t="s">
        <v>344</v>
      </c>
      <c r="AA127" s="7" t="s">
        <v>630</v>
      </c>
    </row>
    <row r="128" spans="1:27">
      <c r="B128" s="2" t="s">
        <v>353</v>
      </c>
      <c r="C128" s="2" t="s">
        <v>354</v>
      </c>
      <c r="D128" s="2" t="s">
        <v>344</v>
      </c>
      <c r="AA128" s="7" t="s">
        <v>680</v>
      </c>
    </row>
    <row r="129" spans="1:27">
      <c r="B129" s="2" t="s">
        <v>355</v>
      </c>
      <c r="C129" s="2" t="s">
        <v>356</v>
      </c>
      <c r="D129" s="2" t="s">
        <v>344</v>
      </c>
      <c r="AA129" s="7" t="s">
        <v>632</v>
      </c>
    </row>
    <row r="130" spans="1:27">
      <c r="B130" s="2" t="s">
        <v>357</v>
      </c>
      <c r="C130" s="2" t="s">
        <v>358</v>
      </c>
      <c r="D130" s="2" t="s">
        <v>344</v>
      </c>
      <c r="AA130" s="7" t="s">
        <v>632</v>
      </c>
    </row>
    <row r="131" spans="1:27">
      <c r="B131" s="2" t="s">
        <v>359</v>
      </c>
      <c r="C131" s="2" t="s">
        <v>360</v>
      </c>
      <c r="D131" s="2" t="s">
        <v>344</v>
      </c>
      <c r="AA131" s="7" t="s">
        <v>630</v>
      </c>
    </row>
    <row r="132" spans="1:27">
      <c r="B132" s="2" t="s">
        <v>361</v>
      </c>
      <c r="C132" s="2" t="s">
        <v>362</v>
      </c>
      <c r="D132" s="2" t="s">
        <v>344</v>
      </c>
      <c r="AA132" s="7" t="s">
        <v>630</v>
      </c>
    </row>
    <row r="133" spans="1:27">
      <c r="B133" s="2" t="s">
        <v>363</v>
      </c>
      <c r="C133" s="2" t="s">
        <v>364</v>
      </c>
      <c r="D133" s="2" t="s">
        <v>344</v>
      </c>
      <c r="AA133" s="7" t="s">
        <v>632</v>
      </c>
    </row>
    <row r="134" spans="1:27">
      <c r="B134" s="2" t="s">
        <v>365</v>
      </c>
      <c r="C134" s="2" t="s">
        <v>366</v>
      </c>
      <c r="D134" s="2" t="s">
        <v>344</v>
      </c>
      <c r="AA134" s="7" t="s">
        <v>630</v>
      </c>
    </row>
    <row r="135" spans="1:27">
      <c r="B135" s="2" t="s">
        <v>367</v>
      </c>
      <c r="C135" s="2" t="s">
        <v>368</v>
      </c>
      <c r="D135" s="2" t="s">
        <v>344</v>
      </c>
      <c r="AA135" s="7" t="s">
        <v>632</v>
      </c>
    </row>
    <row r="136" spans="1:27">
      <c r="B136" s="2" t="s">
        <v>369</v>
      </c>
      <c r="C136" s="2" t="s">
        <v>370</v>
      </c>
      <c r="D136" s="2" t="s">
        <v>344</v>
      </c>
      <c r="AA136" s="7" t="s">
        <v>632</v>
      </c>
    </row>
    <row r="137" spans="1:27">
      <c r="B137" s="2" t="s">
        <v>371</v>
      </c>
      <c r="C137" s="2" t="s">
        <v>372</v>
      </c>
      <c r="D137" s="2" t="s">
        <v>344</v>
      </c>
      <c r="AA137" s="7" t="s">
        <v>632</v>
      </c>
    </row>
    <row r="138" spans="1:27">
      <c r="B138" s="2" t="s">
        <v>373</v>
      </c>
      <c r="C138" s="2" t="s">
        <v>374</v>
      </c>
      <c r="D138" s="2" t="s">
        <v>344</v>
      </c>
      <c r="AA138" s="7" t="s">
        <v>655</v>
      </c>
    </row>
    <row r="139" spans="1:27">
      <c r="B139" s="2" t="s">
        <v>375</v>
      </c>
      <c r="C139" s="2" t="s">
        <v>376</v>
      </c>
      <c r="D139" s="2" t="s">
        <v>344</v>
      </c>
      <c r="AA139" s="7" t="s">
        <v>632</v>
      </c>
    </row>
    <row r="140" spans="1:27">
      <c r="A140" s="2" t="s">
        <v>377</v>
      </c>
      <c r="B140" s="2" t="s">
        <v>378</v>
      </c>
      <c r="C140" s="2" t="s">
        <v>379</v>
      </c>
      <c r="D140" s="2" t="s">
        <v>380</v>
      </c>
      <c r="W140" s="7" t="s">
        <v>632</v>
      </c>
    </row>
    <row r="141" spans="1:27">
      <c r="B141" s="2" t="s">
        <v>381</v>
      </c>
      <c r="C141" s="2" t="s">
        <v>382</v>
      </c>
      <c r="D141" s="2" t="s">
        <v>380</v>
      </c>
      <c r="W141" s="7" t="s">
        <v>632</v>
      </c>
    </row>
    <row r="142" spans="1:27">
      <c r="B142" s="2" t="s">
        <v>383</v>
      </c>
      <c r="C142" s="2" t="s">
        <v>384</v>
      </c>
      <c r="D142" s="2" t="s">
        <v>380</v>
      </c>
      <c r="W142" s="7" t="s">
        <v>632</v>
      </c>
    </row>
    <row r="143" spans="1:27">
      <c r="B143" s="2" t="s">
        <v>385</v>
      </c>
      <c r="C143" s="2" t="s">
        <v>386</v>
      </c>
      <c r="D143" s="2" t="s">
        <v>380</v>
      </c>
      <c r="W143" s="7" t="s">
        <v>632</v>
      </c>
    </row>
    <row r="144" spans="1:27">
      <c r="B144" s="2" t="s">
        <v>387</v>
      </c>
      <c r="C144" s="2" t="s">
        <v>388</v>
      </c>
      <c r="D144" s="2" t="s">
        <v>380</v>
      </c>
      <c r="W144" s="7" t="s">
        <v>632</v>
      </c>
    </row>
    <row r="145" spans="1:24">
      <c r="B145" s="2" t="s">
        <v>389</v>
      </c>
      <c r="C145" s="2" t="s">
        <v>390</v>
      </c>
      <c r="D145" s="2" t="s">
        <v>380</v>
      </c>
      <c r="W145" s="7" t="s">
        <v>692</v>
      </c>
    </row>
    <row r="146" spans="1:24">
      <c r="B146" s="2" t="s">
        <v>391</v>
      </c>
      <c r="C146" s="2" t="s">
        <v>392</v>
      </c>
      <c r="D146" s="2" t="s">
        <v>380</v>
      </c>
      <c r="W146" s="7" t="s">
        <v>630</v>
      </c>
    </row>
    <row r="147" spans="1:24">
      <c r="B147" s="2" t="s">
        <v>393</v>
      </c>
      <c r="C147" s="2" t="s">
        <v>394</v>
      </c>
      <c r="D147" s="2" t="s">
        <v>380</v>
      </c>
      <c r="W147" s="7" t="s">
        <v>632</v>
      </c>
    </row>
    <row r="148" spans="1:24">
      <c r="B148" s="2" t="s">
        <v>395</v>
      </c>
      <c r="C148" s="2" t="s">
        <v>396</v>
      </c>
      <c r="D148" s="2" t="s">
        <v>380</v>
      </c>
      <c r="W148" s="7" t="s">
        <v>632</v>
      </c>
    </row>
    <row r="149" spans="1:24">
      <c r="B149" s="2" t="s">
        <v>397</v>
      </c>
      <c r="C149" s="2" t="s">
        <v>398</v>
      </c>
      <c r="D149" s="2" t="s">
        <v>380</v>
      </c>
      <c r="W149" s="7" t="s">
        <v>632</v>
      </c>
    </row>
    <row r="150" spans="1:24">
      <c r="B150" s="2" t="s">
        <v>399</v>
      </c>
      <c r="C150" s="2" t="s">
        <v>400</v>
      </c>
      <c r="D150" s="2" t="s">
        <v>380</v>
      </c>
      <c r="W150" s="7" t="s">
        <v>632</v>
      </c>
    </row>
    <row r="151" spans="1:24">
      <c r="B151" s="2" t="s">
        <v>401</v>
      </c>
      <c r="C151" s="2" t="s">
        <v>402</v>
      </c>
      <c r="D151" s="2" t="s">
        <v>380</v>
      </c>
      <c r="W151" s="7" t="s">
        <v>632</v>
      </c>
    </row>
    <row r="152" spans="1:24">
      <c r="B152" s="2" t="s">
        <v>403</v>
      </c>
      <c r="C152" s="2" t="s">
        <v>404</v>
      </c>
      <c r="D152" s="2" t="s">
        <v>380</v>
      </c>
      <c r="W152" s="7" t="s">
        <v>632</v>
      </c>
    </row>
    <row r="153" spans="1:24">
      <c r="A153" s="2" t="s">
        <v>405</v>
      </c>
      <c r="B153" s="2" t="s">
        <v>406</v>
      </c>
      <c r="C153" s="2" t="s">
        <v>407</v>
      </c>
      <c r="D153" s="2" t="s">
        <v>408</v>
      </c>
      <c r="X153" s="7" t="s">
        <v>632</v>
      </c>
    </row>
    <row r="154" spans="1:24">
      <c r="B154" s="2" t="s">
        <v>409</v>
      </c>
      <c r="C154" s="2" t="s">
        <v>410</v>
      </c>
      <c r="D154" s="2" t="s">
        <v>408</v>
      </c>
      <c r="X154" s="7" t="s">
        <v>632</v>
      </c>
    </row>
    <row r="155" spans="1:24">
      <c r="B155" s="2" t="s">
        <v>411</v>
      </c>
      <c r="C155" s="2" t="s">
        <v>412</v>
      </c>
      <c r="D155" s="2" t="s">
        <v>408</v>
      </c>
      <c r="X155" s="7" t="s">
        <v>630</v>
      </c>
    </row>
    <row r="156" spans="1:24">
      <c r="B156" s="2" t="s">
        <v>413</v>
      </c>
      <c r="C156" s="2" t="s">
        <v>414</v>
      </c>
      <c r="D156" s="2" t="s">
        <v>408</v>
      </c>
      <c r="X156" s="7" t="s">
        <v>630</v>
      </c>
    </row>
    <row r="157" spans="1:24">
      <c r="B157" s="2" t="s">
        <v>415</v>
      </c>
      <c r="C157" s="2" t="s">
        <v>416</v>
      </c>
      <c r="D157" s="2" t="s">
        <v>408</v>
      </c>
      <c r="X157" s="7" t="s">
        <v>632</v>
      </c>
    </row>
    <row r="158" spans="1:24">
      <c r="B158" s="2" t="s">
        <v>417</v>
      </c>
      <c r="C158" s="2" t="s">
        <v>418</v>
      </c>
      <c r="D158" s="2" t="s">
        <v>408</v>
      </c>
      <c r="X158" s="7" t="s">
        <v>630</v>
      </c>
    </row>
    <row r="159" spans="1:24">
      <c r="B159" s="2" t="s">
        <v>419</v>
      </c>
      <c r="C159" s="2" t="s">
        <v>420</v>
      </c>
      <c r="D159" s="2" t="s">
        <v>408</v>
      </c>
      <c r="X159" s="7" t="s">
        <v>632</v>
      </c>
    </row>
    <row r="160" spans="1:24">
      <c r="B160" s="2" t="s">
        <v>421</v>
      </c>
      <c r="C160" s="2" t="s">
        <v>422</v>
      </c>
      <c r="D160" s="2" t="s">
        <v>408</v>
      </c>
      <c r="X160" s="7" t="s">
        <v>630</v>
      </c>
    </row>
    <row r="161" spans="1:30">
      <c r="B161" s="2" t="s">
        <v>423</v>
      </c>
      <c r="C161" s="2" t="s">
        <v>424</v>
      </c>
      <c r="D161" s="2" t="s">
        <v>408</v>
      </c>
      <c r="X161" s="7" t="s">
        <v>632</v>
      </c>
    </row>
    <row r="162" spans="1:30">
      <c r="B162" s="2" t="s">
        <v>425</v>
      </c>
      <c r="C162" s="2" t="s">
        <v>426</v>
      </c>
      <c r="D162" s="2" t="s">
        <v>408</v>
      </c>
      <c r="X162" s="7" t="s">
        <v>630</v>
      </c>
    </row>
    <row r="163" spans="1:30">
      <c r="B163" s="2" t="s">
        <v>427</v>
      </c>
      <c r="C163" s="2" t="s">
        <v>428</v>
      </c>
      <c r="D163" s="2" t="s">
        <v>408</v>
      </c>
      <c r="X163" s="7" t="s">
        <v>632</v>
      </c>
    </row>
    <row r="164" spans="1:30">
      <c r="B164" s="2" t="s">
        <v>429</v>
      </c>
      <c r="C164" s="2" t="s">
        <v>430</v>
      </c>
      <c r="D164" s="2" t="s">
        <v>408</v>
      </c>
      <c r="X164" s="7" t="s">
        <v>630</v>
      </c>
    </row>
    <row r="165" spans="1:30">
      <c r="B165" s="2" t="s">
        <v>431</v>
      </c>
      <c r="C165" s="2" t="s">
        <v>432</v>
      </c>
      <c r="D165" s="2" t="s">
        <v>408</v>
      </c>
      <c r="X165" s="7" t="s">
        <v>632</v>
      </c>
    </row>
    <row r="166" spans="1:30">
      <c r="B166" s="2" t="s">
        <v>433</v>
      </c>
      <c r="C166" s="2" t="s">
        <v>434</v>
      </c>
      <c r="D166" s="2" t="s">
        <v>408</v>
      </c>
      <c r="X166" s="7" t="s">
        <v>630</v>
      </c>
    </row>
    <row r="167" spans="1:30">
      <c r="B167" s="2" t="s">
        <v>435</v>
      </c>
      <c r="C167" s="2" t="s">
        <v>436</v>
      </c>
      <c r="D167" s="2" t="s">
        <v>408</v>
      </c>
      <c r="X167" s="7" t="s">
        <v>632</v>
      </c>
    </row>
    <row r="168" spans="1:30">
      <c r="B168" s="2" t="s">
        <v>437</v>
      </c>
      <c r="C168" s="2" t="s">
        <v>438</v>
      </c>
      <c r="D168" s="2" t="s">
        <v>408</v>
      </c>
      <c r="X168" s="7" t="s">
        <v>630</v>
      </c>
    </row>
    <row r="169" spans="1:30">
      <c r="B169" s="2" t="s">
        <v>439</v>
      </c>
      <c r="C169" s="2" t="s">
        <v>440</v>
      </c>
      <c r="D169" s="2" t="s">
        <v>408</v>
      </c>
      <c r="X169" s="7" t="s">
        <v>632</v>
      </c>
    </row>
    <row r="170" spans="1:30">
      <c r="B170" s="2" t="s">
        <v>441</v>
      </c>
      <c r="C170" s="2" t="s">
        <v>442</v>
      </c>
      <c r="D170" s="2" t="s">
        <v>408</v>
      </c>
      <c r="X170" s="7" t="s">
        <v>630</v>
      </c>
    </row>
    <row r="171" spans="1:30">
      <c r="B171" s="2" t="s">
        <v>443</v>
      </c>
      <c r="C171" s="2" t="s">
        <v>444</v>
      </c>
      <c r="D171" s="2" t="s">
        <v>408</v>
      </c>
      <c r="X171" s="7" t="s">
        <v>632</v>
      </c>
    </row>
    <row r="172" spans="1:30">
      <c r="B172" s="2" t="s">
        <v>445</v>
      </c>
      <c r="C172" s="2" t="s">
        <v>446</v>
      </c>
      <c r="D172" s="2" t="s">
        <v>408</v>
      </c>
      <c r="X172" s="7" t="s">
        <v>630</v>
      </c>
    </row>
    <row r="173" spans="1:30">
      <c r="B173" s="2" t="s">
        <v>447</v>
      </c>
      <c r="C173" s="2" t="s">
        <v>448</v>
      </c>
      <c r="D173" s="2" t="s">
        <v>408</v>
      </c>
      <c r="X173" s="7" t="s">
        <v>632</v>
      </c>
    </row>
    <row r="174" spans="1:30">
      <c r="B174" s="2" t="s">
        <v>449</v>
      </c>
      <c r="C174" s="2" t="s">
        <v>450</v>
      </c>
      <c r="D174" s="2" t="s">
        <v>408</v>
      </c>
      <c r="X174" s="7" t="s">
        <v>630</v>
      </c>
    </row>
    <row r="175" spans="1:30">
      <c r="A175" s="2" t="s">
        <v>672</v>
      </c>
      <c r="B175" s="2" t="s">
        <v>455</v>
      </c>
      <c r="C175" s="2" t="s">
        <v>456</v>
      </c>
      <c r="D175" s="2" t="s">
        <v>453</v>
      </c>
      <c r="AD175" s="7" t="s">
        <v>831</v>
      </c>
    </row>
    <row r="176" spans="1:30">
      <c r="B176" s="2" t="s">
        <v>457</v>
      </c>
      <c r="C176" s="2" t="s">
        <v>458</v>
      </c>
      <c r="D176" s="2" t="s">
        <v>453</v>
      </c>
      <c r="AD176" s="7" t="s">
        <v>835</v>
      </c>
    </row>
    <row r="177" spans="1:31">
      <c r="A177" s="2" t="s">
        <v>479</v>
      </c>
      <c r="B177" s="2" t="s">
        <v>480</v>
      </c>
      <c r="C177" s="2" t="s">
        <v>481</v>
      </c>
      <c r="D177" s="2" t="s">
        <v>482</v>
      </c>
      <c r="AD177" s="7" t="s">
        <v>629</v>
      </c>
    </row>
    <row r="178" spans="1:31">
      <c r="B178" s="2" t="s">
        <v>483</v>
      </c>
      <c r="C178" s="2" t="s">
        <v>484</v>
      </c>
      <c r="D178" s="2" t="s">
        <v>482</v>
      </c>
      <c r="AD178" s="7" t="s">
        <v>632</v>
      </c>
    </row>
    <row r="179" spans="1:31">
      <c r="B179" s="2" t="s">
        <v>485</v>
      </c>
      <c r="C179" s="2" t="s">
        <v>486</v>
      </c>
      <c r="D179" s="2" t="s">
        <v>482</v>
      </c>
      <c r="AD179" s="7" t="s">
        <v>632</v>
      </c>
    </row>
    <row r="180" spans="1:31">
      <c r="B180" s="2" t="s">
        <v>487</v>
      </c>
      <c r="C180" s="2" t="s">
        <v>488</v>
      </c>
      <c r="D180" s="2" t="s">
        <v>482</v>
      </c>
      <c r="AD180" s="7" t="s">
        <v>630</v>
      </c>
    </row>
    <row r="181" spans="1:31">
      <c r="B181" s="2" t="s">
        <v>489</v>
      </c>
      <c r="C181" s="2" t="s">
        <v>490</v>
      </c>
      <c r="D181" s="2" t="s">
        <v>482</v>
      </c>
      <c r="AD181" s="7" t="s">
        <v>632</v>
      </c>
    </row>
    <row r="182" spans="1:31">
      <c r="B182" s="2" t="s">
        <v>491</v>
      </c>
      <c r="C182" s="2" t="s">
        <v>492</v>
      </c>
      <c r="D182" s="2" t="s">
        <v>482</v>
      </c>
      <c r="AD182" s="7" t="s">
        <v>630</v>
      </c>
    </row>
    <row r="183" spans="1:31">
      <c r="B183" s="2" t="s">
        <v>493</v>
      </c>
      <c r="C183" s="2" t="s">
        <v>494</v>
      </c>
      <c r="D183" s="2" t="s">
        <v>482</v>
      </c>
      <c r="AE183" s="7" t="s">
        <v>630</v>
      </c>
    </row>
    <row r="184" spans="1:31">
      <c r="A184" s="2" t="s">
        <v>495</v>
      </c>
      <c r="B184" s="2" t="s">
        <v>496</v>
      </c>
      <c r="C184" s="2" t="s">
        <v>497</v>
      </c>
      <c r="D184" s="2" t="s">
        <v>498</v>
      </c>
      <c r="AE184" s="7" t="s">
        <v>632</v>
      </c>
    </row>
    <row r="185" spans="1:31">
      <c r="B185" s="2" t="s">
        <v>499</v>
      </c>
      <c r="C185" s="2" t="s">
        <v>500</v>
      </c>
      <c r="D185" s="2" t="s">
        <v>498</v>
      </c>
      <c r="AE185" s="7" t="s">
        <v>632</v>
      </c>
    </row>
    <row r="186" spans="1:31">
      <c r="B186" s="2" t="s">
        <v>501</v>
      </c>
      <c r="C186" s="2" t="s">
        <v>502</v>
      </c>
      <c r="D186" s="2" t="s">
        <v>498</v>
      </c>
      <c r="AE186" s="7" t="s">
        <v>693</v>
      </c>
    </row>
    <row r="187" spans="1:31">
      <c r="B187" s="2" t="s">
        <v>503</v>
      </c>
      <c r="C187" s="2" t="s">
        <v>504</v>
      </c>
      <c r="D187" s="2" t="s">
        <v>498</v>
      </c>
      <c r="AE187" s="7" t="s">
        <v>694</v>
      </c>
    </row>
    <row r="188" spans="1:31">
      <c r="B188" s="2" t="s">
        <v>505</v>
      </c>
      <c r="C188" s="2" t="s">
        <v>506</v>
      </c>
      <c r="D188" s="2" t="s">
        <v>498</v>
      </c>
      <c r="AE188" s="7" t="s">
        <v>630</v>
      </c>
    </row>
    <row r="189" spans="1:31">
      <c r="B189" s="2" t="s">
        <v>507</v>
      </c>
      <c r="C189" s="2" t="s">
        <v>508</v>
      </c>
      <c r="D189" s="2" t="s">
        <v>498</v>
      </c>
      <c r="AE189" s="7" t="s">
        <v>630</v>
      </c>
    </row>
    <row r="190" spans="1:31">
      <c r="B190" s="2" t="s">
        <v>509</v>
      </c>
      <c r="C190" s="2" t="s">
        <v>510</v>
      </c>
      <c r="D190" s="2" t="s">
        <v>498</v>
      </c>
      <c r="AD190" s="7" t="s">
        <v>632</v>
      </c>
    </row>
    <row r="191" spans="1:31">
      <c r="A191" s="2" t="s">
        <v>511</v>
      </c>
      <c r="B191" s="2" t="s">
        <v>512</v>
      </c>
      <c r="C191" s="2" t="s">
        <v>513</v>
      </c>
      <c r="D191" s="2" t="s">
        <v>297</v>
      </c>
      <c r="AD191" s="7" t="s">
        <v>632</v>
      </c>
    </row>
    <row r="192" spans="1:31">
      <c r="B192" s="2" t="s">
        <v>514</v>
      </c>
      <c r="C192" s="2" t="s">
        <v>515</v>
      </c>
      <c r="D192" s="2" t="s">
        <v>297</v>
      </c>
      <c r="AD192" s="7" t="s">
        <v>630</v>
      </c>
    </row>
    <row r="193" spans="1:30">
      <c r="A193" s="2" t="s">
        <v>516</v>
      </c>
      <c r="B193" s="2" t="s">
        <v>517</v>
      </c>
      <c r="C193" s="2" t="s">
        <v>518</v>
      </c>
      <c r="D193" s="2" t="s">
        <v>519</v>
      </c>
      <c r="AD193" s="7" t="s">
        <v>630</v>
      </c>
    </row>
    <row r="194" spans="1:30">
      <c r="B194" s="2" t="s">
        <v>520</v>
      </c>
      <c r="C194" s="2" t="s">
        <v>521</v>
      </c>
      <c r="D194" s="2" t="s">
        <v>519</v>
      </c>
      <c r="AD194" s="7" t="s">
        <v>630</v>
      </c>
    </row>
    <row r="195" spans="1:30">
      <c r="B195" s="2" t="s">
        <v>522</v>
      </c>
      <c r="C195" s="2" t="s">
        <v>523</v>
      </c>
      <c r="D195" s="2" t="s">
        <v>519</v>
      </c>
      <c r="AD195" s="7" t="s">
        <v>630</v>
      </c>
    </row>
    <row r="196" spans="1:30">
      <c r="B196" s="2" t="s">
        <v>524</v>
      </c>
      <c r="C196" s="2" t="s">
        <v>525</v>
      </c>
      <c r="D196" s="2" t="s">
        <v>519</v>
      </c>
      <c r="AD196" s="7" t="s">
        <v>630</v>
      </c>
    </row>
    <row r="197" spans="1:30">
      <c r="B197" s="2" t="s">
        <v>526</v>
      </c>
      <c r="C197" s="2" t="s">
        <v>527</v>
      </c>
      <c r="D197" s="2" t="s">
        <v>519</v>
      </c>
      <c r="AD197" s="7" t="s">
        <v>630</v>
      </c>
    </row>
    <row r="198" spans="1:30">
      <c r="B198" s="2" t="s">
        <v>528</v>
      </c>
      <c r="C198" s="2" t="s">
        <v>529</v>
      </c>
      <c r="D198" s="2" t="s">
        <v>519</v>
      </c>
      <c r="AD198" s="7" t="s">
        <v>630</v>
      </c>
    </row>
    <row r="199" spans="1:30">
      <c r="B199" s="2" t="s">
        <v>530</v>
      </c>
      <c r="C199" s="2" t="s">
        <v>531</v>
      </c>
      <c r="D199" s="2" t="s">
        <v>519</v>
      </c>
      <c r="AD199" s="7" t="s">
        <v>630</v>
      </c>
    </row>
    <row r="200" spans="1:30">
      <c r="B200" s="2" t="s">
        <v>532</v>
      </c>
      <c r="C200" s="2" t="s">
        <v>533</v>
      </c>
      <c r="D200" s="2" t="s">
        <v>519</v>
      </c>
      <c r="AD200" s="7" t="s">
        <v>630</v>
      </c>
    </row>
    <row r="201" spans="1:30">
      <c r="B201" s="2" t="s">
        <v>534</v>
      </c>
      <c r="C201" s="2" t="s">
        <v>535</v>
      </c>
      <c r="D201" s="2" t="s">
        <v>519</v>
      </c>
      <c r="AD201" s="7" t="s">
        <v>630</v>
      </c>
    </row>
    <row r="202" spans="1:30">
      <c r="B202" s="2" t="s">
        <v>536</v>
      </c>
      <c r="C202" s="2" t="s">
        <v>537</v>
      </c>
      <c r="D202" s="2" t="s">
        <v>519</v>
      </c>
      <c r="AD202" s="7" t="s">
        <v>630</v>
      </c>
    </row>
    <row r="203" spans="1:30">
      <c r="B203" s="2" t="s">
        <v>538</v>
      </c>
      <c r="C203" s="2" t="s">
        <v>539</v>
      </c>
      <c r="D203" s="2" t="s">
        <v>519</v>
      </c>
      <c r="AD203" s="7" t="s">
        <v>630</v>
      </c>
    </row>
    <row r="204" spans="1:30">
      <c r="B204" s="2" t="s">
        <v>540</v>
      </c>
      <c r="C204" s="2" t="s">
        <v>541</v>
      </c>
      <c r="D204" s="2" t="s">
        <v>519</v>
      </c>
      <c r="AD204" s="7" t="s">
        <v>630</v>
      </c>
    </row>
    <row r="205" spans="1:30">
      <c r="B205" s="2" t="s">
        <v>542</v>
      </c>
      <c r="C205" s="2" t="s">
        <v>543</v>
      </c>
      <c r="D205" s="2" t="s">
        <v>519</v>
      </c>
      <c r="AD205" s="7" t="s">
        <v>630</v>
      </c>
    </row>
    <row r="206" spans="1:30">
      <c r="B206" s="2" t="s">
        <v>544</v>
      </c>
      <c r="C206" s="2" t="s">
        <v>545</v>
      </c>
      <c r="D206" s="2" t="s">
        <v>519</v>
      </c>
      <c r="AD206" s="7" t="s">
        <v>630</v>
      </c>
    </row>
    <row r="207" spans="1:30">
      <c r="B207" s="2" t="s">
        <v>546</v>
      </c>
      <c r="C207" s="2" t="s">
        <v>547</v>
      </c>
      <c r="D207" s="2" t="s">
        <v>519</v>
      </c>
      <c r="AD207" s="7" t="s">
        <v>630</v>
      </c>
    </row>
    <row r="208" spans="1:30">
      <c r="B208" s="2" t="s">
        <v>548</v>
      </c>
      <c r="C208" s="2" t="s">
        <v>549</v>
      </c>
      <c r="D208" s="2" t="s">
        <v>519</v>
      </c>
      <c r="AD208" s="7" t="s">
        <v>630</v>
      </c>
    </row>
    <row r="209" spans="1:30">
      <c r="B209" s="2" t="s">
        <v>550</v>
      </c>
      <c r="C209" s="2" t="s">
        <v>551</v>
      </c>
      <c r="D209" s="2" t="s">
        <v>254</v>
      </c>
      <c r="AD209" s="7" t="s">
        <v>630</v>
      </c>
    </row>
    <row r="210" spans="1:30">
      <c r="A210" s="2" t="s">
        <v>552</v>
      </c>
      <c r="B210" s="2" t="s">
        <v>553</v>
      </c>
      <c r="C210" s="2" t="s">
        <v>554</v>
      </c>
      <c r="D210" s="2" t="s">
        <v>254</v>
      </c>
      <c r="AD210" s="7" t="s">
        <v>630</v>
      </c>
    </row>
    <row r="211" spans="1:30">
      <c r="B211" s="2" t="s">
        <v>555</v>
      </c>
      <c r="C211" s="2" t="s">
        <v>556</v>
      </c>
      <c r="D211" s="2" t="s">
        <v>254</v>
      </c>
      <c r="AD211" s="7" t="s">
        <v>630</v>
      </c>
    </row>
    <row r="212" spans="1:30">
      <c r="B212" s="2" t="s">
        <v>557</v>
      </c>
      <c r="C212" s="2" t="s">
        <v>558</v>
      </c>
      <c r="D212" s="2" t="s">
        <v>254</v>
      </c>
      <c r="AD212" s="7" t="s">
        <v>630</v>
      </c>
    </row>
    <row r="213" spans="1:30">
      <c r="B213" s="2" t="s">
        <v>559</v>
      </c>
      <c r="C213" s="2" t="s">
        <v>560</v>
      </c>
      <c r="D213" s="2" t="s">
        <v>254</v>
      </c>
      <c r="AD213" s="7" t="s">
        <v>630</v>
      </c>
    </row>
    <row r="214" spans="1:30">
      <c r="B214" s="2" t="s">
        <v>561</v>
      </c>
      <c r="C214" s="2" t="s">
        <v>562</v>
      </c>
      <c r="D214" s="2" t="s">
        <v>254</v>
      </c>
      <c r="AD214" s="7" t="s">
        <v>630</v>
      </c>
    </row>
    <row r="215" spans="1:30">
      <c r="B215" s="2" t="s">
        <v>563</v>
      </c>
      <c r="C215" s="2" t="s">
        <v>564</v>
      </c>
      <c r="D215" s="2" t="s">
        <v>254</v>
      </c>
      <c r="AD215" s="7" t="s">
        <v>630</v>
      </c>
    </row>
    <row r="216" spans="1:30">
      <c r="B216" s="2" t="s">
        <v>565</v>
      </c>
      <c r="C216" s="2" t="s">
        <v>566</v>
      </c>
      <c r="D216" s="2" t="s">
        <v>254</v>
      </c>
      <c r="AD216" s="7" t="s">
        <v>630</v>
      </c>
    </row>
    <row r="217" spans="1:30">
      <c r="B217" s="2" t="s">
        <v>567</v>
      </c>
      <c r="C217" s="2" t="s">
        <v>568</v>
      </c>
      <c r="D217" s="2" t="s">
        <v>254</v>
      </c>
      <c r="AD217" s="7" t="s">
        <v>630</v>
      </c>
    </row>
    <row r="218" spans="1:30">
      <c r="B218" s="2" t="s">
        <v>569</v>
      </c>
      <c r="C218" s="2" t="s">
        <v>570</v>
      </c>
      <c r="D218" s="2" t="s">
        <v>254</v>
      </c>
      <c r="AD218" s="7" t="s">
        <v>630</v>
      </c>
    </row>
    <row r="219" spans="1:30">
      <c r="B219" s="2" t="s">
        <v>571</v>
      </c>
      <c r="C219" s="2" t="s">
        <v>572</v>
      </c>
      <c r="D219" s="2" t="s">
        <v>254</v>
      </c>
      <c r="AD219" s="7" t="s">
        <v>630</v>
      </c>
    </row>
    <row r="220" spans="1:30">
      <c r="B220" s="2" t="s">
        <v>573</v>
      </c>
      <c r="C220" s="2" t="s">
        <v>574</v>
      </c>
      <c r="D220" s="2" t="s">
        <v>254</v>
      </c>
      <c r="AD220" s="7" t="s">
        <v>630</v>
      </c>
    </row>
    <row r="221" spans="1:30">
      <c r="B221" s="2" t="s">
        <v>575</v>
      </c>
      <c r="C221" s="2" t="s">
        <v>576</v>
      </c>
      <c r="D221" s="2" t="s">
        <v>254</v>
      </c>
      <c r="AD221" s="7" t="s">
        <v>630</v>
      </c>
    </row>
    <row r="222" spans="1:30">
      <c r="B222" s="2" t="s">
        <v>577</v>
      </c>
      <c r="C222" s="2" t="s">
        <v>578</v>
      </c>
      <c r="D222" s="2" t="s">
        <v>254</v>
      </c>
      <c r="AD222" s="7" t="s">
        <v>630</v>
      </c>
    </row>
    <row r="223" spans="1:30">
      <c r="B223" s="2" t="s">
        <v>579</v>
      </c>
      <c r="C223" s="2" t="s">
        <v>580</v>
      </c>
      <c r="D223" s="2" t="s">
        <v>254</v>
      </c>
      <c r="AD223" s="7" t="s">
        <v>630</v>
      </c>
    </row>
    <row r="224" spans="1:30">
      <c r="B224" s="2" t="s">
        <v>581</v>
      </c>
      <c r="C224" s="2" t="s">
        <v>582</v>
      </c>
      <c r="D224" s="2" t="s">
        <v>254</v>
      </c>
      <c r="AD224" s="7" t="s">
        <v>630</v>
      </c>
    </row>
    <row r="225" spans="1:30">
      <c r="B225" s="2" t="s">
        <v>583</v>
      </c>
      <c r="C225" s="2" t="s">
        <v>584</v>
      </c>
      <c r="D225" s="2" t="s">
        <v>254</v>
      </c>
      <c r="AD225" s="7" t="s">
        <v>630</v>
      </c>
    </row>
    <row r="226" spans="1:30">
      <c r="B226" s="2" t="s">
        <v>585</v>
      </c>
      <c r="C226" s="2" t="s">
        <v>586</v>
      </c>
      <c r="D226" s="2" t="s">
        <v>254</v>
      </c>
      <c r="AD226" s="7" t="s">
        <v>630</v>
      </c>
    </row>
    <row r="227" spans="1:30">
      <c r="B227" s="2" t="s">
        <v>587</v>
      </c>
      <c r="C227" s="2" t="s">
        <v>588</v>
      </c>
      <c r="D227" s="2" t="s">
        <v>254</v>
      </c>
      <c r="AD227" s="7" t="s">
        <v>630</v>
      </c>
    </row>
    <row r="228" spans="1:30">
      <c r="A228" s="2" t="s">
        <v>596</v>
      </c>
      <c r="B228" s="2" t="s">
        <v>696</v>
      </c>
      <c r="C228" s="2" t="s">
        <v>697</v>
      </c>
      <c r="D228" s="2" t="s">
        <v>597</v>
      </c>
      <c r="Y228" s="7" t="s">
        <v>701</v>
      </c>
    </row>
    <row r="229" spans="1:30">
      <c r="B229" s="2" t="s">
        <v>598</v>
      </c>
      <c r="C229" s="2" t="s">
        <v>599</v>
      </c>
      <c r="D229" s="2" t="s">
        <v>597</v>
      </c>
      <c r="Y229" s="7" t="s">
        <v>632</v>
      </c>
    </row>
    <row r="230" spans="1:30">
      <c r="B230" s="2" t="s">
        <v>600</v>
      </c>
      <c r="C230" s="2" t="s">
        <v>601</v>
      </c>
      <c r="D230" s="2" t="s">
        <v>597</v>
      </c>
      <c r="Y230" s="7" t="s">
        <v>630</v>
      </c>
    </row>
    <row r="231" spans="1:30">
      <c r="B231" s="2" t="s">
        <v>602</v>
      </c>
      <c r="C231" s="2" t="s">
        <v>603</v>
      </c>
      <c r="D231" s="2" t="s">
        <v>597</v>
      </c>
      <c r="Y231" s="7" t="s">
        <v>632</v>
      </c>
    </row>
    <row r="232" spans="1:30">
      <c r="B232" s="2" t="s">
        <v>604</v>
      </c>
      <c r="C232" s="2" t="s">
        <v>605</v>
      </c>
      <c r="D232" s="2" t="s">
        <v>597</v>
      </c>
      <c r="Y232" s="7" t="s">
        <v>632</v>
      </c>
    </row>
    <row r="233" spans="1:30">
      <c r="B233" s="2" t="s">
        <v>606</v>
      </c>
      <c r="C233" s="2" t="s">
        <v>607</v>
      </c>
      <c r="D233" s="2" t="s">
        <v>597</v>
      </c>
      <c r="Y233" s="7" t="s">
        <v>683</v>
      </c>
    </row>
    <row r="234" spans="1:30">
      <c r="A234" s="2" t="s">
        <v>608</v>
      </c>
      <c r="B234" s="2" t="s">
        <v>609</v>
      </c>
      <c r="C234" s="2" t="s">
        <v>695</v>
      </c>
      <c r="D234" s="2" t="s">
        <v>610</v>
      </c>
      <c r="Z234" s="7" t="s">
        <v>632</v>
      </c>
    </row>
    <row r="235" spans="1:30">
      <c r="B235" s="2" t="s">
        <v>611</v>
      </c>
      <c r="C235" s="2" t="s">
        <v>612</v>
      </c>
      <c r="D235" s="2" t="s">
        <v>610</v>
      </c>
      <c r="Z235" s="7" t="s">
        <v>632</v>
      </c>
    </row>
    <row r="236" spans="1:30">
      <c r="B236" s="2" t="s">
        <v>613</v>
      </c>
      <c r="C236" s="2" t="s">
        <v>614</v>
      </c>
      <c r="D236" s="2" t="s">
        <v>610</v>
      </c>
      <c r="Z236" s="7" t="s">
        <v>632</v>
      </c>
    </row>
    <row r="237" spans="1:30">
      <c r="B237" s="2" t="s">
        <v>615</v>
      </c>
      <c r="C237" s="2" t="s">
        <v>616</v>
      </c>
      <c r="D237" s="2" t="s">
        <v>610</v>
      </c>
      <c r="Z237" s="7" t="s">
        <v>632</v>
      </c>
    </row>
    <row r="238" spans="1:30">
      <c r="B238" s="2" t="s">
        <v>617</v>
      </c>
      <c r="C238" s="2" t="s">
        <v>618</v>
      </c>
      <c r="D238" s="2" t="s">
        <v>610</v>
      </c>
      <c r="Z238" s="7" t="s">
        <v>632</v>
      </c>
    </row>
    <row r="239" spans="1:30">
      <c r="B239" s="2" t="s">
        <v>619</v>
      </c>
      <c r="C239" s="2" t="s">
        <v>620</v>
      </c>
      <c r="D239" s="2" t="s">
        <v>610</v>
      </c>
      <c r="Z239" s="7" t="s">
        <v>632</v>
      </c>
    </row>
    <row r="240" spans="1:30">
      <c r="B240" s="2" t="s">
        <v>621</v>
      </c>
      <c r="C240" s="2" t="s">
        <v>622</v>
      </c>
      <c r="D240" s="2" t="s">
        <v>610</v>
      </c>
      <c r="Z240" s="7" t="s">
        <v>632</v>
      </c>
    </row>
    <row r="241" spans="1:32">
      <c r="B241" s="2" t="s">
        <v>623</v>
      </c>
      <c r="C241" s="2" t="s">
        <v>624</v>
      </c>
      <c r="D241" s="2" t="s">
        <v>610</v>
      </c>
      <c r="AB241" s="7" t="s">
        <v>691</v>
      </c>
    </row>
    <row r="242" spans="1:32">
      <c r="A242" s="2" t="s">
        <v>625</v>
      </c>
      <c r="B242" s="2" t="s">
        <v>626</v>
      </c>
      <c r="C242" s="2" t="s">
        <v>627</v>
      </c>
      <c r="D242" s="2" t="s">
        <v>628</v>
      </c>
      <c r="AB242" s="7" t="s">
        <v>632</v>
      </c>
    </row>
    <row r="243" spans="1:32">
      <c r="A243" s="2" t="s">
        <v>75</v>
      </c>
      <c r="B243" s="2" t="s">
        <v>76</v>
      </c>
      <c r="C243" s="2" t="s">
        <v>77</v>
      </c>
      <c r="D243" s="2" t="s">
        <v>78</v>
      </c>
      <c r="AB243" s="7" t="s">
        <v>700</v>
      </c>
    </row>
    <row r="244" spans="1:32">
      <c r="B244" s="2" t="s">
        <v>79</v>
      </c>
      <c r="C244" s="2" t="s">
        <v>80</v>
      </c>
      <c r="D244" s="2" t="s">
        <v>81</v>
      </c>
      <c r="AB244" s="7" t="s">
        <v>632</v>
      </c>
    </row>
    <row r="245" spans="1:32">
      <c r="B245" s="2" t="s">
        <v>82</v>
      </c>
      <c r="C245" s="2" t="s">
        <v>83</v>
      </c>
      <c r="D245" s="2" t="s">
        <v>81</v>
      </c>
      <c r="AB245" s="7" t="s">
        <v>691</v>
      </c>
    </row>
    <row r="246" spans="1:32">
      <c r="A246" s="2" t="s">
        <v>130</v>
      </c>
      <c r="B246" s="2" t="s">
        <v>131</v>
      </c>
      <c r="C246" s="2" t="s">
        <v>132</v>
      </c>
      <c r="D246" s="2" t="s">
        <v>116</v>
      </c>
      <c r="AB246" s="7" t="s">
        <v>632</v>
      </c>
    </row>
    <row r="247" spans="1:32">
      <c r="B247" s="2" t="s">
        <v>133</v>
      </c>
      <c r="C247" s="2" t="s">
        <v>134</v>
      </c>
      <c r="D247" s="2" t="s">
        <v>116</v>
      </c>
      <c r="AB247" s="7" t="s">
        <v>632</v>
      </c>
    </row>
    <row r="248" spans="1:32">
      <c r="B248" s="2" t="s">
        <v>135</v>
      </c>
      <c r="C248" s="2" t="s">
        <v>136</v>
      </c>
      <c r="D248" s="2" t="s">
        <v>116</v>
      </c>
      <c r="AB248" s="7" t="s">
        <v>632</v>
      </c>
    </row>
    <row r="249" spans="1:32">
      <c r="A249" s="2" t="s">
        <v>88</v>
      </c>
      <c r="B249" s="2" t="s">
        <v>89</v>
      </c>
      <c r="C249" s="2" t="s">
        <v>699</v>
      </c>
      <c r="D249" s="2" t="s">
        <v>90</v>
      </c>
      <c r="AD249" s="7" t="s">
        <v>630</v>
      </c>
    </row>
    <row r="250" spans="1:32">
      <c r="A250" s="2" t="s">
        <v>91</v>
      </c>
      <c r="B250" s="2" t="s">
        <v>92</v>
      </c>
      <c r="C250" s="2" t="s">
        <v>698</v>
      </c>
      <c r="D250" s="2" t="s">
        <v>93</v>
      </c>
      <c r="AC250" s="7" t="s">
        <v>632</v>
      </c>
    </row>
    <row r="251" spans="1:32">
      <c r="B251" s="2" t="s">
        <v>94</v>
      </c>
      <c r="C251" s="2" t="s">
        <v>95</v>
      </c>
      <c r="D251" s="2" t="s">
        <v>93</v>
      </c>
      <c r="AC251" s="7" t="s">
        <v>632</v>
      </c>
    </row>
    <row r="252" spans="1:32">
      <c r="A252" s="2" t="s">
        <v>251</v>
      </c>
      <c r="B252" s="2" t="s">
        <v>252</v>
      </c>
      <c r="C252" s="2" t="s">
        <v>253</v>
      </c>
      <c r="D252" s="2" t="s">
        <v>254</v>
      </c>
      <c r="AF252" s="7" t="s">
        <v>632</v>
      </c>
    </row>
    <row r="253" spans="1:32">
      <c r="B253" s="2" t="s">
        <v>255</v>
      </c>
      <c r="C253" s="2" t="s">
        <v>256</v>
      </c>
      <c r="D253" s="2" t="s">
        <v>254</v>
      </c>
      <c r="AF253" s="7" t="s">
        <v>632</v>
      </c>
    </row>
    <row r="254" spans="1:32">
      <c r="B254" s="2" t="s">
        <v>257</v>
      </c>
      <c r="C254" s="2" t="s">
        <v>258</v>
      </c>
      <c r="D254" s="2" t="s">
        <v>259</v>
      </c>
      <c r="AF254" s="7" t="s">
        <v>632</v>
      </c>
    </row>
    <row r="255" spans="1:32">
      <c r="B255" s="2" t="s">
        <v>260</v>
      </c>
      <c r="C255" s="2" t="s">
        <v>261</v>
      </c>
      <c r="D255" s="2" t="s">
        <v>259</v>
      </c>
      <c r="AF255" s="7" t="s">
        <v>632</v>
      </c>
    </row>
    <row r="256" spans="1:32">
      <c r="B256" s="2" t="s">
        <v>262</v>
      </c>
      <c r="C256" s="2" t="s">
        <v>263</v>
      </c>
      <c r="D256" s="2" t="s">
        <v>259</v>
      </c>
      <c r="AF256" s="7" t="s">
        <v>632</v>
      </c>
    </row>
    <row r="257" spans="2:32">
      <c r="B257" s="2" t="s">
        <v>264</v>
      </c>
      <c r="C257" s="2" t="s">
        <v>265</v>
      </c>
      <c r="D257" s="2" t="s">
        <v>259</v>
      </c>
      <c r="AF257" s="7" t="s">
        <v>632</v>
      </c>
    </row>
    <row r="258" spans="2:32">
      <c r="B258" s="2" t="s">
        <v>266</v>
      </c>
      <c r="C258" s="2" t="s">
        <v>267</v>
      </c>
      <c r="D258" s="2" t="s">
        <v>259</v>
      </c>
      <c r="AF258" s="7" t="s">
        <v>632</v>
      </c>
    </row>
    <row r="259" spans="2:32">
      <c r="B259" s="2" t="s">
        <v>268</v>
      </c>
      <c r="C259" s="2" t="s">
        <v>269</v>
      </c>
      <c r="D259" s="2" t="s">
        <v>259</v>
      </c>
      <c r="AF259" s="7" t="s">
        <v>632</v>
      </c>
    </row>
    <row r="260" spans="2:32">
      <c r="B260" s="2" t="s">
        <v>270</v>
      </c>
      <c r="C260" s="2" t="s">
        <v>271</v>
      </c>
      <c r="D260" s="2" t="s">
        <v>259</v>
      </c>
      <c r="AF260" s="7" t="s">
        <v>632</v>
      </c>
    </row>
    <row r="261" spans="2:32">
      <c r="B261" s="2" t="s">
        <v>272</v>
      </c>
      <c r="C261" s="2" t="s">
        <v>273</v>
      </c>
      <c r="D261" s="2" t="s">
        <v>259</v>
      </c>
      <c r="AF261" s="7" t="s">
        <v>632</v>
      </c>
    </row>
    <row r="262" spans="2:32">
      <c r="B262" s="2" t="s">
        <v>274</v>
      </c>
      <c r="C262" s="2" t="s">
        <v>275</v>
      </c>
      <c r="D262" s="2" t="s">
        <v>259</v>
      </c>
      <c r="AF262" s="7" t="s">
        <v>632</v>
      </c>
    </row>
    <row r="263" spans="2:32">
      <c r="B263" s="2" t="s">
        <v>276</v>
      </c>
      <c r="C263" s="2" t="s">
        <v>277</v>
      </c>
      <c r="D263" s="2" t="s">
        <v>254</v>
      </c>
      <c r="AF263" s="7" t="s">
        <v>632</v>
      </c>
    </row>
    <row r="264" spans="2:32">
      <c r="B264" s="2" t="s">
        <v>278</v>
      </c>
      <c r="C264" s="2" t="s">
        <v>279</v>
      </c>
      <c r="D264" s="2" t="s">
        <v>254</v>
      </c>
      <c r="AF264" s="7" t="s">
        <v>632</v>
      </c>
    </row>
    <row r="265" spans="2:32">
      <c r="B265" s="2" t="s">
        <v>280</v>
      </c>
      <c r="C265" s="2" t="s">
        <v>281</v>
      </c>
      <c r="D265" s="2" t="s">
        <v>254</v>
      </c>
      <c r="AF265" s="7" t="s">
        <v>632</v>
      </c>
    </row>
    <row r="266" spans="2:32">
      <c r="B266" s="2" t="s">
        <v>282</v>
      </c>
      <c r="C266" s="2" t="s">
        <v>281</v>
      </c>
      <c r="D266" s="2" t="s">
        <v>254</v>
      </c>
      <c r="AF266" s="7" t="s">
        <v>632</v>
      </c>
    </row>
    <row r="267" spans="2:32">
      <c r="B267" s="2" t="s">
        <v>283</v>
      </c>
      <c r="C267" s="2" t="s">
        <v>284</v>
      </c>
      <c r="D267" s="2" t="s">
        <v>254</v>
      </c>
      <c r="AF267" s="7" t="s">
        <v>632</v>
      </c>
    </row>
    <row r="268" spans="2:32">
      <c r="B268" s="2" t="s">
        <v>285</v>
      </c>
      <c r="C268" s="2" t="s">
        <v>286</v>
      </c>
      <c r="D268" s="2" t="s">
        <v>254</v>
      </c>
      <c r="AF268" s="7" t="s">
        <v>632</v>
      </c>
    </row>
    <row r="269" spans="2:32">
      <c r="B269" s="2" t="s">
        <v>287</v>
      </c>
      <c r="C269" s="2" t="s">
        <v>288</v>
      </c>
      <c r="D269" s="2" t="s">
        <v>254</v>
      </c>
      <c r="AF269" s="7" t="s">
        <v>632</v>
      </c>
    </row>
    <row r="270" spans="2:32">
      <c r="B270" s="2" t="s">
        <v>289</v>
      </c>
      <c r="C270" s="2" t="s">
        <v>290</v>
      </c>
      <c r="D270" s="2" t="s">
        <v>254</v>
      </c>
      <c r="AF270" s="7" t="s">
        <v>632</v>
      </c>
    </row>
    <row r="271" spans="2:32">
      <c r="B271" s="2" t="s">
        <v>291</v>
      </c>
      <c r="C271" s="2" t="s">
        <v>292</v>
      </c>
      <c r="D271" s="2" t="s">
        <v>254</v>
      </c>
      <c r="AF271" s="7" t="s">
        <v>632</v>
      </c>
    </row>
    <row r="272" spans="2:32">
      <c r="B272" s="2" t="s">
        <v>293</v>
      </c>
      <c r="C272" s="2" t="s">
        <v>294</v>
      </c>
      <c r="D272" s="2" t="s">
        <v>254</v>
      </c>
      <c r="AF272" s="7" t="s">
        <v>632</v>
      </c>
    </row>
    <row r="273" spans="2:32">
      <c r="B273" s="2" t="s">
        <v>295</v>
      </c>
      <c r="C273" s="2" t="s">
        <v>296</v>
      </c>
      <c r="D273" s="2" t="s">
        <v>297</v>
      </c>
      <c r="AF273" s="7" t="s">
        <v>632</v>
      </c>
    </row>
    <row r="274" spans="2:32">
      <c r="B274" s="2" t="s">
        <v>298</v>
      </c>
      <c r="C274" s="2" t="s">
        <v>299</v>
      </c>
      <c r="D274" s="2" t="s">
        <v>297</v>
      </c>
      <c r="AF274" s="7" t="s">
        <v>632</v>
      </c>
    </row>
    <row r="275" spans="2:32">
      <c r="B275" s="2" t="s">
        <v>300</v>
      </c>
      <c r="C275" s="2" t="s">
        <v>301</v>
      </c>
      <c r="D275" s="2" t="s">
        <v>302</v>
      </c>
      <c r="AF275" s="7" t="s">
        <v>632</v>
      </c>
    </row>
    <row r="276" spans="2:32">
      <c r="B276" s="2" t="s">
        <v>303</v>
      </c>
      <c r="C276" s="2" t="s">
        <v>304</v>
      </c>
      <c r="D276" s="2" t="s">
        <v>302</v>
      </c>
      <c r="AF276" s="7" t="s">
        <v>632</v>
      </c>
    </row>
    <row r="277" spans="2:32">
      <c r="B277" s="2" t="s">
        <v>305</v>
      </c>
      <c r="C277" s="2" t="s">
        <v>306</v>
      </c>
      <c r="D277" s="2" t="s">
        <v>302</v>
      </c>
      <c r="AF277" s="7" t="s">
        <v>632</v>
      </c>
    </row>
    <row r="278" spans="2:32">
      <c r="B278" s="2" t="s">
        <v>307</v>
      </c>
      <c r="C278" s="2" t="s">
        <v>308</v>
      </c>
      <c r="D278" s="2" t="s">
        <v>302</v>
      </c>
      <c r="AF278" s="7" t="s">
        <v>632</v>
      </c>
    </row>
    <row r="279" spans="2:32">
      <c r="B279" s="2" t="s">
        <v>309</v>
      </c>
      <c r="C279" s="2" t="s">
        <v>310</v>
      </c>
      <c r="D279" s="2" t="s">
        <v>302</v>
      </c>
      <c r="AF279" s="7" t="s">
        <v>632</v>
      </c>
    </row>
    <row r="280" spans="2:32">
      <c r="B280" s="2" t="s">
        <v>311</v>
      </c>
      <c r="C280" s="2" t="s">
        <v>312</v>
      </c>
      <c r="D280" s="2" t="s">
        <v>302</v>
      </c>
      <c r="AF280" s="7" t="s">
        <v>632</v>
      </c>
    </row>
    <row r="281" spans="2:32">
      <c r="B281" s="2" t="s">
        <v>313</v>
      </c>
      <c r="C281" s="2" t="s">
        <v>314</v>
      </c>
      <c r="D281" s="2" t="s">
        <v>302</v>
      </c>
      <c r="AF281" s="7" t="s">
        <v>632</v>
      </c>
    </row>
    <row r="282" spans="2:32">
      <c r="B282" s="2" t="s">
        <v>315</v>
      </c>
      <c r="C282" s="2" t="s">
        <v>316</v>
      </c>
      <c r="D282" s="2" t="s">
        <v>302</v>
      </c>
      <c r="AF282" s="7" t="s">
        <v>632</v>
      </c>
    </row>
    <row r="283" spans="2:32">
      <c r="B283" s="2" t="s">
        <v>317</v>
      </c>
      <c r="C283" s="2" t="s">
        <v>318</v>
      </c>
      <c r="D283" s="2" t="s">
        <v>302</v>
      </c>
      <c r="AF283" s="7" t="s">
        <v>632</v>
      </c>
    </row>
    <row r="284" spans="2:32">
      <c r="B284" s="2" t="s">
        <v>319</v>
      </c>
      <c r="C284" s="2" t="s">
        <v>320</v>
      </c>
      <c r="D284" s="2" t="s">
        <v>302</v>
      </c>
      <c r="AF284" s="7" t="s">
        <v>632</v>
      </c>
    </row>
    <row r="285" spans="2:32">
      <c r="B285" s="2" t="s">
        <v>321</v>
      </c>
      <c r="C285" s="2" t="s">
        <v>322</v>
      </c>
      <c r="D285" s="2" t="s">
        <v>302</v>
      </c>
      <c r="AF285" s="7" t="s">
        <v>632</v>
      </c>
    </row>
    <row r="286" spans="2:32">
      <c r="B286" s="2" t="s">
        <v>323</v>
      </c>
      <c r="C286" s="2" t="s">
        <v>324</v>
      </c>
      <c r="D286" s="2" t="s">
        <v>302</v>
      </c>
      <c r="AF286" s="7" t="s">
        <v>632</v>
      </c>
    </row>
    <row r="287" spans="2:32">
      <c r="B287" s="2" t="s">
        <v>325</v>
      </c>
      <c r="C287" s="2" t="s">
        <v>326</v>
      </c>
      <c r="D287" s="2" t="s">
        <v>302</v>
      </c>
      <c r="AF287" s="7" t="s">
        <v>632</v>
      </c>
    </row>
    <row r="288" spans="2:32">
      <c r="B288" s="2" t="s">
        <v>327</v>
      </c>
      <c r="C288" s="2" t="s">
        <v>328</v>
      </c>
      <c r="D288" s="2" t="s">
        <v>302</v>
      </c>
      <c r="AF288" s="7" t="s">
        <v>632</v>
      </c>
    </row>
    <row r="289" spans="1:32">
      <c r="B289" s="2" t="s">
        <v>329</v>
      </c>
      <c r="C289" s="2" t="s">
        <v>330</v>
      </c>
      <c r="D289" s="2" t="s">
        <v>302</v>
      </c>
      <c r="AF289" s="7" t="s">
        <v>632</v>
      </c>
    </row>
    <row r="290" spans="1:32">
      <c r="B290" s="2" t="s">
        <v>331</v>
      </c>
      <c r="C290" s="2" t="s">
        <v>332</v>
      </c>
      <c r="D290" s="2" t="s">
        <v>302</v>
      </c>
      <c r="AF290" s="7" t="s">
        <v>632</v>
      </c>
    </row>
    <row r="291" spans="1:32">
      <c r="B291" s="2" t="s">
        <v>333</v>
      </c>
      <c r="C291" s="2" t="s">
        <v>334</v>
      </c>
      <c r="D291" s="2" t="s">
        <v>259</v>
      </c>
      <c r="AF291" s="7" t="s">
        <v>632</v>
      </c>
    </row>
    <row r="292" spans="1:32">
      <c r="B292" s="2" t="s">
        <v>335</v>
      </c>
      <c r="C292" s="2" t="s">
        <v>336</v>
      </c>
      <c r="D292" s="2" t="s">
        <v>259</v>
      </c>
      <c r="AF292" s="7" t="s">
        <v>632</v>
      </c>
    </row>
    <row r="293" spans="1:32">
      <c r="B293" s="2" t="s">
        <v>337</v>
      </c>
      <c r="C293" s="2" t="s">
        <v>338</v>
      </c>
      <c r="D293" s="2" t="s">
        <v>259</v>
      </c>
      <c r="AF293" s="7" t="s">
        <v>632</v>
      </c>
    </row>
    <row r="294" spans="1:32">
      <c r="B294" s="2" t="s">
        <v>339</v>
      </c>
      <c r="C294" s="2" t="s">
        <v>340</v>
      </c>
      <c r="D294" s="2" t="s">
        <v>259</v>
      </c>
      <c r="AF294" s="7" t="s">
        <v>632</v>
      </c>
    </row>
    <row r="295" spans="1:32">
      <c r="A295" s="2" t="s">
        <v>675</v>
      </c>
      <c r="B295" s="2" t="s">
        <v>142</v>
      </c>
      <c r="C295" s="2" t="s">
        <v>143</v>
      </c>
      <c r="D295" s="2" t="s">
        <v>834</v>
      </c>
    </row>
  </sheetData>
  <autoFilter ref="A1:AF295" xr:uid="{00000000-0009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</vt:i4>
      </vt:variant>
    </vt:vector>
  </HeadingPairs>
  <TitlesOfParts>
    <vt:vector size="5" baseType="lpstr">
      <vt:lpstr>依日期排序</vt:lpstr>
      <vt:lpstr>110辦公日曆表</vt:lpstr>
      <vt:lpstr>URS確認</vt:lpstr>
      <vt:lpstr>未談清單-20210906</vt:lpstr>
      <vt:lpstr>'110辦公日曆表'!Print_Area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2021-09-06T11:31:08Z</dcterms:created>
  <dcterms:modified xsi:type="dcterms:W3CDTF">2021-09-16T11:49:12Z</dcterms:modified>
</cp:coreProperties>
</file>