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8650AE56-C3D4-4036-BEDD-7B0F801DA72B}" xr6:coauthVersionLast="47" xr6:coauthVersionMax="47" xr10:uidLastSave="{00000000-0000-0000-0000-000000000000}"/>
  <bookViews>
    <workbookView xWindow="-110" yWindow="-110" windowWidth="19420" windowHeight="11020" tabRatio="901" xr2:uid="{00000000-000D-0000-FFFF-FFFF00000000}"/>
  </bookViews>
  <sheets>
    <sheet name="備呆總表" sheetId="58" r:id="rId1"/>
    <sheet name="10804工作表" sheetId="61" r:id="rId2"/>
  </sheets>
  <definedNames>
    <definedName name="_xlnm._FilterDatabase" localSheetId="1" hidden="1">'10804工作表'!$B$2:$CG$2</definedName>
    <definedName name="_xlnm.Database" localSheetId="1">#REF!</definedName>
    <definedName name="_xlnm.Database" localSheetId="0">#REF!</definedName>
    <definedName name="_xlnm.Database">#REF!</definedName>
    <definedName name="_xlnm.Print_Area" localSheetId="1">'10804工作表'!$B$1:$T$2</definedName>
    <definedName name="_xlnm.Print_Area" localSheetId="0">備呆總表!$A$1:$N$32</definedName>
    <definedName name="_xlnm.Print_Titles" localSheetId="1">'10804工作表'!$1:$2</definedName>
    <definedName name="新" localSheetId="1">#REF!</definedName>
    <definedName name="新">#REF!</definedName>
  </definedNames>
  <calcPr calcId="181029"/>
</workbook>
</file>

<file path=xl/calcChain.xml><?xml version="1.0" encoding="utf-8"?>
<calcChain xmlns="http://schemas.openxmlformats.org/spreadsheetml/2006/main">
  <c r="F14" i="58" l="1"/>
  <c r="M13" i="58"/>
  <c r="L29" i="58" l="1"/>
  <c r="G29" i="58"/>
  <c r="I20" i="58"/>
  <c r="H20" i="58"/>
  <c r="G20" i="58"/>
  <c r="G21" i="58" s="1"/>
  <c r="C26" i="58"/>
  <c r="D25" i="58"/>
  <c r="M15" i="58"/>
  <c r="M12" i="58"/>
  <c r="L5" i="58"/>
  <c r="L6" i="58"/>
  <c r="L7" i="58"/>
  <c r="L8" i="58"/>
  <c r="L9" i="58"/>
  <c r="L10" i="58"/>
  <c r="L11" i="58"/>
  <c r="L4" i="58"/>
  <c r="J10" i="58"/>
  <c r="J11" i="58"/>
  <c r="J5" i="58"/>
  <c r="M5" i="58" s="1"/>
  <c r="J6" i="58"/>
  <c r="J7" i="58"/>
  <c r="J8" i="58"/>
  <c r="J9" i="58"/>
  <c r="J4" i="58"/>
  <c r="J14" i="58" s="1"/>
  <c r="D14" i="58"/>
  <c r="C14" i="58"/>
  <c r="F5" i="58"/>
  <c r="F6" i="58"/>
  <c r="D19" i="58" s="1"/>
  <c r="F7" i="58"/>
  <c r="D20" i="58" s="1"/>
  <c r="F8" i="58"/>
  <c r="D21" i="58" s="1"/>
  <c r="F9" i="58"/>
  <c r="D22" i="58" s="1"/>
  <c r="F10" i="58"/>
  <c r="D23" i="58" s="1"/>
  <c r="F11" i="58"/>
  <c r="D24" i="58" s="1"/>
  <c r="F4" i="58"/>
  <c r="M8" i="58" l="1"/>
  <c r="M11" i="58"/>
  <c r="D18" i="58"/>
  <c r="L14" i="58"/>
  <c r="M19" i="58"/>
  <c r="M25" i="58"/>
  <c r="D26" i="58"/>
  <c r="M7" i="58"/>
  <c r="M18" i="58"/>
  <c r="M6" i="58"/>
  <c r="M10" i="58"/>
  <c r="M9" i="58"/>
  <c r="M4" i="58"/>
  <c r="M14" i="58" l="1"/>
  <c r="M17" i="5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U12" authorId="0" shapeId="0" xr:uid="{00000000-0006-0000-0000-000001000000}">
      <text>
        <r>
          <rPr>
            <sz val="14"/>
            <color indexed="81"/>
            <rFont val="新細明體"/>
            <family val="1"/>
            <charset val="136"/>
          </rPr>
          <t>驗算格</t>
        </r>
      </text>
    </comment>
    <comment ref="U13" authorId="0" shapeId="0" xr:uid="{00000000-0006-0000-0000-000002000000}">
      <text>
        <r>
          <rPr>
            <sz val="14"/>
            <color indexed="81"/>
            <rFont val="新細明體"/>
            <family val="1"/>
            <charset val="136"/>
          </rPr>
          <t>驗算格</t>
        </r>
      </text>
    </comment>
    <comment ref="C17" authorId="0" shapeId="0" xr:uid="{00000000-0006-0000-0000-000003000000}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D17" authorId="0" shapeId="0" xr:uid="{00000000-0006-0000-0000-000004000000}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F17" authorId="0" shapeId="0" xr:uid="{00000000-0006-0000-0000-000005000000}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G17" authorId="0" shapeId="0" xr:uid="{00000000-0006-0000-0000-000006000000}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  <comment ref="H17" authorId="0" shapeId="0" xr:uid="{00000000-0006-0000-0000-000007000000}">
      <text>
        <r>
          <rPr>
            <b/>
            <sz val="14"/>
            <color indexed="81"/>
            <rFont val="細明體"/>
            <family val="3"/>
            <charset val="136"/>
          </rPr>
          <t>驗證</t>
        </r>
      </text>
    </comment>
  </commentList>
</comments>
</file>

<file path=xl/sharedStrings.xml><?xml version="1.0" encoding="utf-8"?>
<sst xmlns="http://schemas.openxmlformats.org/spreadsheetml/2006/main" count="117" uniqueCount="101">
  <si>
    <t>小計</t>
    <phoneticPr fontId="2" type="noConversion"/>
  </si>
  <si>
    <t>合計</t>
    <phoneticPr fontId="2" type="noConversion"/>
  </si>
  <si>
    <t>一般商品金額</t>
    <phoneticPr fontId="2" type="noConversion"/>
  </si>
  <si>
    <t>收回無望</t>
    <phoneticPr fontId="2" type="noConversion"/>
  </si>
  <si>
    <t xml:space="preserve"> </t>
    <phoneticPr fontId="2" type="noConversion"/>
  </si>
  <si>
    <t>中期放款</t>
    <phoneticPr fontId="2" type="noConversion"/>
  </si>
  <si>
    <t>短期放款</t>
    <phoneticPr fontId="2" type="noConversion"/>
  </si>
  <si>
    <t>催收款</t>
    <phoneticPr fontId="2" type="noConversion"/>
  </si>
  <si>
    <t>收回困難</t>
    <phoneticPr fontId="2" type="noConversion"/>
  </si>
  <si>
    <t>經理</t>
    <phoneticPr fontId="2" type="noConversion"/>
  </si>
  <si>
    <r>
      <t>逾</t>
    </r>
    <r>
      <rPr>
        <sz val="12"/>
        <color indexed="14"/>
        <rFont val="Arial"/>
        <family val="2"/>
      </rPr>
      <t>1-6</t>
    </r>
    <r>
      <rPr>
        <sz val="12"/>
        <color indexed="14"/>
        <rFont val="標楷體"/>
        <family val="4"/>
        <charset val="136"/>
      </rPr>
      <t>期</t>
    </r>
    <phoneticPr fontId="2" type="noConversion"/>
  </si>
  <si>
    <t>長期放款</t>
    <phoneticPr fontId="2" type="noConversion"/>
  </si>
  <si>
    <t>短中長期總計</t>
    <phoneticPr fontId="2" type="noConversion"/>
  </si>
  <si>
    <t>協理</t>
    <phoneticPr fontId="2" type="noConversion"/>
  </si>
  <si>
    <t>債信不良</t>
    <phoneticPr fontId="2" type="noConversion"/>
  </si>
  <si>
    <t>月報放款總額</t>
    <phoneticPr fontId="2" type="noConversion"/>
  </si>
  <si>
    <t>同工作表總數合計</t>
    <phoneticPr fontId="2" type="noConversion"/>
  </si>
  <si>
    <t>第一類</t>
  </si>
  <si>
    <t>正常類</t>
  </si>
  <si>
    <t>第二類</t>
  </si>
  <si>
    <t>應予注意</t>
  </si>
  <si>
    <t>第三類</t>
  </si>
  <si>
    <t>可望收回</t>
  </si>
  <si>
    <t>第四類</t>
  </si>
  <si>
    <t>第五類</t>
  </si>
  <si>
    <t>正常繳息</t>
  </si>
  <si>
    <t>第二類逾1-6期</t>
    <phoneticPr fontId="2" type="noConversion"/>
  </si>
  <si>
    <t>放款總額</t>
    <phoneticPr fontId="2" type="noConversion"/>
  </si>
  <si>
    <t>比率</t>
    <phoneticPr fontId="2" type="noConversion"/>
  </si>
  <si>
    <t>比較上月增減</t>
    <phoneticPr fontId="2" type="noConversion"/>
  </si>
  <si>
    <t>提存比率</t>
    <phoneticPr fontId="24" type="noConversion"/>
  </si>
  <si>
    <t>　提存比率</t>
    <phoneticPr fontId="24" type="noConversion"/>
  </si>
  <si>
    <t>非特定放款資產項目</t>
    <phoneticPr fontId="24" type="noConversion"/>
  </si>
  <si>
    <t>特定放款資產項目</t>
    <phoneticPr fontId="2" type="noConversion"/>
  </si>
  <si>
    <t>項目</t>
    <phoneticPr fontId="24" type="noConversion"/>
  </si>
  <si>
    <t>金額</t>
    <phoneticPr fontId="24" type="noConversion"/>
  </si>
  <si>
    <t>提存金額</t>
    <phoneticPr fontId="24" type="noConversion"/>
  </si>
  <si>
    <t>調尾數</t>
    <phoneticPr fontId="2" type="noConversion"/>
  </si>
  <si>
    <t xml:space="preserve"> </t>
    <phoneticPr fontId="2" type="noConversion"/>
  </si>
  <si>
    <t xml:space="preserve">
經辦</t>
    <phoneticPr fontId="2" type="noConversion"/>
  </si>
  <si>
    <t xml:space="preserve">
敬會會計部：</t>
    <phoneticPr fontId="2" type="noConversion"/>
  </si>
  <si>
    <t>法定備抵損失提撥</t>
    <phoneticPr fontId="2" type="noConversion"/>
  </si>
  <si>
    <t>*</t>
    <phoneticPr fontId="2" type="noConversion"/>
  </si>
  <si>
    <t>機密等級：密
單位︰元</t>
    <phoneticPr fontId="2" type="noConversion"/>
  </si>
  <si>
    <t>特定放款資產項目</t>
    <phoneticPr fontId="2" type="noConversion"/>
  </si>
  <si>
    <t>購置住宅+修繕貸款</t>
    <phoneticPr fontId="24" type="noConversion"/>
  </si>
  <si>
    <t>五類資產評估合計          (Ａ)</t>
    <phoneticPr fontId="2" type="noConversion"/>
  </si>
  <si>
    <t>1-5類總額(含應收息)提列1% (Ｂ)</t>
    <phoneticPr fontId="2" type="noConversion"/>
  </si>
  <si>
    <t>無擔保案件總金額          (Ｃ)</t>
    <phoneticPr fontId="2" type="noConversion"/>
  </si>
  <si>
    <t>股票質押</t>
    <phoneticPr fontId="24" type="noConversion"/>
  </si>
  <si>
    <t>不動產抵押貸款</t>
    <phoneticPr fontId="24" type="noConversion"/>
  </si>
  <si>
    <t>建築貸款</t>
    <phoneticPr fontId="2" type="noConversion"/>
  </si>
  <si>
    <t>100年後政策性貸款</t>
    <phoneticPr fontId="2" type="noConversion"/>
  </si>
  <si>
    <t>*</t>
    <phoneticPr fontId="2" type="noConversion"/>
  </si>
  <si>
    <t>有足額擔保--但債信已不良者
（有擔保分期協議且正常還款者）</t>
    <phoneticPr fontId="2" type="noConversion"/>
  </si>
  <si>
    <t>有足額擔保--逾繳超過清償期1-6月者</t>
    <phoneticPr fontId="2" type="noConversion"/>
  </si>
  <si>
    <t>有足額擔保--逾繳超過清償期7-12月者，
或無擔保部分--超過清償期1-3月者</t>
    <phoneticPr fontId="2" type="noConversion"/>
  </si>
  <si>
    <t>有足額擔保--逾繳超過清償期12月者，
或無擔保部分，且或超過清償期3-6月者</t>
    <phoneticPr fontId="2" type="noConversion"/>
  </si>
  <si>
    <t>無擔保部分--超過清償期6-12月者，
或無擔保但有協議且正常還款者</t>
    <phoneticPr fontId="2" type="noConversion"/>
  </si>
  <si>
    <t>無擔保部分--超過清償期12月者
或拍定或拍賣無實益之損失者，
或放款資產經評估無法回收者</t>
    <phoneticPr fontId="2" type="noConversion"/>
  </si>
  <si>
    <t>法定備抵損失提撥
（Ｂ-1）
(含應收息1.0%)</t>
    <phoneticPr fontId="2" type="noConversion"/>
  </si>
  <si>
    <r>
      <t>108年 4月底     放款資產品質分類</t>
    </r>
    <r>
      <rPr>
        <b/>
        <sz val="18"/>
        <rFont val="Arial"/>
        <family val="2"/>
      </rPr>
      <t/>
    </r>
    <phoneticPr fontId="2" type="noConversion"/>
  </si>
  <si>
    <t>類   別</t>
    <phoneticPr fontId="2" type="noConversion"/>
  </si>
  <si>
    <t>利變商品金額</t>
    <phoneticPr fontId="2" type="noConversion"/>
  </si>
  <si>
    <t>備   註</t>
    <phoneticPr fontId="2" type="noConversion"/>
  </si>
  <si>
    <t>利變A商品金額</t>
    <phoneticPr fontId="2" type="noConversion"/>
  </si>
  <si>
    <t>10803
放款總額</t>
    <phoneticPr fontId="2" type="noConversion"/>
  </si>
  <si>
    <t>逾清償期1期</t>
    <phoneticPr fontId="2" type="noConversion"/>
  </si>
  <si>
    <t>逾清償期2期</t>
    <phoneticPr fontId="2" type="noConversion"/>
  </si>
  <si>
    <r>
      <t>放款餘額</t>
    </r>
    <r>
      <rPr>
        <sz val="12"/>
        <rFont val="標楷體"/>
        <family val="4"/>
        <charset val="136"/>
      </rPr>
      <t>(含催收款)
(Gross  loans)</t>
    </r>
    <phoneticPr fontId="2" type="noConversion"/>
  </si>
  <si>
    <t>逾清償期3-6期</t>
    <phoneticPr fontId="2" type="noConversion"/>
  </si>
  <si>
    <r>
      <t>折溢價與催收費用</t>
    </r>
    <r>
      <rPr>
        <sz val="12"/>
        <rFont val="標楷體"/>
        <family val="4"/>
        <charset val="136"/>
      </rPr>
      <t xml:space="preserve">
(Gross  loans)</t>
    </r>
    <phoneticPr fontId="2" type="noConversion"/>
  </si>
  <si>
    <t>應收利息提列 2%</t>
    <phoneticPr fontId="2" type="noConversion"/>
  </si>
  <si>
    <t>催收款折溢價與費用</t>
    <phoneticPr fontId="2" type="noConversion"/>
  </si>
  <si>
    <t>擔保放款折溢價</t>
    <phoneticPr fontId="2" type="noConversion"/>
  </si>
  <si>
    <t>一、依放款資產評估辦法三項標準評估後，以五類資產評估 (Ａ)金額 1,029.31 百萬元為高。
二、依金管會104年07月24日金管保財字第10402506096號令備抵損失提存比率為放款餘額
    1.5%評估金額為 727.81 百萬元。
三、IFRS 9預期損失金額依據放款各相關權責單位：PD違約機率（放款審查課）、LGD違
    約損失率（放款管理課）、EAD曝險額（放款服務課）提供相關數據，並由放款服務課
    於預期損失計算系統完成核帳後，計算所得之預期損失金額為1,497.23百萬元。
四、公司備抵損失至108 年03月實際提列 1,523.99 百萬元，較最高『IFRS9預期
        損失金額』相比，提列金額尚足。
五、陳核。</t>
    <phoneticPr fontId="2" type="noConversion"/>
  </si>
  <si>
    <t xml:space="preserve">
課主管：</t>
    <phoneticPr fontId="2" type="noConversion"/>
  </si>
  <si>
    <t xml:space="preserve">
部室主管：</t>
    <phoneticPr fontId="2" type="noConversion"/>
  </si>
  <si>
    <t>商品代碼</t>
    <phoneticPr fontId="2" type="noConversion"/>
  </si>
  <si>
    <t>備註</t>
    <phoneticPr fontId="2" type="noConversion"/>
  </si>
  <si>
    <t>金額</t>
    <phoneticPr fontId="2" type="noConversion"/>
  </si>
  <si>
    <t>分類標準</t>
    <phoneticPr fontId="2" type="noConversion"/>
  </si>
  <si>
    <t>五</t>
    <phoneticPr fontId="2" type="noConversion"/>
  </si>
  <si>
    <t>四</t>
    <phoneticPr fontId="2" type="noConversion"/>
  </si>
  <si>
    <t>三</t>
    <phoneticPr fontId="2" type="noConversion"/>
  </si>
  <si>
    <t>二之3</t>
  </si>
  <si>
    <t>二之2</t>
  </si>
  <si>
    <t>二之1</t>
    <phoneticPr fontId="2" type="noConversion"/>
  </si>
  <si>
    <t>分類項目</t>
    <phoneticPr fontId="2" type="noConversion"/>
  </si>
  <si>
    <t>繳息迄日</t>
    <phoneticPr fontId="2" type="noConversion"/>
  </si>
  <si>
    <t>地區別</t>
    <phoneticPr fontId="2" type="noConversion"/>
  </si>
  <si>
    <t>逾期數</t>
    <phoneticPr fontId="2" type="noConversion"/>
  </si>
  <si>
    <t>科目</t>
    <phoneticPr fontId="2" type="noConversion"/>
  </si>
  <si>
    <t>本金餘額</t>
    <phoneticPr fontId="2" type="noConversion"/>
  </si>
  <si>
    <t>戶名</t>
    <phoneticPr fontId="2" type="noConversion"/>
  </si>
  <si>
    <t>利變</t>
    <phoneticPr fontId="2" type="noConversion"/>
  </si>
  <si>
    <t>額度</t>
    <phoneticPr fontId="2" type="noConversion"/>
  </si>
  <si>
    <t>戶號</t>
    <phoneticPr fontId="2" type="noConversion"/>
  </si>
  <si>
    <t>戶號額度</t>
    <phoneticPr fontId="2" type="noConversion"/>
  </si>
  <si>
    <t>機密等級：機密</t>
    <phoneticPr fontId="2" type="noConversion"/>
  </si>
  <si>
    <r>
      <t>資產分類案件明細表</t>
    </r>
    <r>
      <rPr>
        <b/>
        <sz val="14"/>
        <rFont val="Arial"/>
        <family val="2"/>
      </rPr>
      <t>108.4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</si>
</sst>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#,##0_);[Red]\(#,##0\)"/>
    <numFmt numFmtId="179" formatCode="&quot;利&quot;&quot;息&quot;&quot;提&quot;0%"/>
    <numFmt numFmtId="180" formatCode="#,##0_ ;[Red]\-#,##0\ "/>
    <numFmt numFmtId="181" formatCode="0.0%"/>
    <numFmt numFmtId="182" formatCode="0_ "/>
    <numFmt numFmtId="183" formatCode="_-* #,##0.0_-;\-* #,##0.0_-;_-* &quot;-&quot;??_-;_-@_-"/>
  </numFmts>
  <fonts count="88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4"/>
      <name val="Arial"/>
      <family val="2"/>
    </font>
    <font>
      <sz val="12"/>
      <color indexed="22"/>
      <name val="Arial"/>
      <family val="2"/>
    </font>
    <font>
      <sz val="16"/>
      <name val="標楷體"/>
      <family val="4"/>
      <charset val="136"/>
    </font>
    <font>
      <sz val="12"/>
      <color indexed="14"/>
      <name val="標楷體"/>
      <family val="4"/>
      <charset val="136"/>
    </font>
    <font>
      <b/>
      <sz val="18"/>
      <name val="Arial"/>
      <family val="2"/>
    </font>
    <font>
      <sz val="16"/>
      <name val="Arial"/>
      <family val="2"/>
    </font>
    <font>
      <sz val="12"/>
      <color indexed="14"/>
      <name val="Arial"/>
      <family val="2"/>
    </font>
    <font>
      <b/>
      <sz val="14"/>
      <color indexed="12"/>
      <name val="標楷體"/>
      <family val="4"/>
      <charset val="136"/>
    </font>
    <font>
      <sz val="12"/>
      <name val="細明體"/>
      <family val="3"/>
      <charset val="136"/>
    </font>
    <font>
      <sz val="14"/>
      <color indexed="81"/>
      <name val="新細明體"/>
      <family val="1"/>
      <charset val="136"/>
    </font>
    <font>
      <sz val="16"/>
      <color indexed="22"/>
      <name val="標楷體"/>
      <family val="4"/>
      <charset val="136"/>
    </font>
    <font>
      <b/>
      <sz val="14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name val="Arial"/>
      <family val="2"/>
    </font>
    <font>
      <b/>
      <sz val="12"/>
      <color indexed="9"/>
      <name val="Arial"/>
      <family val="2"/>
    </font>
    <font>
      <b/>
      <sz val="12"/>
      <color indexed="22"/>
      <name val="Arial"/>
      <family val="2"/>
    </font>
    <font>
      <sz val="9"/>
      <name val="新細明體"/>
      <family val="1"/>
      <charset val="136"/>
    </font>
    <font>
      <b/>
      <sz val="13"/>
      <name val="標楷體"/>
      <family val="4"/>
      <charset val="136"/>
    </font>
    <font>
      <b/>
      <sz val="13"/>
      <name val="細明體"/>
      <family val="3"/>
      <charset val="136"/>
    </font>
    <font>
      <b/>
      <sz val="14"/>
      <color indexed="81"/>
      <name val="細明體"/>
      <family val="3"/>
      <charset val="136"/>
    </font>
    <font>
      <sz val="13"/>
      <name val="Arial"/>
      <family val="2"/>
    </font>
    <font>
      <b/>
      <sz val="17"/>
      <name val="標楷體"/>
      <family val="4"/>
      <charset val="136"/>
    </font>
    <font>
      <b/>
      <sz val="20"/>
      <name val="標楷體"/>
      <family val="4"/>
      <charset val="136"/>
    </font>
    <font>
      <sz val="13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1"/>
      <name val="標楷體"/>
      <family val="4"/>
      <charset val="136"/>
    </font>
    <font>
      <b/>
      <sz val="12"/>
      <color theme="0" tint="-0.34998626667073579"/>
      <name val="Arial"/>
      <family val="2"/>
    </font>
    <font>
      <b/>
      <sz val="14"/>
      <color rgb="FF3333FF"/>
      <name val="標楷體"/>
      <family val="4"/>
      <charset val="136"/>
    </font>
    <font>
      <b/>
      <sz val="14"/>
      <color rgb="FF3333FF"/>
      <name val="Arial"/>
      <family val="2"/>
    </font>
    <font>
      <b/>
      <sz val="14"/>
      <color rgb="FF0033CC"/>
      <name val="標楷體"/>
      <family val="4"/>
      <charset val="136"/>
    </font>
    <font>
      <sz val="12"/>
      <color theme="0" tint="-0.34998626667073579"/>
      <name val="細明體"/>
      <family val="3"/>
      <charset val="136"/>
    </font>
    <font>
      <sz val="12"/>
      <color theme="0" tint="-0.14999847407452621"/>
      <name val="Arial"/>
      <family val="2"/>
    </font>
    <font>
      <b/>
      <sz val="12"/>
      <color rgb="FFFF0000"/>
      <name val="細明體"/>
      <family val="3"/>
      <charset val="136"/>
    </font>
    <font>
      <sz val="12"/>
      <color rgb="FFFF0000"/>
      <name val="Arial"/>
      <family val="2"/>
    </font>
    <font>
      <b/>
      <sz val="13"/>
      <color rgb="FF0000FF"/>
      <name val="新細明體"/>
      <family val="1"/>
      <charset val="136"/>
      <scheme val="minor"/>
    </font>
    <font>
      <b/>
      <sz val="13"/>
      <color rgb="FF0000FF"/>
      <name val="標楷體"/>
      <family val="4"/>
      <charset val="136"/>
    </font>
    <font>
      <sz val="13"/>
      <color rgb="FFFF0000"/>
      <name val="標楷體"/>
      <family val="4"/>
      <charset val="136"/>
    </font>
    <font>
      <sz val="13"/>
      <color rgb="FFFF0000"/>
      <name val="細明體"/>
      <family val="3"/>
      <charset val="136"/>
    </font>
    <font>
      <sz val="13"/>
      <color rgb="FFFF0000"/>
      <name val="Arial"/>
      <family val="2"/>
    </font>
    <font>
      <b/>
      <sz val="13"/>
      <color rgb="FFFF0000"/>
      <name val="Arial"/>
      <family val="2"/>
    </font>
    <font>
      <b/>
      <sz val="14"/>
      <color rgb="FF0000FF"/>
      <name val="標楷體"/>
      <family val="4"/>
      <charset val="136"/>
    </font>
    <font>
      <b/>
      <sz val="18"/>
      <name val="標楷體"/>
      <family val="4"/>
      <charset val="136"/>
    </font>
    <font>
      <sz val="14"/>
      <color theme="0" tint="-0.34998626667073579"/>
      <name val="標楷體"/>
      <family val="4"/>
      <charset val="136"/>
    </font>
    <font>
      <b/>
      <sz val="14"/>
      <color rgb="FFFF0000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theme="0" tint="-0.1499984740745262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0" tint="-0.34998626667073579"/>
      <name val="標楷體"/>
      <family val="4"/>
      <charset val="136"/>
    </font>
    <font>
      <b/>
      <sz val="11"/>
      <color theme="0" tint="-0.34998626667073579"/>
      <name val="標楷體"/>
      <family val="4"/>
      <charset val="136"/>
    </font>
    <font>
      <sz val="14"/>
      <color rgb="FFFF0000"/>
      <name val="標楷體"/>
      <family val="4"/>
      <charset val="136"/>
    </font>
    <font>
      <sz val="14"/>
      <color theme="0"/>
      <name val="標楷體"/>
      <family val="4"/>
      <charset val="136"/>
    </font>
    <font>
      <b/>
      <sz val="15"/>
      <name val="標楷體"/>
      <family val="4"/>
      <charset val="136"/>
    </font>
    <font>
      <sz val="15"/>
      <name val="標楷體"/>
      <family val="4"/>
      <charset val="136"/>
    </font>
    <font>
      <sz val="12"/>
      <color indexed="22"/>
      <name val="標楷體"/>
      <family val="4"/>
      <charset val="136"/>
    </font>
    <font>
      <sz val="12"/>
      <color theme="0"/>
      <name val="標楷體"/>
      <family val="4"/>
      <charset val="136"/>
    </font>
    <font>
      <sz val="12"/>
      <color theme="0" tint="-0.249977111117893"/>
      <name val="標楷體"/>
      <family val="4"/>
      <charset val="136"/>
    </font>
    <font>
      <b/>
      <sz val="15"/>
      <color rgb="FF003399"/>
      <name val="標楷體"/>
      <family val="4"/>
      <charset val="136"/>
    </font>
    <font>
      <sz val="13"/>
      <color indexed="22"/>
      <name val="標楷體"/>
      <family val="4"/>
      <charset val="136"/>
    </font>
    <font>
      <b/>
      <sz val="12"/>
      <name val="標楷體"/>
      <family val="4"/>
      <charset val="136"/>
    </font>
    <font>
      <b/>
      <sz val="14"/>
      <name val="新細明體"/>
      <family val="1"/>
      <charset val="136"/>
    </font>
    <font>
      <b/>
      <sz val="14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9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75">
    <xf numFmtId="0" fontId="0" fillId="0" borderId="0"/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32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24" borderId="88" applyNumberFormat="0" applyAlignment="0" applyProtection="0">
      <alignment vertical="center"/>
    </xf>
    <xf numFmtId="0" fontId="37" fillId="24" borderId="88" applyNumberFormat="0" applyAlignment="0" applyProtection="0">
      <alignment vertical="center"/>
    </xf>
    <xf numFmtId="0" fontId="37" fillId="24" borderId="88" applyNumberFormat="0" applyAlignment="0" applyProtection="0">
      <alignment vertical="center"/>
    </xf>
    <xf numFmtId="0" fontId="37" fillId="24" borderId="88" applyNumberFormat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8" fillId="0" borderId="89" applyNumberFormat="0" applyFill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2" fillId="25" borderId="90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1" fillId="0" borderId="91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2" fillId="0" borderId="92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9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4" fillId="32" borderId="88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5" fillId="24" borderId="94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6" fillId="33" borderId="95" applyNumberFormat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</cellStyleXfs>
  <cellXfs count="308">
    <xf numFmtId="0" fontId="0" fillId="0" borderId="0" xfId="0"/>
    <xf numFmtId="0" fontId="6" fillId="0" borderId="0" xfId="0" applyFont="1" applyAlignment="1">
      <alignment vertical="center"/>
    </xf>
    <xf numFmtId="177" fontId="7" fillId="2" borderId="0" xfId="0" applyNumberFormat="1" applyFont="1" applyFill="1" applyAlignment="1">
      <alignment vertical="center"/>
    </xf>
    <xf numFmtId="0" fontId="6" fillId="0" borderId="0" xfId="0" applyFont="1" applyAlignment="1">
      <alignment wrapText="1"/>
    </xf>
    <xf numFmtId="176" fontId="6" fillId="0" borderId="0" xfId="76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9" fontId="10" fillId="0" borderId="0" xfId="93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9" fontId="6" fillId="0" borderId="0" xfId="93" applyFont="1" applyAlignment="1">
      <alignment horizontal="center" vertical="center"/>
    </xf>
    <xf numFmtId="176" fontId="4" fillId="0" borderId="0" xfId="76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vertical="center"/>
    </xf>
    <xf numFmtId="0" fontId="6" fillId="3" borderId="0" xfId="0" applyFont="1" applyFill="1" applyAlignment="1">
      <alignment vertical="center"/>
    </xf>
    <xf numFmtId="41" fontId="6" fillId="3" borderId="0" xfId="0" applyNumberFormat="1" applyFont="1" applyFill="1" applyAlignment="1">
      <alignment vertical="center"/>
    </xf>
    <xf numFmtId="176" fontId="6" fillId="3" borderId="0" xfId="76" applyNumberFormat="1" applyFont="1" applyFill="1" applyAlignment="1">
      <alignment vertical="center"/>
    </xf>
    <xf numFmtId="182" fontId="6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15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9" fontId="9" fillId="0" borderId="0" xfId="93" applyFont="1" applyAlignment="1">
      <alignment horizontal="center" vertical="center"/>
    </xf>
    <xf numFmtId="176" fontId="9" fillId="0" borderId="0" xfId="76" applyNumberFormat="1" applyFont="1" applyAlignment="1">
      <alignment vertical="center"/>
    </xf>
    <xf numFmtId="41" fontId="6" fillId="0" borderId="0" xfId="0" applyNumberFormat="1" applyFont="1" applyAlignment="1">
      <alignment vertical="center"/>
    </xf>
    <xf numFmtId="176" fontId="6" fillId="0" borderId="0" xfId="76" applyNumberFormat="1" applyFont="1" applyAlignment="1">
      <alignment horizontal="center" vertical="center"/>
    </xf>
    <xf numFmtId="180" fontId="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6" fontId="4" fillId="0" borderId="0" xfId="76" applyNumberFormat="1" applyFont="1" applyBorder="1" applyAlignment="1">
      <alignment horizontal="right"/>
    </xf>
    <xf numFmtId="9" fontId="18" fillId="0" borderId="0" xfId="93" applyFont="1" applyAlignment="1">
      <alignment horizontal="right" vertical="center"/>
    </xf>
    <xf numFmtId="9" fontId="10" fillId="0" borderId="0" xfId="93" applyFont="1" applyAlignment="1">
      <alignment horizontal="right" vertical="center"/>
    </xf>
    <xf numFmtId="176" fontId="19" fillId="0" borderId="6" xfId="76" applyNumberFormat="1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76" fontId="49" fillId="0" borderId="0" xfId="76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176" fontId="50" fillId="0" borderId="0" xfId="76" applyNumberFormat="1" applyFont="1" applyAlignment="1">
      <alignment vertical="center"/>
    </xf>
    <xf numFmtId="0" fontId="50" fillId="0" borderId="0" xfId="0" applyFont="1" applyAlignment="1">
      <alignment vertical="center"/>
    </xf>
    <xf numFmtId="176" fontId="50" fillId="0" borderId="0" xfId="76" applyNumberFormat="1" applyFont="1" applyBorder="1" applyAlignment="1">
      <alignment vertical="center"/>
    </xf>
    <xf numFmtId="9" fontId="51" fillId="0" borderId="0" xfId="93" applyFont="1" applyAlignment="1">
      <alignment horizontal="right" vertical="center"/>
    </xf>
    <xf numFmtId="0" fontId="21" fillId="0" borderId="0" xfId="0" applyFont="1" applyAlignment="1">
      <alignment vertical="center"/>
    </xf>
    <xf numFmtId="9" fontId="20" fillId="0" borderId="0" xfId="93" applyFont="1" applyAlignment="1">
      <alignment horizontal="right" vertical="center"/>
    </xf>
    <xf numFmtId="176" fontId="22" fillId="0" borderId="0" xfId="76" applyNumberFormat="1" applyFont="1" applyFill="1" applyBorder="1" applyAlignment="1">
      <alignment vertical="center"/>
    </xf>
    <xf numFmtId="9" fontId="23" fillId="0" borderId="0" xfId="93" applyFont="1" applyAlignment="1">
      <alignment horizontal="center" vertical="center"/>
    </xf>
    <xf numFmtId="0" fontId="52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7" fontId="53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5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vertical="center"/>
    </xf>
    <xf numFmtId="0" fontId="15" fillId="0" borderId="14" xfId="0" applyFont="1" applyBorder="1" applyAlignment="1">
      <alignment horizontal="center" vertical="center"/>
    </xf>
    <xf numFmtId="176" fontId="4" fillId="0" borderId="15" xfId="76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vertical="center"/>
    </xf>
    <xf numFmtId="176" fontId="57" fillId="0" borderId="0" xfId="76" applyNumberFormat="1" applyFont="1" applyBorder="1" applyAlignment="1">
      <alignment vertical="center"/>
    </xf>
    <xf numFmtId="43" fontId="6" fillId="0" borderId="0" xfId="76" applyFont="1" applyAlignment="1">
      <alignment horizontal="center" vertical="center"/>
    </xf>
    <xf numFmtId="176" fontId="6" fillId="0" borderId="0" xfId="93" applyNumberFormat="1" applyFont="1" applyFill="1" applyBorder="1" applyAlignment="1">
      <alignment horizontal="center" vertical="center"/>
    </xf>
    <xf numFmtId="9" fontId="20" fillId="0" borderId="0" xfId="93" applyFont="1" applyAlignment="1">
      <alignment horizontal="right" vertical="top" wrapText="1"/>
    </xf>
    <xf numFmtId="9" fontId="29" fillId="0" borderId="0" xfId="93" applyFont="1" applyAlignment="1">
      <alignment horizontal="left" vertical="top" wrapText="1"/>
    </xf>
    <xf numFmtId="9" fontId="20" fillId="0" borderId="0" xfId="93" applyFont="1" applyAlignment="1">
      <alignment horizontal="center" vertical="top" wrapText="1"/>
    </xf>
    <xf numFmtId="9" fontId="51" fillId="0" borderId="0" xfId="93" applyFont="1" applyAlignment="1">
      <alignment horizontal="left" vertical="top" wrapText="1" indent="1"/>
    </xf>
    <xf numFmtId="1" fontId="6" fillId="0" borderId="0" xfId="0" applyNumberFormat="1" applyFont="1" applyAlignment="1">
      <alignment vertical="center"/>
    </xf>
    <xf numFmtId="177" fontId="4" fillId="0" borderId="0" xfId="0" applyNumberFormat="1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176" fontId="4" fillId="0" borderId="0" xfId="76" applyNumberFormat="1" applyFont="1" applyBorder="1" applyAlignment="1">
      <alignment horizontal="right" wrapText="1"/>
    </xf>
    <xf numFmtId="0" fontId="4" fillId="0" borderId="0" xfId="0" applyFont="1" applyAlignment="1">
      <alignment horizontal="center" vertical="center"/>
    </xf>
    <xf numFmtId="176" fontId="60" fillId="0" borderId="0" xfId="76" applyNumberFormat="1" applyFont="1" applyFill="1" applyBorder="1" applyAlignment="1">
      <alignment vertical="center"/>
    </xf>
    <xf numFmtId="176" fontId="60" fillId="0" borderId="0" xfId="0" applyNumberFormat="1" applyFont="1" applyAlignment="1">
      <alignment vertical="center"/>
    </xf>
    <xf numFmtId="183" fontId="59" fillId="0" borderId="0" xfId="0" applyNumberFormat="1" applyFont="1" applyAlignment="1">
      <alignment vertical="center"/>
    </xf>
    <xf numFmtId="0" fontId="25" fillId="0" borderId="30" xfId="0" applyFont="1" applyBorder="1" applyAlignment="1">
      <alignment vertical="center"/>
    </xf>
    <xf numFmtId="0" fontId="25" fillId="0" borderId="31" xfId="0" applyFont="1" applyBorder="1" applyAlignment="1">
      <alignment vertical="center"/>
    </xf>
    <xf numFmtId="9" fontId="20" fillId="0" borderId="0" xfId="93" applyFont="1" applyAlignment="1">
      <alignment horizontal="right" vertical="center" indent="1"/>
    </xf>
    <xf numFmtId="176" fontId="62" fillId="0" borderId="0" xfId="76" applyNumberFormat="1" applyFont="1" applyAlignment="1">
      <alignment vertical="center"/>
    </xf>
    <xf numFmtId="176" fontId="63" fillId="0" borderId="0" xfId="76" applyNumberFormat="1" applyFont="1" applyAlignment="1">
      <alignment vertical="center"/>
    </xf>
    <xf numFmtId="0" fontId="31" fillId="0" borderId="0" xfId="0" applyFont="1" applyAlignment="1">
      <alignment vertical="center"/>
    </xf>
    <xf numFmtId="183" fontId="58" fillId="0" borderId="0" xfId="76" applyNumberFormat="1" applyFont="1" applyFill="1" applyAlignment="1">
      <alignment vertical="center"/>
    </xf>
    <xf numFmtId="176" fontId="58" fillId="0" borderId="0" xfId="76" applyNumberFormat="1" applyFont="1" applyFill="1" applyAlignment="1">
      <alignment horizontal="left" vertical="center"/>
    </xf>
    <xf numFmtId="176" fontId="28" fillId="0" borderId="0" xfId="76" applyNumberFormat="1" applyFont="1" applyFill="1" applyAlignment="1">
      <alignment vertical="center"/>
    </xf>
    <xf numFmtId="176" fontId="63" fillId="0" borderId="0" xfId="76" applyNumberFormat="1" applyFont="1" applyFill="1" applyBorder="1" applyAlignment="1">
      <alignment vertical="center"/>
    </xf>
    <xf numFmtId="176" fontId="62" fillId="0" borderId="0" xfId="76" applyNumberFormat="1" applyFont="1" applyFill="1" applyBorder="1" applyAlignment="1">
      <alignment vertical="center"/>
    </xf>
    <xf numFmtId="176" fontId="28" fillId="0" borderId="0" xfId="76" applyNumberFormat="1" applyFont="1" applyFill="1" applyBorder="1" applyAlignment="1">
      <alignment vertical="center"/>
    </xf>
    <xf numFmtId="176" fontId="31" fillId="0" borderId="0" xfId="76" applyNumberFormat="1" applyFont="1" applyFill="1" applyBorder="1" applyAlignment="1">
      <alignment vertical="center"/>
    </xf>
    <xf numFmtId="176" fontId="65" fillId="0" borderId="0" xfId="76" applyNumberFormat="1" applyFont="1" applyFill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61" fillId="0" borderId="26" xfId="0" applyFont="1" applyBorder="1" applyAlignment="1">
      <alignment horizontal="right" vertical="center"/>
    </xf>
    <xf numFmtId="10" fontId="61" fillId="0" borderId="26" xfId="93" applyNumberFormat="1" applyFont="1" applyFill="1" applyBorder="1" applyAlignment="1">
      <alignment vertical="center"/>
    </xf>
    <xf numFmtId="0" fontId="61" fillId="0" borderId="27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61" fillId="0" borderId="27" xfId="93" applyNumberFormat="1" applyFont="1" applyFill="1" applyBorder="1" applyAlignment="1">
      <alignment vertical="center"/>
    </xf>
    <xf numFmtId="0" fontId="30" fillId="0" borderId="0" xfId="0" applyFont="1" applyAlignment="1">
      <alignment horizontal="left" vertical="center" indent="1"/>
    </xf>
    <xf numFmtId="0" fontId="67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9" fontId="3" fillId="0" borderId="0" xfId="93" applyFont="1" applyAlignment="1">
      <alignment horizontal="center" vertical="center"/>
    </xf>
    <xf numFmtId="176" fontId="3" fillId="0" borderId="0" xfId="76" applyNumberFormat="1" applyFont="1" applyAlignment="1">
      <alignment vertical="center"/>
    </xf>
    <xf numFmtId="176" fontId="19" fillId="0" borderId="0" xfId="76" applyNumberFormat="1" applyFont="1" applyFill="1" applyBorder="1" applyAlignment="1">
      <alignment horizontal="center" vertical="center"/>
    </xf>
    <xf numFmtId="177" fontId="4" fillId="0" borderId="2" xfId="0" applyNumberFormat="1" applyFont="1" applyBorder="1" applyAlignment="1">
      <alignment horizontal="right" vertical="center"/>
    </xf>
    <xf numFmtId="177" fontId="19" fillId="0" borderId="2" xfId="0" applyNumberFormat="1" applyFont="1" applyBorder="1" applyAlignment="1">
      <alignment horizontal="right" vertical="center"/>
    </xf>
    <xf numFmtId="181" fontId="19" fillId="0" borderId="12" xfId="93" applyNumberFormat="1" applyFont="1" applyBorder="1" applyAlignment="1">
      <alignment horizontal="center" vertical="center"/>
    </xf>
    <xf numFmtId="176" fontId="4" fillId="0" borderId="21" xfId="76" applyNumberFormat="1" applyFont="1" applyBorder="1" applyAlignment="1">
      <alignment horizontal="right" vertical="center"/>
    </xf>
    <xf numFmtId="176" fontId="4" fillId="0" borderId="13" xfId="76" applyNumberFormat="1" applyFont="1" applyBorder="1" applyAlignment="1">
      <alignment vertical="center"/>
    </xf>
    <xf numFmtId="176" fontId="19" fillId="0" borderId="0" xfId="76" applyNumberFormat="1" applyFont="1" applyBorder="1" applyAlignment="1">
      <alignment vertical="center"/>
    </xf>
    <xf numFmtId="176" fontId="68" fillId="0" borderId="0" xfId="76" applyNumberFormat="1" applyFont="1" applyFill="1" applyBorder="1" applyAlignment="1">
      <alignment vertical="center"/>
    </xf>
    <xf numFmtId="176" fontId="69" fillId="0" borderId="0" xfId="76" applyNumberFormat="1" applyFont="1" applyBorder="1" applyAlignment="1">
      <alignment vertical="center"/>
    </xf>
    <xf numFmtId="178" fontId="4" fillId="0" borderId="2" xfId="79" applyNumberFormat="1" applyFont="1" applyFill="1" applyBorder="1" applyAlignment="1">
      <alignment horizontal="right" vertical="center"/>
    </xf>
    <xf numFmtId="9" fontId="19" fillId="0" borderId="12" xfId="93" applyFont="1" applyBorder="1" applyAlignment="1">
      <alignment horizontal="center" vertical="center"/>
    </xf>
    <xf numFmtId="176" fontId="68" fillId="0" borderId="0" xfId="76" applyNumberFormat="1" applyFont="1" applyBorder="1" applyAlignment="1">
      <alignment vertical="center"/>
    </xf>
    <xf numFmtId="43" fontId="4" fillId="0" borderId="2" xfId="76" applyFont="1" applyFill="1" applyBorder="1" applyAlignment="1">
      <alignment horizontal="right" vertical="center"/>
    </xf>
    <xf numFmtId="9" fontId="25" fillId="0" borderId="12" xfId="93" applyFont="1" applyBorder="1" applyAlignment="1">
      <alignment horizontal="center" vertical="center"/>
    </xf>
    <xf numFmtId="176" fontId="19" fillId="0" borderId="2" xfId="76" applyNumberFormat="1" applyFont="1" applyFill="1" applyBorder="1" applyAlignment="1">
      <alignment horizontal="right" vertical="center"/>
    </xf>
    <xf numFmtId="176" fontId="4" fillId="0" borderId="23" xfId="76" applyNumberFormat="1" applyFont="1" applyBorder="1" applyAlignment="1">
      <alignment horizontal="right" vertical="center"/>
    </xf>
    <xf numFmtId="176" fontId="4" fillId="0" borderId="13" xfId="76" applyNumberFormat="1" applyFont="1" applyFill="1" applyBorder="1" applyAlignment="1">
      <alignment vertical="center"/>
    </xf>
    <xf numFmtId="177" fontId="4" fillId="0" borderId="4" xfId="0" applyNumberFormat="1" applyFont="1" applyBorder="1" applyAlignment="1">
      <alignment vertical="center"/>
    </xf>
    <xf numFmtId="177" fontId="19" fillId="0" borderId="4" xfId="0" applyNumberFormat="1" applyFont="1" applyBorder="1" applyAlignment="1">
      <alignment vertical="center"/>
    </xf>
    <xf numFmtId="176" fontId="4" fillId="0" borderId="15" xfId="76" applyNumberFormat="1" applyFont="1" applyBorder="1" applyAlignment="1">
      <alignment vertical="center"/>
    </xf>
    <xf numFmtId="176" fontId="4" fillId="0" borderId="18" xfId="76" applyNumberFormat="1" applyFont="1" applyBorder="1" applyAlignment="1">
      <alignment vertical="center"/>
    </xf>
    <xf numFmtId="176" fontId="4" fillId="0" borderId="19" xfId="76" applyNumberFormat="1" applyFont="1" applyFill="1" applyBorder="1" applyAlignment="1">
      <alignment vertical="center"/>
    </xf>
    <xf numFmtId="176" fontId="71" fillId="0" borderId="0" xfId="76" applyNumberFormat="1" applyFont="1" applyFill="1" applyAlignment="1">
      <alignment vertical="center"/>
    </xf>
    <xf numFmtId="0" fontId="72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176" fontId="74" fillId="0" borderId="0" xfId="76" applyNumberFormat="1" applyFont="1" applyFill="1" applyAlignment="1">
      <alignment horizontal="center" vertical="center"/>
    </xf>
    <xf numFmtId="176" fontId="74" fillId="0" borderId="0" xfId="76" applyNumberFormat="1" applyFont="1" applyFill="1" applyAlignment="1">
      <alignment vertical="center"/>
    </xf>
    <xf numFmtId="176" fontId="74" fillId="0" borderId="17" xfId="76" applyNumberFormat="1" applyFont="1" applyFill="1" applyBorder="1" applyAlignment="1">
      <alignment vertical="center" wrapText="1"/>
    </xf>
    <xf numFmtId="176" fontId="74" fillId="0" borderId="17" xfId="76" applyNumberFormat="1" applyFont="1" applyFill="1" applyBorder="1" applyAlignment="1">
      <alignment horizontal="center" vertical="center" wrapText="1"/>
    </xf>
    <xf numFmtId="176" fontId="75" fillId="0" borderId="0" xfId="76" applyNumberFormat="1" applyFont="1" applyFill="1" applyBorder="1" applyAlignment="1">
      <alignment horizontal="center" vertical="center" wrapText="1"/>
    </xf>
    <xf numFmtId="176" fontId="76" fillId="0" borderId="24" xfId="76" applyNumberFormat="1" applyFont="1" applyFill="1" applyBorder="1" applyAlignment="1">
      <alignment vertical="center"/>
    </xf>
    <xf numFmtId="41" fontId="4" fillId="0" borderId="25" xfId="76" applyNumberFormat="1" applyFont="1" applyFill="1" applyBorder="1" applyAlignment="1">
      <alignment vertical="center"/>
    </xf>
    <xf numFmtId="9" fontId="76" fillId="0" borderId="0" xfId="93" applyFont="1" applyAlignment="1">
      <alignment vertical="center"/>
    </xf>
    <xf numFmtId="176" fontId="76" fillId="0" borderId="0" xfId="76" applyNumberFormat="1" applyFont="1" applyAlignment="1">
      <alignment vertical="center"/>
    </xf>
    <xf numFmtId="43" fontId="76" fillId="0" borderId="0" xfId="76" applyFont="1" applyAlignment="1">
      <alignment vertical="center"/>
    </xf>
    <xf numFmtId="176" fontId="77" fillId="0" borderId="0" xfId="76" applyNumberFormat="1" applyFont="1" applyFill="1" applyAlignment="1">
      <alignment vertical="center"/>
    </xf>
    <xf numFmtId="177" fontId="4" fillId="0" borderId="2" xfId="0" applyNumberFormat="1" applyFont="1" applyBorder="1" applyAlignment="1">
      <alignment vertical="center"/>
    </xf>
    <xf numFmtId="43" fontId="4" fillId="0" borderId="21" xfId="76" applyFont="1" applyFill="1" applyBorder="1" applyAlignment="1">
      <alignment vertical="center"/>
    </xf>
    <xf numFmtId="176" fontId="69" fillId="0" borderId="9" xfId="76" applyNumberFormat="1" applyFont="1" applyFill="1" applyBorder="1" applyAlignment="1">
      <alignment vertical="center"/>
    </xf>
    <xf numFmtId="43" fontId="78" fillId="0" borderId="0" xfId="76" applyFont="1" applyAlignment="1">
      <alignment vertical="center"/>
    </xf>
    <xf numFmtId="180" fontId="4" fillId="0" borderId="1" xfId="0" applyNumberFormat="1" applyFont="1" applyBorder="1" applyAlignment="1">
      <alignment vertical="center"/>
    </xf>
    <xf numFmtId="180" fontId="4" fillId="0" borderId="22" xfId="76" applyNumberFormat="1" applyFont="1" applyFill="1" applyBorder="1" applyAlignment="1">
      <alignment vertical="center"/>
    </xf>
    <xf numFmtId="180" fontId="4" fillId="0" borderId="0" xfId="0" applyNumberFormat="1" applyFont="1" applyAlignment="1">
      <alignment vertical="center"/>
    </xf>
    <xf numFmtId="177" fontId="15" fillId="0" borderId="9" xfId="0" applyNumberFormat="1" applyFont="1" applyBorder="1" applyAlignment="1">
      <alignment vertical="center"/>
    </xf>
    <xf numFmtId="43" fontId="79" fillId="0" borderId="0" xfId="76" applyFont="1" applyAlignment="1">
      <alignment vertical="center"/>
    </xf>
    <xf numFmtId="9" fontId="76" fillId="0" borderId="0" xfId="93" applyFont="1" applyFill="1" applyAlignment="1">
      <alignment vertical="center"/>
    </xf>
    <xf numFmtId="180" fontId="19" fillId="0" borderId="0" xfId="0" applyNumberFormat="1" applyFont="1" applyAlignment="1">
      <alignment vertical="center"/>
    </xf>
    <xf numFmtId="176" fontId="80" fillId="0" borderId="0" xfId="76" applyNumberFormat="1" applyFont="1" applyAlignment="1">
      <alignment vertical="center"/>
    </xf>
    <xf numFmtId="177" fontId="55" fillId="0" borderId="2" xfId="0" applyNumberFormat="1" applyFont="1" applyBorder="1" applyAlignment="1">
      <alignment vertical="center"/>
    </xf>
    <xf numFmtId="176" fontId="80" fillId="0" borderId="0" xfId="76" applyNumberFormat="1" applyFont="1" applyFill="1" applyAlignment="1">
      <alignment vertical="center"/>
    </xf>
    <xf numFmtId="180" fontId="20" fillId="0" borderId="0" xfId="0" applyNumberFormat="1" applyFont="1" applyAlignment="1">
      <alignment vertical="center"/>
    </xf>
    <xf numFmtId="176" fontId="81" fillId="0" borderId="0" xfId="76" applyNumberFormat="1" applyFont="1" applyAlignment="1">
      <alignment vertical="center"/>
    </xf>
    <xf numFmtId="176" fontId="82" fillId="0" borderId="0" xfId="76" applyNumberFormat="1" applyFont="1" applyFill="1" applyAlignment="1">
      <alignment vertical="center"/>
    </xf>
    <xf numFmtId="176" fontId="80" fillId="0" borderId="0" xfId="76" applyNumberFormat="1" applyFont="1" applyBorder="1" applyAlignment="1">
      <alignment vertical="center"/>
    </xf>
    <xf numFmtId="176" fontId="31" fillId="0" borderId="0" xfId="76" applyNumberFormat="1" applyFont="1" applyFill="1" applyAlignment="1">
      <alignment vertical="center"/>
    </xf>
    <xf numFmtId="43" fontId="4" fillId="0" borderId="1" xfId="76" applyFont="1" applyFill="1" applyBorder="1" applyAlignment="1">
      <alignment vertical="center"/>
    </xf>
    <xf numFmtId="10" fontId="61" fillId="0" borderId="27" xfId="93" applyNumberFormat="1" applyFont="1" applyFill="1" applyBorder="1" applyAlignment="1">
      <alignment horizontal="left" vertical="center" indent="1"/>
    </xf>
    <xf numFmtId="181" fontId="61" fillId="0" borderId="33" xfId="0" applyNumberFormat="1" applyFont="1" applyBorder="1" applyAlignment="1">
      <alignment horizontal="left" vertical="center" indent="1"/>
    </xf>
    <xf numFmtId="9" fontId="84" fillId="0" borderId="0" xfId="93" applyFont="1" applyFill="1" applyAlignment="1">
      <alignment horizontal="center" vertical="center"/>
    </xf>
    <xf numFmtId="9" fontId="62" fillId="0" borderId="0" xfId="93" applyFont="1" applyFill="1" applyBorder="1" applyAlignment="1">
      <alignment horizontal="center" vertical="center"/>
    </xf>
    <xf numFmtId="176" fontId="62" fillId="0" borderId="0" xfId="76" applyNumberFormat="1" applyFont="1" applyFill="1" applyBorder="1" applyAlignment="1">
      <alignment horizontal="center" vertical="center"/>
    </xf>
    <xf numFmtId="176" fontId="31" fillId="0" borderId="15" xfId="76" applyNumberFormat="1" applyFont="1" applyFill="1" applyBorder="1" applyAlignment="1">
      <alignment horizontal="center" vertical="center"/>
    </xf>
    <xf numFmtId="176" fontId="31" fillId="0" borderId="32" xfId="76" applyNumberFormat="1" applyFont="1" applyFill="1" applyBorder="1" applyAlignment="1">
      <alignment horizontal="center" vertical="center"/>
    </xf>
    <xf numFmtId="176" fontId="31" fillId="0" borderId="18" xfId="76" applyNumberFormat="1" applyFont="1" applyFill="1" applyBorder="1" applyAlignment="1">
      <alignment vertical="center"/>
    </xf>
    <xf numFmtId="176" fontId="31" fillId="0" borderId="34" xfId="76" applyNumberFormat="1" applyFont="1" applyFill="1" applyBorder="1" applyAlignment="1">
      <alignment vertical="center"/>
    </xf>
    <xf numFmtId="177" fontId="31" fillId="0" borderId="0" xfId="0" applyNumberFormat="1" applyFont="1" applyAlignment="1">
      <alignment vertical="center"/>
    </xf>
    <xf numFmtId="176" fontId="61" fillId="0" borderId="28" xfId="0" applyNumberFormat="1" applyFont="1" applyBorder="1" applyAlignment="1">
      <alignment vertical="center"/>
    </xf>
    <xf numFmtId="176" fontId="61" fillId="0" borderId="35" xfId="76" applyNumberFormat="1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76" fontId="6" fillId="0" borderId="0" xfId="76" applyNumberFormat="1" applyFont="1" applyFill="1" applyAlignment="1">
      <alignment horizontal="right" vertical="center"/>
    </xf>
    <xf numFmtId="0" fontId="3" fillId="0" borderId="0" xfId="0" applyFont="1" applyAlignment="1">
      <alignment horizontal="left" indent="1"/>
    </xf>
    <xf numFmtId="176" fontId="6" fillId="0" borderId="0" xfId="76" applyNumberFormat="1" applyFont="1" applyFill="1"/>
    <xf numFmtId="0" fontId="3" fillId="0" borderId="0" xfId="0" applyFont="1" applyAlignment="1">
      <alignment horizontal="center"/>
    </xf>
    <xf numFmtId="178" fontId="6" fillId="0" borderId="0" xfId="0" applyNumberFormat="1" applyFont="1"/>
    <xf numFmtId="0" fontId="31" fillId="0" borderId="0" xfId="0" applyFont="1" applyAlignment="1">
      <alignment horizontal="center"/>
    </xf>
    <xf numFmtId="0" fontId="31" fillId="0" borderId="0" xfId="0" applyFont="1"/>
    <xf numFmtId="0" fontId="31" fillId="0" borderId="2" xfId="0" applyFont="1" applyBorder="1" applyAlignment="1">
      <alignment horizontal="center"/>
    </xf>
    <xf numFmtId="0" fontId="31" fillId="35" borderId="2" xfId="0" applyFont="1" applyFill="1" applyBorder="1" applyAlignment="1">
      <alignment horizontal="center" vertical="center"/>
    </xf>
    <xf numFmtId="176" fontId="31" fillId="35" borderId="2" xfId="76" applyNumberFormat="1" applyFont="1" applyFill="1" applyBorder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176" fontId="25" fillId="36" borderId="2" xfId="76" applyNumberFormat="1" applyFont="1" applyFill="1" applyBorder="1" applyAlignment="1">
      <alignment horizontal="center" vertical="center"/>
    </xf>
    <xf numFmtId="0" fontId="31" fillId="37" borderId="2" xfId="0" applyFont="1" applyFill="1" applyBorder="1" applyAlignment="1">
      <alignment horizontal="center" vertical="center"/>
    </xf>
    <xf numFmtId="178" fontId="31" fillId="36" borderId="2" xfId="0" applyNumberFormat="1" applyFont="1" applyFill="1" applyBorder="1" applyAlignment="1">
      <alignment horizontal="center" vertical="center"/>
    </xf>
    <xf numFmtId="0" fontId="85" fillId="0" borderId="0" xfId="0" applyFont="1" applyAlignment="1">
      <alignment horizontal="right"/>
    </xf>
    <xf numFmtId="0" fontId="86" fillId="0" borderId="0" xfId="0" applyFont="1"/>
    <xf numFmtId="176" fontId="64" fillId="0" borderId="0" xfId="76" applyNumberFormat="1" applyFont="1" applyFill="1" applyAlignment="1">
      <alignment horizontal="center" vertical="center"/>
    </xf>
    <xf numFmtId="176" fontId="31" fillId="0" borderId="0" xfId="76" applyNumberFormat="1" applyFont="1" applyFill="1" applyBorder="1" applyAlignment="1">
      <alignment horizontal="center" vertical="center"/>
    </xf>
    <xf numFmtId="0" fontId="66" fillId="0" borderId="66" xfId="0" applyFont="1" applyBorder="1" applyAlignment="1">
      <alignment horizontal="left" vertical="center" indent="1"/>
    </xf>
    <xf numFmtId="0" fontId="66" fillId="0" borderId="67" xfId="0" applyFont="1" applyBorder="1" applyAlignment="1">
      <alignment horizontal="left" vertical="center" indent="1"/>
    </xf>
    <xf numFmtId="0" fontId="25" fillId="0" borderId="30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176" fontId="61" fillId="0" borderId="72" xfId="0" applyNumberFormat="1" applyFont="1" applyBorder="1" applyAlignment="1">
      <alignment horizontal="center" vertical="center" wrapText="1"/>
    </xf>
    <xf numFmtId="176" fontId="61" fillId="0" borderId="73" xfId="0" applyNumberFormat="1" applyFont="1" applyBorder="1" applyAlignment="1">
      <alignment horizontal="center" vertical="center"/>
    </xf>
    <xf numFmtId="177" fontId="15" fillId="0" borderId="57" xfId="0" applyNumberFormat="1" applyFont="1" applyBorder="1" applyAlignment="1">
      <alignment horizontal="center" vertical="center"/>
    </xf>
    <xf numFmtId="177" fontId="15" fillId="0" borderId="58" xfId="0" applyNumberFormat="1" applyFont="1" applyBorder="1" applyAlignment="1">
      <alignment horizontal="center" vertical="center"/>
    </xf>
    <xf numFmtId="177" fontId="15" fillId="0" borderId="59" xfId="0" applyNumberFormat="1" applyFont="1" applyBorder="1" applyAlignment="1">
      <alignment horizontal="center" vertical="center"/>
    </xf>
    <xf numFmtId="177" fontId="4" fillId="0" borderId="21" xfId="0" applyNumberFormat="1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10" fontId="4" fillId="0" borderId="21" xfId="93" applyNumberFormat="1" applyFont="1" applyBorder="1" applyAlignment="1">
      <alignment horizontal="center" vertical="center" wrapText="1"/>
    </xf>
    <xf numFmtId="10" fontId="4" fillId="0" borderId="33" xfId="93" applyNumberFormat="1" applyFont="1" applyBorder="1" applyAlignment="1">
      <alignment horizontal="center" vertical="center" wrapText="1"/>
    </xf>
    <xf numFmtId="176" fontId="25" fillId="0" borderId="31" xfId="76" applyNumberFormat="1" applyFont="1" applyFill="1" applyBorder="1" applyAlignment="1">
      <alignment horizontal="center" vertical="center"/>
    </xf>
    <xf numFmtId="176" fontId="25" fillId="0" borderId="62" xfId="76" applyNumberFormat="1" applyFont="1" applyFill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54" xfId="93" applyNumberFormat="1" applyFont="1" applyBorder="1" applyAlignment="1">
      <alignment horizontal="right" vertical="center" indent="1"/>
    </xf>
    <xf numFmtId="179" fontId="4" fillId="0" borderId="24" xfId="93" applyNumberFormat="1" applyFont="1" applyBorder="1" applyAlignment="1">
      <alignment horizontal="right" vertical="center" indent="1"/>
    </xf>
    <xf numFmtId="179" fontId="4" fillId="0" borderId="55" xfId="93" applyNumberFormat="1" applyFont="1" applyBorder="1" applyAlignment="1">
      <alignment horizontal="right" vertical="center" indent="1"/>
    </xf>
    <xf numFmtId="0" fontId="4" fillId="0" borderId="5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176" fontId="4" fillId="0" borderId="21" xfId="76" applyNumberFormat="1" applyFont="1" applyBorder="1" applyAlignment="1">
      <alignment horizontal="right" vertical="center"/>
    </xf>
    <xf numFmtId="176" fontId="4" fillId="0" borderId="48" xfId="76" applyNumberFormat="1" applyFont="1" applyBorder="1" applyAlignment="1">
      <alignment horizontal="right" vertical="center"/>
    </xf>
    <xf numFmtId="43" fontId="83" fillId="0" borderId="74" xfId="0" applyNumberFormat="1" applyFont="1" applyBorder="1" applyAlignment="1">
      <alignment horizontal="center" vertical="center"/>
    </xf>
    <xf numFmtId="176" fontId="83" fillId="0" borderId="75" xfId="0" applyNumberFormat="1" applyFont="1" applyBorder="1" applyAlignment="1">
      <alignment horizontal="center" vertical="center"/>
    </xf>
    <xf numFmtId="176" fontId="83" fillId="0" borderId="76" xfId="0" applyNumberFormat="1" applyFont="1" applyBorder="1" applyAlignment="1">
      <alignment horizontal="center" vertical="center"/>
    </xf>
    <xf numFmtId="176" fontId="61" fillId="0" borderId="16" xfId="0" applyNumberFormat="1" applyFont="1" applyBorder="1" applyAlignment="1">
      <alignment horizontal="center" vertical="center"/>
    </xf>
    <xf numFmtId="176" fontId="61" fillId="0" borderId="28" xfId="0" applyNumberFormat="1" applyFont="1" applyBorder="1" applyAlignment="1">
      <alignment horizontal="center" vertical="center"/>
    </xf>
    <xf numFmtId="9" fontId="66" fillId="0" borderId="66" xfId="93" applyFont="1" applyBorder="1" applyAlignment="1">
      <alignment horizontal="left" vertical="center" indent="1"/>
    </xf>
    <xf numFmtId="9" fontId="66" fillId="0" borderId="67" xfId="93" applyFont="1" applyBorder="1" applyAlignment="1">
      <alignment horizontal="left" vertical="center" indent="1"/>
    </xf>
    <xf numFmtId="180" fontId="4" fillId="0" borderId="60" xfId="76" applyNumberFormat="1" applyFont="1" applyFill="1" applyBorder="1" applyAlignment="1">
      <alignment horizontal="right" vertical="center"/>
    </xf>
    <xf numFmtId="180" fontId="4" fillId="0" borderId="77" xfId="76" applyNumberFormat="1" applyFont="1" applyFill="1" applyBorder="1" applyAlignment="1">
      <alignment horizontal="right" vertical="center"/>
    </xf>
    <xf numFmtId="180" fontId="4" fillId="0" borderId="78" xfId="76" applyNumberFormat="1" applyFont="1" applyFill="1" applyBorder="1" applyAlignment="1">
      <alignment horizontal="right" vertical="center"/>
    </xf>
    <xf numFmtId="177" fontId="19" fillId="0" borderId="79" xfId="0" applyNumberFormat="1" applyFont="1" applyBorder="1" applyAlignment="1">
      <alignment horizontal="center" vertical="center"/>
    </xf>
    <xf numFmtId="177" fontId="19" fillId="0" borderId="5" xfId="0" applyNumberFormat="1" applyFont="1" applyBorder="1" applyAlignment="1">
      <alignment horizontal="center" vertical="center"/>
    </xf>
    <xf numFmtId="177" fontId="19" fillId="0" borderId="80" xfId="0" applyNumberFormat="1" applyFont="1" applyBorder="1" applyAlignment="1">
      <alignment horizontal="center" vertical="center"/>
    </xf>
    <xf numFmtId="177" fontId="19" fillId="0" borderId="17" xfId="0" applyNumberFormat="1" applyFont="1" applyBorder="1" applyAlignment="1">
      <alignment horizontal="center" vertical="center"/>
    </xf>
    <xf numFmtId="177" fontId="19" fillId="0" borderId="29" xfId="0" applyNumberFormat="1" applyFont="1" applyBorder="1" applyAlignment="1">
      <alignment horizontal="center" vertical="center"/>
    </xf>
    <xf numFmtId="177" fontId="19" fillId="0" borderId="20" xfId="0" applyNumberFormat="1" applyFont="1" applyBorder="1" applyAlignment="1">
      <alignment horizontal="center" vertical="center"/>
    </xf>
    <xf numFmtId="177" fontId="4" fillId="0" borderId="57" xfId="0" applyNumberFormat="1" applyFont="1" applyBorder="1" applyAlignment="1">
      <alignment horizontal="right" vertical="center"/>
    </xf>
    <xf numFmtId="177" fontId="4" fillId="0" borderId="81" xfId="0" applyNumberFormat="1" applyFont="1" applyBorder="1" applyAlignment="1">
      <alignment horizontal="right" vertical="center"/>
    </xf>
    <xf numFmtId="0" fontId="19" fillId="0" borderId="21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176" fontId="70" fillId="0" borderId="32" xfId="76" applyNumberFormat="1" applyFont="1" applyBorder="1" applyAlignment="1">
      <alignment horizontal="center" vertical="center"/>
    </xf>
    <xf numFmtId="176" fontId="70" fillId="0" borderId="82" xfId="76" applyNumberFormat="1" applyFont="1" applyBorder="1" applyAlignment="1">
      <alignment horizontal="center" vertical="center"/>
    </xf>
    <xf numFmtId="176" fontId="19" fillId="0" borderId="83" xfId="76" applyNumberFormat="1" applyFont="1" applyBorder="1" applyAlignment="1">
      <alignment horizontal="center" vertical="center"/>
    </xf>
    <xf numFmtId="176" fontId="19" fillId="0" borderId="84" xfId="76" applyNumberFormat="1" applyFont="1" applyBorder="1" applyAlignment="1">
      <alignment horizontal="center" vertical="center"/>
    </xf>
    <xf numFmtId="176" fontId="19" fillId="0" borderId="85" xfId="76" applyNumberFormat="1" applyFont="1" applyBorder="1" applyAlignment="1">
      <alignment horizontal="center" vertical="center"/>
    </xf>
    <xf numFmtId="178" fontId="4" fillId="0" borderId="21" xfId="79" applyNumberFormat="1" applyFont="1" applyFill="1" applyBorder="1" applyAlignment="1">
      <alignment vertical="center"/>
    </xf>
    <xf numFmtId="178" fontId="4" fillId="0" borderId="48" xfId="79" applyNumberFormat="1" applyFont="1" applyFill="1" applyBorder="1" applyAlignment="1">
      <alignment vertical="center"/>
    </xf>
    <xf numFmtId="177" fontId="4" fillId="0" borderId="21" xfId="0" applyNumberFormat="1" applyFont="1" applyBorder="1" applyAlignment="1">
      <alignment vertical="center"/>
    </xf>
    <xf numFmtId="177" fontId="4" fillId="0" borderId="48" xfId="0" applyNumberFormat="1" applyFont="1" applyBorder="1" applyAlignment="1">
      <alignment vertical="center"/>
    </xf>
    <xf numFmtId="176" fontId="4" fillId="0" borderId="21" xfId="76" applyNumberFormat="1" applyFont="1" applyFill="1" applyBorder="1" applyAlignment="1">
      <alignment vertical="center"/>
    </xf>
    <xf numFmtId="176" fontId="4" fillId="0" borderId="48" xfId="76" applyNumberFormat="1" applyFont="1" applyFill="1" applyBorder="1" applyAlignment="1">
      <alignment vertical="center"/>
    </xf>
    <xf numFmtId="0" fontId="31" fillId="0" borderId="68" xfId="0" applyFont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31" fillId="0" borderId="70" xfId="0" applyFont="1" applyBorder="1" applyAlignment="1">
      <alignment horizontal="center" vertical="center" wrapText="1"/>
    </xf>
    <xf numFmtId="43" fontId="4" fillId="0" borderId="21" xfId="76" applyFont="1" applyFill="1" applyBorder="1" applyAlignment="1">
      <alignment vertical="center"/>
    </xf>
    <xf numFmtId="43" fontId="4" fillId="0" borderId="48" xfId="76" applyFont="1" applyFill="1" applyBorder="1" applyAlignment="1">
      <alignment vertical="center"/>
    </xf>
    <xf numFmtId="0" fontId="19" fillId="0" borderId="7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8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left" vertical="center" indent="1"/>
    </xf>
    <xf numFmtId="177" fontId="4" fillId="0" borderId="21" xfId="0" applyNumberFormat="1" applyFont="1" applyBorder="1" applyAlignment="1">
      <alignment horizontal="left" vertical="center" indent="1"/>
    </xf>
    <xf numFmtId="177" fontId="4" fillId="0" borderId="21" xfId="0" applyNumberFormat="1" applyFont="1" applyBorder="1" applyAlignment="1">
      <alignment horizontal="left" vertical="center" wrapText="1" indent="1"/>
    </xf>
    <xf numFmtId="177" fontId="4" fillId="0" borderId="27" xfId="0" applyNumberFormat="1" applyFont="1" applyBorder="1" applyAlignment="1">
      <alignment horizontal="left" vertical="center" wrapText="1" indent="1"/>
    </xf>
    <xf numFmtId="177" fontId="4" fillId="0" borderId="21" xfId="0" applyNumberFormat="1" applyFont="1" applyBorder="1" applyAlignment="1">
      <alignment horizontal="right" vertical="center"/>
    </xf>
    <xf numFmtId="177" fontId="4" fillId="0" borderId="48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left" vertical="center" wrapText="1" indent="1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4" fillId="0" borderId="33" xfId="0" applyNumberFormat="1" applyFont="1" applyBorder="1" applyAlignment="1">
      <alignment horizontal="left" vertical="center" indent="1"/>
    </xf>
    <xf numFmtId="0" fontId="4" fillId="0" borderId="72" xfId="0" applyFont="1" applyBorder="1" applyAlignment="1">
      <alignment horizontal="center" vertical="center"/>
    </xf>
    <xf numFmtId="0" fontId="4" fillId="0" borderId="75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177" fontId="4" fillId="0" borderId="57" xfId="0" applyNumberFormat="1" applyFont="1" applyBorder="1" applyAlignment="1">
      <alignment horizontal="center" vertical="center"/>
    </xf>
    <xf numFmtId="177" fontId="4" fillId="0" borderId="71" xfId="0" applyNumberFormat="1" applyFont="1" applyBorder="1" applyAlignment="1">
      <alignment horizontal="center" vertical="center"/>
    </xf>
    <xf numFmtId="9" fontId="29" fillId="0" borderId="0" xfId="93" applyFont="1" applyAlignment="1">
      <alignment horizontal="center" vertical="top" wrapText="1"/>
    </xf>
    <xf numFmtId="0" fontId="26" fillId="0" borderId="0" xfId="0" applyFont="1" applyAlignment="1">
      <alignment horizontal="left" vertical="top" wrapText="1"/>
    </xf>
    <xf numFmtId="176" fontId="31" fillId="0" borderId="15" xfId="76" applyNumberFormat="1" applyFont="1" applyFill="1" applyBorder="1" applyAlignment="1">
      <alignment horizontal="center" vertical="center" wrapText="1"/>
    </xf>
    <xf numFmtId="176" fontId="31" fillId="0" borderId="86" xfId="76" applyNumberFormat="1" applyFont="1" applyFill="1" applyBorder="1" applyAlignment="1">
      <alignment horizontal="center" vertical="center" wrapText="1"/>
    </xf>
    <xf numFmtId="180" fontId="4" fillId="0" borderId="37" xfId="0" applyNumberFormat="1" applyFont="1" applyBorder="1" applyAlignment="1">
      <alignment horizontal="right" vertical="center"/>
    </xf>
    <xf numFmtId="180" fontId="4" fillId="0" borderId="38" xfId="0" applyNumberFormat="1" applyFont="1" applyBorder="1" applyAlignment="1">
      <alignment horizontal="right" vertical="center"/>
    </xf>
    <xf numFmtId="180" fontId="4" fillId="0" borderId="39" xfId="0" applyNumberFormat="1" applyFont="1" applyBorder="1" applyAlignment="1">
      <alignment horizontal="right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76" fontId="66" fillId="0" borderId="16" xfId="76" applyNumberFormat="1" applyFont="1" applyFill="1" applyBorder="1" applyAlignment="1">
      <alignment vertical="center"/>
    </xf>
    <xf numFmtId="176" fontId="66" fillId="0" borderId="28" xfId="76" applyNumberFormat="1" applyFont="1" applyFill="1" applyBorder="1" applyAlignment="1">
      <alignment vertical="center"/>
    </xf>
    <xf numFmtId="0" fontId="31" fillId="0" borderId="44" xfId="0" applyFont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</cellXfs>
  <cellStyles count="175">
    <cellStyle name="20% - 輔色1 2" xfId="1" xr:uid="{00000000-0005-0000-0000-000000000000}"/>
    <cellStyle name="20% - 輔色1 2 2" xfId="2" xr:uid="{00000000-0005-0000-0000-000001000000}"/>
    <cellStyle name="20% - 輔色1 3" xfId="3" xr:uid="{00000000-0005-0000-0000-000002000000}"/>
    <cellStyle name="20% - 輔色1 3 2" xfId="4" xr:uid="{00000000-0005-0000-0000-000003000000}"/>
    <cellStyle name="20% - 輔色2 2" xfId="5" xr:uid="{00000000-0005-0000-0000-000004000000}"/>
    <cellStyle name="20% - 輔色2 2 2" xfId="6" xr:uid="{00000000-0005-0000-0000-000005000000}"/>
    <cellStyle name="20% - 輔色2 3" xfId="7" xr:uid="{00000000-0005-0000-0000-000006000000}"/>
    <cellStyle name="20% - 輔色2 3 2" xfId="8" xr:uid="{00000000-0005-0000-0000-000007000000}"/>
    <cellStyle name="20% - 輔色3 2" xfId="9" xr:uid="{00000000-0005-0000-0000-000008000000}"/>
    <cellStyle name="20% - 輔色3 2 2" xfId="10" xr:uid="{00000000-0005-0000-0000-000009000000}"/>
    <cellStyle name="20% - 輔色3 3" xfId="11" xr:uid="{00000000-0005-0000-0000-00000A000000}"/>
    <cellStyle name="20% - 輔色3 3 2" xfId="12" xr:uid="{00000000-0005-0000-0000-00000B000000}"/>
    <cellStyle name="20% - 輔色4 2" xfId="13" xr:uid="{00000000-0005-0000-0000-00000C000000}"/>
    <cellStyle name="20% - 輔色4 2 2" xfId="14" xr:uid="{00000000-0005-0000-0000-00000D000000}"/>
    <cellStyle name="20% - 輔色4 3" xfId="15" xr:uid="{00000000-0005-0000-0000-00000E000000}"/>
    <cellStyle name="20% - 輔色4 3 2" xfId="16" xr:uid="{00000000-0005-0000-0000-00000F000000}"/>
    <cellStyle name="20% - 輔色5 2" xfId="17" xr:uid="{00000000-0005-0000-0000-000010000000}"/>
    <cellStyle name="20% - 輔色5 2 2" xfId="18" xr:uid="{00000000-0005-0000-0000-000011000000}"/>
    <cellStyle name="20% - 輔色5 3" xfId="19" xr:uid="{00000000-0005-0000-0000-000012000000}"/>
    <cellStyle name="20% - 輔色5 3 2" xfId="20" xr:uid="{00000000-0005-0000-0000-000013000000}"/>
    <cellStyle name="20% - 輔色6 2" xfId="21" xr:uid="{00000000-0005-0000-0000-000014000000}"/>
    <cellStyle name="20% - 輔色6 2 2" xfId="22" xr:uid="{00000000-0005-0000-0000-000015000000}"/>
    <cellStyle name="20% - 輔色6 3" xfId="23" xr:uid="{00000000-0005-0000-0000-000016000000}"/>
    <cellStyle name="20% - 輔色6 3 2" xfId="24" xr:uid="{00000000-0005-0000-0000-000017000000}"/>
    <cellStyle name="40% - 輔色1 2" xfId="25" xr:uid="{00000000-0005-0000-0000-000018000000}"/>
    <cellStyle name="40% - 輔色1 2 2" xfId="26" xr:uid="{00000000-0005-0000-0000-000019000000}"/>
    <cellStyle name="40% - 輔色1 3" xfId="27" xr:uid="{00000000-0005-0000-0000-00001A000000}"/>
    <cellStyle name="40% - 輔色1 3 2" xfId="28" xr:uid="{00000000-0005-0000-0000-00001B000000}"/>
    <cellStyle name="40% - 輔色2 2" xfId="29" xr:uid="{00000000-0005-0000-0000-00001C000000}"/>
    <cellStyle name="40% - 輔色2 2 2" xfId="30" xr:uid="{00000000-0005-0000-0000-00001D000000}"/>
    <cellStyle name="40% - 輔色2 3" xfId="31" xr:uid="{00000000-0005-0000-0000-00001E000000}"/>
    <cellStyle name="40% - 輔色2 3 2" xfId="32" xr:uid="{00000000-0005-0000-0000-00001F000000}"/>
    <cellStyle name="40% - 輔色3 2" xfId="33" xr:uid="{00000000-0005-0000-0000-000020000000}"/>
    <cellStyle name="40% - 輔色3 2 2" xfId="34" xr:uid="{00000000-0005-0000-0000-000021000000}"/>
    <cellStyle name="40% - 輔色3 3" xfId="35" xr:uid="{00000000-0005-0000-0000-000022000000}"/>
    <cellStyle name="40% - 輔色3 3 2" xfId="36" xr:uid="{00000000-0005-0000-0000-000023000000}"/>
    <cellStyle name="40% - 輔色4 2" xfId="37" xr:uid="{00000000-0005-0000-0000-000024000000}"/>
    <cellStyle name="40% - 輔色4 2 2" xfId="38" xr:uid="{00000000-0005-0000-0000-000025000000}"/>
    <cellStyle name="40% - 輔色4 3" xfId="39" xr:uid="{00000000-0005-0000-0000-000026000000}"/>
    <cellStyle name="40% - 輔色4 3 2" xfId="40" xr:uid="{00000000-0005-0000-0000-000027000000}"/>
    <cellStyle name="40% - 輔色5 2" xfId="41" xr:uid="{00000000-0005-0000-0000-000028000000}"/>
    <cellStyle name="40% - 輔色5 2 2" xfId="42" xr:uid="{00000000-0005-0000-0000-000029000000}"/>
    <cellStyle name="40% - 輔色5 3" xfId="43" xr:uid="{00000000-0005-0000-0000-00002A000000}"/>
    <cellStyle name="40% - 輔色5 3 2" xfId="44" xr:uid="{00000000-0005-0000-0000-00002B000000}"/>
    <cellStyle name="40% - 輔色6 2" xfId="45" xr:uid="{00000000-0005-0000-0000-00002C000000}"/>
    <cellStyle name="40% - 輔色6 2 2" xfId="46" xr:uid="{00000000-0005-0000-0000-00002D000000}"/>
    <cellStyle name="40% - 輔色6 3" xfId="47" xr:uid="{00000000-0005-0000-0000-00002E000000}"/>
    <cellStyle name="40% - 輔色6 3 2" xfId="48" xr:uid="{00000000-0005-0000-0000-00002F000000}"/>
    <cellStyle name="60% - 輔色1 2" xfId="49" xr:uid="{00000000-0005-0000-0000-000030000000}"/>
    <cellStyle name="60% - 輔色1 2 2" xfId="50" xr:uid="{00000000-0005-0000-0000-000031000000}"/>
    <cellStyle name="60% - 輔色1 3" xfId="51" xr:uid="{00000000-0005-0000-0000-000032000000}"/>
    <cellStyle name="60% - 輔色1 3 2" xfId="52" xr:uid="{00000000-0005-0000-0000-000033000000}"/>
    <cellStyle name="60% - 輔色2 2" xfId="53" xr:uid="{00000000-0005-0000-0000-000034000000}"/>
    <cellStyle name="60% - 輔色2 2 2" xfId="54" xr:uid="{00000000-0005-0000-0000-000035000000}"/>
    <cellStyle name="60% - 輔色2 3" xfId="55" xr:uid="{00000000-0005-0000-0000-000036000000}"/>
    <cellStyle name="60% - 輔色2 3 2" xfId="56" xr:uid="{00000000-0005-0000-0000-000037000000}"/>
    <cellStyle name="60% - 輔色3 2" xfId="57" xr:uid="{00000000-0005-0000-0000-000038000000}"/>
    <cellStyle name="60% - 輔色3 2 2" xfId="58" xr:uid="{00000000-0005-0000-0000-000039000000}"/>
    <cellStyle name="60% - 輔色3 3" xfId="59" xr:uid="{00000000-0005-0000-0000-00003A000000}"/>
    <cellStyle name="60% - 輔色3 3 2" xfId="60" xr:uid="{00000000-0005-0000-0000-00003B000000}"/>
    <cellStyle name="60% - 輔色4 2" xfId="61" xr:uid="{00000000-0005-0000-0000-00003C000000}"/>
    <cellStyle name="60% - 輔色4 2 2" xfId="62" xr:uid="{00000000-0005-0000-0000-00003D000000}"/>
    <cellStyle name="60% - 輔色4 3" xfId="63" xr:uid="{00000000-0005-0000-0000-00003E000000}"/>
    <cellStyle name="60% - 輔色4 3 2" xfId="64" xr:uid="{00000000-0005-0000-0000-00003F000000}"/>
    <cellStyle name="60% - 輔色5 2" xfId="65" xr:uid="{00000000-0005-0000-0000-000040000000}"/>
    <cellStyle name="60% - 輔色5 2 2" xfId="66" xr:uid="{00000000-0005-0000-0000-000041000000}"/>
    <cellStyle name="60% - 輔色5 3" xfId="67" xr:uid="{00000000-0005-0000-0000-000042000000}"/>
    <cellStyle name="60% - 輔色5 3 2" xfId="68" xr:uid="{00000000-0005-0000-0000-000043000000}"/>
    <cellStyle name="60% - 輔色6 2" xfId="69" xr:uid="{00000000-0005-0000-0000-000044000000}"/>
    <cellStyle name="60% - 輔色6 2 2" xfId="70" xr:uid="{00000000-0005-0000-0000-000045000000}"/>
    <cellStyle name="60% - 輔色6 3" xfId="71" xr:uid="{00000000-0005-0000-0000-000046000000}"/>
    <cellStyle name="60% - 輔色6 3 2" xfId="72" xr:uid="{00000000-0005-0000-0000-000047000000}"/>
    <cellStyle name="一般" xfId="0" builtinId="0"/>
    <cellStyle name="一般 2 2" xfId="73" xr:uid="{00000000-0005-0000-0000-000049000000}"/>
    <cellStyle name="一般 3 2" xfId="74" xr:uid="{00000000-0005-0000-0000-00004A000000}"/>
    <cellStyle name="一般 4" xfId="75" xr:uid="{00000000-0005-0000-0000-00004B000000}"/>
    <cellStyle name="千分位" xfId="76" builtinId="3"/>
    <cellStyle name="千分位 2" xfId="77" xr:uid="{00000000-0005-0000-0000-00004D000000}"/>
    <cellStyle name="千分位 3" xfId="78" xr:uid="{00000000-0005-0000-0000-00004E000000}"/>
    <cellStyle name="千分位[0]" xfId="79" builtinId="6"/>
    <cellStyle name="千分位[0] 2" xfId="80" xr:uid="{00000000-0005-0000-0000-000050000000}"/>
    <cellStyle name="中等 2" xfId="81" xr:uid="{00000000-0005-0000-0000-000051000000}"/>
    <cellStyle name="中等 2 2" xfId="82" xr:uid="{00000000-0005-0000-0000-000052000000}"/>
    <cellStyle name="中等 3" xfId="83" xr:uid="{00000000-0005-0000-0000-000053000000}"/>
    <cellStyle name="中等 3 2" xfId="84" xr:uid="{00000000-0005-0000-0000-000054000000}"/>
    <cellStyle name="合計 2" xfId="85" xr:uid="{00000000-0005-0000-0000-000055000000}"/>
    <cellStyle name="合計 2 2" xfId="86" xr:uid="{00000000-0005-0000-0000-000056000000}"/>
    <cellStyle name="合計 3" xfId="87" xr:uid="{00000000-0005-0000-0000-000057000000}"/>
    <cellStyle name="合計 3 2" xfId="88" xr:uid="{00000000-0005-0000-0000-000058000000}"/>
    <cellStyle name="好 2" xfId="89" xr:uid="{00000000-0005-0000-0000-000059000000}"/>
    <cellStyle name="好 2 2" xfId="90" xr:uid="{00000000-0005-0000-0000-00005A000000}"/>
    <cellStyle name="好 3" xfId="91" xr:uid="{00000000-0005-0000-0000-00005B000000}"/>
    <cellStyle name="好 3 2" xfId="92" xr:uid="{00000000-0005-0000-0000-00005C000000}"/>
    <cellStyle name="百分比" xfId="93" builtinId="5"/>
    <cellStyle name="百分比 2" xfId="94" xr:uid="{00000000-0005-0000-0000-00005E000000}"/>
    <cellStyle name="計算方式 2" xfId="95" xr:uid="{00000000-0005-0000-0000-00005F000000}"/>
    <cellStyle name="計算方式 2 2" xfId="96" xr:uid="{00000000-0005-0000-0000-000060000000}"/>
    <cellStyle name="計算方式 3" xfId="97" xr:uid="{00000000-0005-0000-0000-000061000000}"/>
    <cellStyle name="計算方式 3 2" xfId="98" xr:uid="{00000000-0005-0000-0000-000062000000}"/>
    <cellStyle name="連結的儲存格 2" xfId="99" xr:uid="{00000000-0005-0000-0000-000063000000}"/>
    <cellStyle name="連結的儲存格 2 2" xfId="100" xr:uid="{00000000-0005-0000-0000-000064000000}"/>
    <cellStyle name="連結的儲存格 3" xfId="101" xr:uid="{00000000-0005-0000-0000-000065000000}"/>
    <cellStyle name="連結的儲存格 3 2" xfId="102" xr:uid="{00000000-0005-0000-0000-000066000000}"/>
    <cellStyle name="備註 2" xfId="103" xr:uid="{00000000-0005-0000-0000-000067000000}"/>
    <cellStyle name="備註 2 2" xfId="104" xr:uid="{00000000-0005-0000-0000-000068000000}"/>
    <cellStyle name="備註 3" xfId="105" xr:uid="{00000000-0005-0000-0000-000069000000}"/>
    <cellStyle name="備註 3 2" xfId="106" xr:uid="{00000000-0005-0000-0000-00006A000000}"/>
    <cellStyle name="說明文字 2" xfId="107" xr:uid="{00000000-0005-0000-0000-00006B000000}"/>
    <cellStyle name="說明文字 2 2" xfId="108" xr:uid="{00000000-0005-0000-0000-00006C000000}"/>
    <cellStyle name="說明文字 3" xfId="109" xr:uid="{00000000-0005-0000-0000-00006D000000}"/>
    <cellStyle name="說明文字 3 2" xfId="110" xr:uid="{00000000-0005-0000-0000-00006E000000}"/>
    <cellStyle name="輔色1 2" xfId="111" xr:uid="{00000000-0005-0000-0000-00006F000000}"/>
    <cellStyle name="輔色1 2 2" xfId="112" xr:uid="{00000000-0005-0000-0000-000070000000}"/>
    <cellStyle name="輔色1 3" xfId="113" xr:uid="{00000000-0005-0000-0000-000071000000}"/>
    <cellStyle name="輔色1 3 2" xfId="114" xr:uid="{00000000-0005-0000-0000-000072000000}"/>
    <cellStyle name="輔色2 2" xfId="115" xr:uid="{00000000-0005-0000-0000-000073000000}"/>
    <cellStyle name="輔色2 2 2" xfId="116" xr:uid="{00000000-0005-0000-0000-000074000000}"/>
    <cellStyle name="輔色2 3" xfId="117" xr:uid="{00000000-0005-0000-0000-000075000000}"/>
    <cellStyle name="輔色2 3 2" xfId="118" xr:uid="{00000000-0005-0000-0000-000076000000}"/>
    <cellStyle name="輔色3 2" xfId="119" xr:uid="{00000000-0005-0000-0000-000077000000}"/>
    <cellStyle name="輔色3 2 2" xfId="120" xr:uid="{00000000-0005-0000-0000-000078000000}"/>
    <cellStyle name="輔色3 3" xfId="121" xr:uid="{00000000-0005-0000-0000-000079000000}"/>
    <cellStyle name="輔色3 3 2" xfId="122" xr:uid="{00000000-0005-0000-0000-00007A000000}"/>
    <cellStyle name="輔色4 2" xfId="123" xr:uid="{00000000-0005-0000-0000-00007B000000}"/>
    <cellStyle name="輔色4 2 2" xfId="124" xr:uid="{00000000-0005-0000-0000-00007C000000}"/>
    <cellStyle name="輔色4 3" xfId="125" xr:uid="{00000000-0005-0000-0000-00007D000000}"/>
    <cellStyle name="輔色4 3 2" xfId="126" xr:uid="{00000000-0005-0000-0000-00007E000000}"/>
    <cellStyle name="輔色5 2" xfId="127" xr:uid="{00000000-0005-0000-0000-00007F000000}"/>
    <cellStyle name="輔色5 2 2" xfId="128" xr:uid="{00000000-0005-0000-0000-000080000000}"/>
    <cellStyle name="輔色5 3" xfId="129" xr:uid="{00000000-0005-0000-0000-000081000000}"/>
    <cellStyle name="輔色5 3 2" xfId="130" xr:uid="{00000000-0005-0000-0000-000082000000}"/>
    <cellStyle name="輔色6 2" xfId="131" xr:uid="{00000000-0005-0000-0000-000083000000}"/>
    <cellStyle name="輔色6 2 2" xfId="132" xr:uid="{00000000-0005-0000-0000-000084000000}"/>
    <cellStyle name="輔色6 3" xfId="133" xr:uid="{00000000-0005-0000-0000-000085000000}"/>
    <cellStyle name="輔色6 3 2" xfId="134" xr:uid="{00000000-0005-0000-0000-000086000000}"/>
    <cellStyle name="標題 1 2" xfId="135" xr:uid="{00000000-0005-0000-0000-000087000000}"/>
    <cellStyle name="標題 1 2 2" xfId="136" xr:uid="{00000000-0005-0000-0000-000088000000}"/>
    <cellStyle name="標題 1 3" xfId="137" xr:uid="{00000000-0005-0000-0000-000089000000}"/>
    <cellStyle name="標題 1 3 2" xfId="138" xr:uid="{00000000-0005-0000-0000-00008A000000}"/>
    <cellStyle name="標題 2 2" xfId="139" xr:uid="{00000000-0005-0000-0000-00008B000000}"/>
    <cellStyle name="標題 2 2 2" xfId="140" xr:uid="{00000000-0005-0000-0000-00008C000000}"/>
    <cellStyle name="標題 2 3" xfId="141" xr:uid="{00000000-0005-0000-0000-00008D000000}"/>
    <cellStyle name="標題 2 3 2" xfId="142" xr:uid="{00000000-0005-0000-0000-00008E000000}"/>
    <cellStyle name="標題 3 2" xfId="143" xr:uid="{00000000-0005-0000-0000-00008F000000}"/>
    <cellStyle name="標題 3 2 2" xfId="144" xr:uid="{00000000-0005-0000-0000-000090000000}"/>
    <cellStyle name="標題 3 3" xfId="145" xr:uid="{00000000-0005-0000-0000-000091000000}"/>
    <cellStyle name="標題 3 3 2" xfId="146" xr:uid="{00000000-0005-0000-0000-000092000000}"/>
    <cellStyle name="標題 4 2" xfId="147" xr:uid="{00000000-0005-0000-0000-000093000000}"/>
    <cellStyle name="標題 4 2 2" xfId="148" xr:uid="{00000000-0005-0000-0000-000094000000}"/>
    <cellStyle name="標題 4 3" xfId="149" xr:uid="{00000000-0005-0000-0000-000095000000}"/>
    <cellStyle name="標題 4 3 2" xfId="150" xr:uid="{00000000-0005-0000-0000-000096000000}"/>
    <cellStyle name="標題 5" xfId="151" xr:uid="{00000000-0005-0000-0000-000097000000}"/>
    <cellStyle name="標題 5 2" xfId="152" xr:uid="{00000000-0005-0000-0000-000098000000}"/>
    <cellStyle name="標題 6" xfId="153" xr:uid="{00000000-0005-0000-0000-000099000000}"/>
    <cellStyle name="標題 6 2" xfId="154" xr:uid="{00000000-0005-0000-0000-00009A000000}"/>
    <cellStyle name="輸入 2" xfId="155" xr:uid="{00000000-0005-0000-0000-00009B000000}"/>
    <cellStyle name="輸入 2 2" xfId="156" xr:uid="{00000000-0005-0000-0000-00009C000000}"/>
    <cellStyle name="輸入 3" xfId="157" xr:uid="{00000000-0005-0000-0000-00009D000000}"/>
    <cellStyle name="輸入 3 2" xfId="158" xr:uid="{00000000-0005-0000-0000-00009E000000}"/>
    <cellStyle name="輸出 2" xfId="159" xr:uid="{00000000-0005-0000-0000-00009F000000}"/>
    <cellStyle name="輸出 2 2" xfId="160" xr:uid="{00000000-0005-0000-0000-0000A0000000}"/>
    <cellStyle name="輸出 3" xfId="161" xr:uid="{00000000-0005-0000-0000-0000A1000000}"/>
    <cellStyle name="輸出 3 2" xfId="162" xr:uid="{00000000-0005-0000-0000-0000A2000000}"/>
    <cellStyle name="檢查儲存格 2" xfId="163" xr:uid="{00000000-0005-0000-0000-0000A3000000}"/>
    <cellStyle name="檢查儲存格 2 2" xfId="164" xr:uid="{00000000-0005-0000-0000-0000A4000000}"/>
    <cellStyle name="檢查儲存格 3" xfId="165" xr:uid="{00000000-0005-0000-0000-0000A5000000}"/>
    <cellStyle name="檢查儲存格 3 2" xfId="166" xr:uid="{00000000-0005-0000-0000-0000A6000000}"/>
    <cellStyle name="壞 2" xfId="167" xr:uid="{00000000-0005-0000-0000-0000A7000000}"/>
    <cellStyle name="壞 2 2" xfId="168" xr:uid="{00000000-0005-0000-0000-0000A8000000}"/>
    <cellStyle name="壞 3" xfId="169" xr:uid="{00000000-0005-0000-0000-0000A9000000}"/>
    <cellStyle name="壞 3 2" xfId="170" xr:uid="{00000000-0005-0000-0000-0000AA000000}"/>
    <cellStyle name="警告文字 2" xfId="171" xr:uid="{00000000-0005-0000-0000-0000AB000000}"/>
    <cellStyle name="警告文字 2 2" xfId="172" xr:uid="{00000000-0005-0000-0000-0000AC000000}"/>
    <cellStyle name="警告文字 3" xfId="173" xr:uid="{00000000-0005-0000-0000-0000AD000000}"/>
    <cellStyle name="警告文字 3 2" xfId="174" xr:uid="{00000000-0005-0000-0000-0000A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3"/>
    <pageSetUpPr fitToPage="1"/>
  </sheetPr>
  <dimension ref="A1:V50"/>
  <sheetViews>
    <sheetView tabSelected="1" zoomScale="70" zoomScaleNormal="70" workbookViewId="0">
      <selection activeCell="F15" sqref="F15"/>
    </sheetView>
  </sheetViews>
  <sheetFormatPr defaultColWidth="13.36328125" defaultRowHeight="31.5" customHeight="1" x14ac:dyDescent="0.4"/>
  <cols>
    <col min="1" max="1" width="12.90625" style="1" customWidth="1"/>
    <col min="2" max="2" width="19.81640625" style="1" customWidth="1"/>
    <col min="3" max="3" width="25.6328125" style="1" customWidth="1"/>
    <col min="4" max="4" width="22.81640625" style="1" customWidth="1"/>
    <col min="5" max="5" width="3.08984375" style="1" customWidth="1"/>
    <col min="6" max="6" width="30.08984375" style="1" customWidth="1"/>
    <col min="7" max="7" width="27.453125" style="9" customWidth="1"/>
    <col min="8" max="8" width="27.453125" style="4" customWidth="1"/>
    <col min="9" max="9" width="18.90625" style="9" customWidth="1"/>
    <col min="10" max="10" width="3.453125" style="4" customWidth="1"/>
    <col min="11" max="11" width="20.81640625" style="4" customWidth="1"/>
    <col min="12" max="12" width="24" style="4" customWidth="1"/>
    <col min="13" max="13" width="27.08984375" style="4" customWidth="1"/>
    <col min="14" max="14" width="6.453125" style="1" customWidth="1"/>
    <col min="15" max="15" width="24.1796875" style="1" customWidth="1"/>
    <col min="16" max="16" width="10.1796875" style="1" customWidth="1"/>
    <col min="17" max="17" width="20.453125" style="34" customWidth="1"/>
    <col min="18" max="18" width="8.81640625" style="34" customWidth="1"/>
    <col min="19" max="19" width="21" style="1" bestFit="1" customWidth="1"/>
    <col min="20" max="20" width="19.36328125" style="1" customWidth="1"/>
    <col min="21" max="16384" width="13.36328125" style="1"/>
  </cols>
  <sheetData>
    <row r="1" spans="1:22" ht="39.75" customHeight="1" thickBot="1" x14ac:dyDescent="0.5">
      <c r="A1" s="94" t="s">
        <v>61</v>
      </c>
      <c r="B1" s="95"/>
      <c r="C1" s="95"/>
      <c r="D1" s="95"/>
      <c r="E1" s="95"/>
      <c r="F1" s="96"/>
      <c r="G1" s="97"/>
      <c r="H1" s="98"/>
      <c r="I1" s="97"/>
      <c r="J1" s="98"/>
      <c r="K1" s="98"/>
      <c r="L1" s="98"/>
      <c r="M1" s="66" t="s">
        <v>43</v>
      </c>
      <c r="N1" s="25"/>
      <c r="O1" s="10"/>
      <c r="P1" s="10"/>
    </row>
    <row r="2" spans="1:22" s="24" customFormat="1" ht="23.15" customHeight="1" thickTop="1" x14ac:dyDescent="0.4">
      <c r="A2" s="203" t="s">
        <v>62</v>
      </c>
      <c r="B2" s="204"/>
      <c r="C2" s="257" t="s">
        <v>2</v>
      </c>
      <c r="D2" s="259" t="s">
        <v>63</v>
      </c>
      <c r="E2" s="204"/>
      <c r="F2" s="231" t="s">
        <v>27</v>
      </c>
      <c r="G2" s="233" t="s">
        <v>64</v>
      </c>
      <c r="H2" s="234"/>
      <c r="I2" s="243" t="s">
        <v>41</v>
      </c>
      <c r="J2" s="244"/>
      <c r="K2" s="244"/>
      <c r="L2" s="244"/>
      <c r="M2" s="245"/>
      <c r="N2" s="10"/>
      <c r="O2" s="99"/>
      <c r="P2" s="34"/>
      <c r="Q2" s="35"/>
    </row>
    <row r="3" spans="1:22" s="24" customFormat="1" ht="23.15" customHeight="1" x14ac:dyDescent="0.4">
      <c r="A3" s="205"/>
      <c r="B3" s="206"/>
      <c r="C3" s="258"/>
      <c r="D3" s="260"/>
      <c r="E3" s="206"/>
      <c r="F3" s="232"/>
      <c r="G3" s="235"/>
      <c r="H3" s="236"/>
      <c r="I3" s="28" t="s">
        <v>28</v>
      </c>
      <c r="J3" s="239" t="s">
        <v>2</v>
      </c>
      <c r="K3" s="240"/>
      <c r="L3" s="91" t="s">
        <v>65</v>
      </c>
      <c r="M3" s="29" t="s">
        <v>1</v>
      </c>
      <c r="N3" s="64"/>
      <c r="O3" s="65"/>
      <c r="P3" s="54"/>
      <c r="Q3" s="54"/>
    </row>
    <row r="4" spans="1:22" ht="39.9" customHeight="1" x14ac:dyDescent="0.4">
      <c r="A4" s="268" t="s">
        <v>17</v>
      </c>
      <c r="B4" s="270" t="s">
        <v>18</v>
      </c>
      <c r="C4" s="100"/>
      <c r="D4" s="248"/>
      <c r="E4" s="249"/>
      <c r="F4" s="101">
        <f>SUM(C4:E4)</f>
        <v>0</v>
      </c>
      <c r="G4" s="261" t="s">
        <v>25</v>
      </c>
      <c r="H4" s="262"/>
      <c r="I4" s="102">
        <v>5.0000000000000001E-3</v>
      </c>
      <c r="J4" s="219">
        <f>C4*I4</f>
        <v>0</v>
      </c>
      <c r="K4" s="220"/>
      <c r="L4" s="103">
        <f>D4*I4</f>
        <v>0</v>
      </c>
      <c r="M4" s="104">
        <f>SUM(J4:L4)</f>
        <v>0</v>
      </c>
      <c r="N4" s="105"/>
      <c r="O4" s="106"/>
      <c r="P4" s="70"/>
      <c r="Q4" s="35"/>
      <c r="R4" s="1"/>
      <c r="T4" s="63"/>
    </row>
    <row r="5" spans="1:22" ht="39.9" customHeight="1" x14ac:dyDescent="0.4">
      <c r="A5" s="269"/>
      <c r="B5" s="271"/>
      <c r="C5" s="100"/>
      <c r="D5" s="265"/>
      <c r="E5" s="266"/>
      <c r="F5" s="101">
        <f t="shared" ref="F5:F11" si="0">SUM(C5:E5)</f>
        <v>0</v>
      </c>
      <c r="G5" s="262" t="s">
        <v>44</v>
      </c>
      <c r="H5" s="272"/>
      <c r="I5" s="102">
        <v>1.4999999999999999E-2</v>
      </c>
      <c r="J5" s="219">
        <f t="shared" ref="J5:J9" si="1">C5*I5</f>
        <v>0</v>
      </c>
      <c r="K5" s="220"/>
      <c r="L5" s="103">
        <f t="shared" ref="L5:L11" si="2">D5*I5</f>
        <v>0</v>
      </c>
      <c r="M5" s="104">
        <f t="shared" ref="M5:M11" si="3">SUM(J5:L5)</f>
        <v>0</v>
      </c>
      <c r="N5" s="107"/>
      <c r="O5" s="106"/>
      <c r="P5" s="70"/>
      <c r="Q5" s="35"/>
      <c r="R5" s="1"/>
      <c r="T5" s="63"/>
    </row>
    <row r="6" spans="1:22" ht="46.5" customHeight="1" x14ac:dyDescent="0.4">
      <c r="A6" s="216" t="s">
        <v>19</v>
      </c>
      <c r="B6" s="207" t="s">
        <v>20</v>
      </c>
      <c r="C6" s="100"/>
      <c r="D6" s="248"/>
      <c r="E6" s="249"/>
      <c r="F6" s="101">
        <f t="shared" si="0"/>
        <v>0</v>
      </c>
      <c r="G6" s="263" t="s">
        <v>54</v>
      </c>
      <c r="H6" s="264"/>
      <c r="I6" s="102">
        <v>0.02</v>
      </c>
      <c r="J6" s="219">
        <f t="shared" si="1"/>
        <v>0</v>
      </c>
      <c r="K6" s="220"/>
      <c r="L6" s="103">
        <f t="shared" si="2"/>
        <v>0</v>
      </c>
      <c r="M6" s="104">
        <f t="shared" si="3"/>
        <v>0</v>
      </c>
      <c r="N6" s="107"/>
      <c r="O6" s="106"/>
      <c r="P6" s="70"/>
      <c r="Q6" s="31"/>
      <c r="R6" s="5"/>
      <c r="T6" s="63"/>
    </row>
    <row r="7" spans="1:22" ht="39.9" customHeight="1" x14ac:dyDescent="0.4">
      <c r="A7" s="216"/>
      <c r="B7" s="207"/>
      <c r="C7" s="108"/>
      <c r="D7" s="246"/>
      <c r="E7" s="247"/>
      <c r="F7" s="101">
        <f t="shared" si="0"/>
        <v>0</v>
      </c>
      <c r="G7" s="267" t="s">
        <v>55</v>
      </c>
      <c r="H7" s="263"/>
      <c r="I7" s="102">
        <v>0.02</v>
      </c>
      <c r="J7" s="219">
        <f t="shared" si="1"/>
        <v>0</v>
      </c>
      <c r="K7" s="220"/>
      <c r="L7" s="103">
        <f t="shared" si="2"/>
        <v>0</v>
      </c>
      <c r="M7" s="104">
        <f t="shared" si="3"/>
        <v>0</v>
      </c>
      <c r="N7" s="105"/>
      <c r="O7" s="106"/>
      <c r="P7" s="70"/>
      <c r="Q7" s="31"/>
      <c r="R7" s="5"/>
      <c r="T7" s="63"/>
    </row>
    <row r="8" spans="1:22" ht="39.75" customHeight="1" x14ac:dyDescent="0.4">
      <c r="A8" s="216"/>
      <c r="B8" s="207"/>
      <c r="C8" s="100"/>
      <c r="D8" s="248"/>
      <c r="E8" s="249"/>
      <c r="F8" s="101">
        <f t="shared" si="0"/>
        <v>0</v>
      </c>
      <c r="G8" s="267" t="s">
        <v>56</v>
      </c>
      <c r="H8" s="263"/>
      <c r="I8" s="102">
        <v>0.02</v>
      </c>
      <c r="J8" s="219">
        <f t="shared" si="1"/>
        <v>0</v>
      </c>
      <c r="K8" s="220"/>
      <c r="L8" s="103">
        <f t="shared" si="2"/>
        <v>0</v>
      </c>
      <c r="M8" s="104">
        <f t="shared" si="3"/>
        <v>0</v>
      </c>
      <c r="N8" s="105"/>
      <c r="O8" s="106"/>
      <c r="P8" s="70"/>
      <c r="Q8" s="31"/>
      <c r="R8" s="5"/>
      <c r="T8" s="63"/>
    </row>
    <row r="9" spans="1:22" ht="39.9" customHeight="1" x14ac:dyDescent="0.4">
      <c r="A9" s="92" t="s">
        <v>21</v>
      </c>
      <c r="B9" s="90" t="s">
        <v>22</v>
      </c>
      <c r="C9" s="100"/>
      <c r="D9" s="255"/>
      <c r="E9" s="256"/>
      <c r="F9" s="101">
        <f t="shared" si="0"/>
        <v>0</v>
      </c>
      <c r="G9" s="267" t="s">
        <v>57</v>
      </c>
      <c r="H9" s="263"/>
      <c r="I9" s="109">
        <v>0.1</v>
      </c>
      <c r="J9" s="219">
        <f t="shared" si="1"/>
        <v>0</v>
      </c>
      <c r="K9" s="220"/>
      <c r="L9" s="103">
        <f t="shared" si="2"/>
        <v>0</v>
      </c>
      <c r="M9" s="104">
        <f t="shared" si="3"/>
        <v>0</v>
      </c>
      <c r="N9" s="105"/>
      <c r="O9" s="110"/>
      <c r="P9" s="70"/>
      <c r="Q9" s="31"/>
      <c r="R9" s="5"/>
      <c r="T9" s="63"/>
    </row>
    <row r="10" spans="1:22" ht="39.9" customHeight="1" x14ac:dyDescent="0.4">
      <c r="A10" s="92" t="s">
        <v>23</v>
      </c>
      <c r="B10" s="90" t="s">
        <v>8</v>
      </c>
      <c r="C10" s="111"/>
      <c r="D10" s="255"/>
      <c r="E10" s="256"/>
      <c r="F10" s="101">
        <f t="shared" si="0"/>
        <v>0</v>
      </c>
      <c r="G10" s="267" t="s">
        <v>58</v>
      </c>
      <c r="H10" s="263"/>
      <c r="I10" s="109">
        <v>0.5</v>
      </c>
      <c r="J10" s="219">
        <f>C10*I10</f>
        <v>0</v>
      </c>
      <c r="K10" s="220"/>
      <c r="L10" s="103">
        <f t="shared" si="2"/>
        <v>0</v>
      </c>
      <c r="M10" s="104">
        <f t="shared" si="3"/>
        <v>0</v>
      </c>
      <c r="N10" s="105"/>
      <c r="O10" s="110"/>
      <c r="P10" s="70"/>
      <c r="Q10" s="31"/>
      <c r="R10" s="5"/>
    </row>
    <row r="11" spans="1:22" ht="66.900000000000006" customHeight="1" x14ac:dyDescent="0.4">
      <c r="A11" s="92" t="s">
        <v>24</v>
      </c>
      <c r="B11" s="90" t="s">
        <v>3</v>
      </c>
      <c r="C11" s="100"/>
      <c r="D11" s="250"/>
      <c r="E11" s="251"/>
      <c r="F11" s="101">
        <f t="shared" si="0"/>
        <v>0</v>
      </c>
      <c r="G11" s="267" t="s">
        <v>59</v>
      </c>
      <c r="H11" s="263"/>
      <c r="I11" s="112">
        <v>1</v>
      </c>
      <c r="J11" s="219">
        <f t="shared" ref="J11" si="4">C11*I11</f>
        <v>0</v>
      </c>
      <c r="K11" s="220"/>
      <c r="L11" s="103">
        <f t="shared" si="2"/>
        <v>0</v>
      </c>
      <c r="M11" s="104">
        <f t="shared" si="3"/>
        <v>0</v>
      </c>
      <c r="N11" s="105"/>
      <c r="O11" s="110"/>
      <c r="P11" s="70"/>
      <c r="Q11" s="31"/>
      <c r="R11" s="5"/>
    </row>
    <row r="12" spans="1:22" ht="39.9" customHeight="1" x14ac:dyDescent="0.4">
      <c r="A12" s="211" t="s">
        <v>74</v>
      </c>
      <c r="B12" s="198"/>
      <c r="C12" s="100"/>
      <c r="D12" s="197"/>
      <c r="E12" s="198"/>
      <c r="F12" s="113">
        <v>0</v>
      </c>
      <c r="G12" s="199"/>
      <c r="H12" s="200"/>
      <c r="I12" s="102">
        <v>5.0000000000000001E-3</v>
      </c>
      <c r="J12" s="219"/>
      <c r="K12" s="220"/>
      <c r="L12" s="114"/>
      <c r="M12" s="115">
        <f>F12*I12</f>
        <v>0</v>
      </c>
      <c r="N12" s="105"/>
      <c r="O12" s="110"/>
      <c r="P12" s="34"/>
      <c r="Q12" s="35"/>
      <c r="R12" s="1"/>
    </row>
    <row r="13" spans="1:22" ht="39.9" customHeight="1" x14ac:dyDescent="0.4">
      <c r="A13" s="211" t="s">
        <v>73</v>
      </c>
      <c r="B13" s="198"/>
      <c r="C13" s="100"/>
      <c r="D13" s="197"/>
      <c r="E13" s="198"/>
      <c r="F13" s="113">
        <v>0</v>
      </c>
      <c r="G13" s="199"/>
      <c r="H13" s="200"/>
      <c r="I13" s="102">
        <v>0.02</v>
      </c>
      <c r="J13" s="219"/>
      <c r="K13" s="220"/>
      <c r="L13" s="114"/>
      <c r="M13" s="115">
        <f>F13*I13</f>
        <v>0</v>
      </c>
      <c r="N13" s="105"/>
      <c r="O13" s="110"/>
      <c r="P13" s="34"/>
      <c r="Q13" s="35"/>
      <c r="R13" s="1"/>
    </row>
    <row r="14" spans="1:22" ht="50.15" customHeight="1" thickBot="1" x14ac:dyDescent="0.45">
      <c r="A14" s="212" t="s">
        <v>69</v>
      </c>
      <c r="B14" s="213"/>
      <c r="C14" s="116">
        <f>SUM(C4:C11)</f>
        <v>0</v>
      </c>
      <c r="D14" s="237">
        <f>SUM(D4:E11)</f>
        <v>0</v>
      </c>
      <c r="E14" s="238"/>
      <c r="F14" s="117">
        <f>SUM(F4:F13)</f>
        <v>0</v>
      </c>
      <c r="G14" s="282"/>
      <c r="H14" s="283"/>
      <c r="I14" s="118"/>
      <c r="J14" s="241">
        <f>SUM(J4:K13)</f>
        <v>0</v>
      </c>
      <c r="K14" s="242"/>
      <c r="L14" s="119">
        <f>SUM(L4:L13)</f>
        <v>0</v>
      </c>
      <c r="M14" s="120">
        <f>SUM(M4:M13)</f>
        <v>0</v>
      </c>
      <c r="N14" s="105"/>
      <c r="O14" s="121"/>
      <c r="P14" s="78"/>
      <c r="Q14" s="77"/>
      <c r="R14" s="1"/>
    </row>
    <row r="15" spans="1:22" s="55" customFormat="1" ht="25.5" customHeight="1" thickTop="1" thickBot="1" x14ac:dyDescent="0.45">
      <c r="A15" s="122"/>
      <c r="B15" s="123"/>
      <c r="C15" s="124">
        <v>0</v>
      </c>
      <c r="D15" s="125">
        <v>0</v>
      </c>
      <c r="E15" s="126"/>
      <c r="F15" s="126">
        <v>0</v>
      </c>
      <c r="G15" s="127"/>
      <c r="H15" s="128">
        <v>0</v>
      </c>
      <c r="I15" s="208" t="s">
        <v>72</v>
      </c>
      <c r="J15" s="209"/>
      <c r="K15" s="210"/>
      <c r="L15" s="129"/>
      <c r="M15" s="130">
        <f>L15*2%</f>
        <v>0</v>
      </c>
      <c r="N15" s="131"/>
      <c r="O15" s="131">
        <v>0.02</v>
      </c>
      <c r="Q15" s="56"/>
    </row>
    <row r="16" spans="1:22" ht="30" customHeight="1" thickBot="1" x14ac:dyDescent="0.45">
      <c r="A16" s="203" t="s">
        <v>62</v>
      </c>
      <c r="B16" s="204"/>
      <c r="C16" s="217" t="s">
        <v>66</v>
      </c>
      <c r="D16" s="214" t="s">
        <v>29</v>
      </c>
      <c r="E16" s="42"/>
      <c r="F16" s="30" t="s">
        <v>26</v>
      </c>
      <c r="G16" s="17" t="s">
        <v>11</v>
      </c>
      <c r="H16" s="18" t="s">
        <v>5</v>
      </c>
      <c r="I16" s="51" t="s">
        <v>6</v>
      </c>
      <c r="J16" s="50"/>
      <c r="K16" s="132"/>
      <c r="L16" s="132"/>
      <c r="M16" s="133"/>
      <c r="N16" s="134">
        <v>1029271555.715</v>
      </c>
      <c r="O16" s="121"/>
      <c r="P16" s="34"/>
      <c r="Q16" s="33"/>
      <c r="R16" s="1"/>
      <c r="V16" s="11"/>
    </row>
    <row r="17" spans="1:22" ht="21.9" customHeight="1" thickBot="1" x14ac:dyDescent="0.5">
      <c r="A17" s="205"/>
      <c r="B17" s="206"/>
      <c r="C17" s="218"/>
      <c r="D17" s="215"/>
      <c r="E17" s="42"/>
      <c r="F17" s="47" t="s">
        <v>67</v>
      </c>
      <c r="G17" s="135"/>
      <c r="H17" s="135"/>
      <c r="I17" s="136"/>
      <c r="J17" s="50"/>
      <c r="K17" s="226" t="s">
        <v>46</v>
      </c>
      <c r="L17" s="227"/>
      <c r="M17" s="137">
        <f>M14+M15</f>
        <v>0</v>
      </c>
      <c r="N17" s="138" t="s">
        <v>42</v>
      </c>
      <c r="O17" s="121" t="s">
        <v>37</v>
      </c>
      <c r="P17" s="34"/>
      <c r="Q17" s="33"/>
      <c r="R17" s="1"/>
      <c r="V17" s="15"/>
    </row>
    <row r="18" spans="1:22" ht="21.9" customHeight="1" thickBot="1" x14ac:dyDescent="0.5">
      <c r="A18" s="92" t="s">
        <v>17</v>
      </c>
      <c r="B18" s="90" t="s">
        <v>18</v>
      </c>
      <c r="C18" s="139"/>
      <c r="D18" s="140">
        <f>F4+F5-C18</f>
        <v>0</v>
      </c>
      <c r="E18" s="141"/>
      <c r="F18" s="47" t="s">
        <v>68</v>
      </c>
      <c r="G18" s="135"/>
      <c r="H18" s="135"/>
      <c r="I18" s="136"/>
      <c r="J18" s="50"/>
      <c r="K18" s="188" t="s">
        <v>47</v>
      </c>
      <c r="L18" s="189"/>
      <c r="M18" s="142">
        <f>(F14+L15)*1%</f>
        <v>0</v>
      </c>
      <c r="N18" s="143"/>
      <c r="O18" s="144">
        <v>0.01</v>
      </c>
      <c r="P18" s="34"/>
      <c r="Q18" s="33"/>
      <c r="R18" s="1"/>
    </row>
    <row r="19" spans="1:22" ht="21.9" customHeight="1" thickBot="1" x14ac:dyDescent="0.5">
      <c r="A19" s="216" t="s">
        <v>19</v>
      </c>
      <c r="B19" s="207" t="s">
        <v>20</v>
      </c>
      <c r="C19" s="139"/>
      <c r="D19" s="140">
        <f t="shared" ref="D19:D25" si="5">F6-C19</f>
        <v>0</v>
      </c>
      <c r="E19" s="145" t="s">
        <v>53</v>
      </c>
      <c r="F19" s="47" t="s">
        <v>70</v>
      </c>
      <c r="G19" s="135"/>
      <c r="H19" s="135"/>
      <c r="I19" s="136"/>
      <c r="J19" s="50"/>
      <c r="K19" s="188" t="s">
        <v>48</v>
      </c>
      <c r="L19" s="189"/>
      <c r="M19" s="142">
        <f>F11</f>
        <v>0</v>
      </c>
      <c r="N19" s="132"/>
      <c r="O19" s="146"/>
      <c r="P19" s="34"/>
      <c r="Q19" s="33"/>
      <c r="R19" s="1"/>
    </row>
    <row r="20" spans="1:22" ht="21.9" customHeight="1" x14ac:dyDescent="0.45">
      <c r="A20" s="216"/>
      <c r="B20" s="207"/>
      <c r="C20" s="139"/>
      <c r="D20" s="140">
        <f t="shared" si="5"/>
        <v>0</v>
      </c>
      <c r="E20" s="145"/>
      <c r="F20" s="48" t="s">
        <v>0</v>
      </c>
      <c r="G20" s="147">
        <f>SUM(G17:G19)</f>
        <v>0</v>
      </c>
      <c r="H20" s="147">
        <f>SUM(H17:H19)</f>
        <v>0</v>
      </c>
      <c r="I20" s="147">
        <f>SUM(I17:I19)</f>
        <v>0</v>
      </c>
      <c r="J20" s="50"/>
      <c r="K20" s="98"/>
      <c r="L20" s="98"/>
      <c r="M20" s="98"/>
      <c r="N20" s="146"/>
      <c r="O20" s="146"/>
      <c r="P20" s="34"/>
      <c r="Q20" s="33"/>
      <c r="R20" s="1"/>
    </row>
    <row r="21" spans="1:22" ht="21.9" customHeight="1" thickBot="1" x14ac:dyDescent="0.5">
      <c r="A21" s="216"/>
      <c r="B21" s="207"/>
      <c r="C21" s="139"/>
      <c r="D21" s="140">
        <f t="shared" si="5"/>
        <v>0</v>
      </c>
      <c r="E21" s="145"/>
      <c r="F21" s="49" t="s">
        <v>12</v>
      </c>
      <c r="G21" s="194">
        <f>SUM(G20:I20)</f>
        <v>0</v>
      </c>
      <c r="H21" s="195"/>
      <c r="I21" s="196"/>
      <c r="J21" s="50"/>
      <c r="K21" s="98"/>
      <c r="L21" s="98"/>
      <c r="M21" s="98"/>
      <c r="N21" s="146"/>
      <c r="O21" s="148"/>
      <c r="P21" s="34"/>
      <c r="Q21" s="33"/>
      <c r="R21" s="1"/>
    </row>
    <row r="22" spans="1:22" ht="29.4" customHeight="1" thickBot="1" x14ac:dyDescent="0.45">
      <c r="A22" s="92" t="s">
        <v>21</v>
      </c>
      <c r="B22" s="90" t="s">
        <v>22</v>
      </c>
      <c r="C22" s="139"/>
      <c r="D22" s="140">
        <f t="shared" si="5"/>
        <v>0</v>
      </c>
      <c r="E22" s="149" t="s">
        <v>53</v>
      </c>
      <c r="F22" s="146"/>
      <c r="G22" s="98"/>
      <c r="H22" s="150"/>
      <c r="I22" s="151">
        <v>0</v>
      </c>
      <c r="J22" s="150"/>
      <c r="K22" s="150"/>
      <c r="L22" s="98"/>
      <c r="M22" s="98"/>
      <c r="N22" s="152"/>
      <c r="O22" s="153"/>
      <c r="P22" s="76"/>
      <c r="Q22" s="33"/>
      <c r="R22" s="1"/>
    </row>
    <row r="23" spans="1:22" ht="19.5" customHeight="1" thickTop="1" x14ac:dyDescent="0.4">
      <c r="A23" s="92" t="s">
        <v>23</v>
      </c>
      <c r="B23" s="90" t="s">
        <v>8</v>
      </c>
      <c r="C23" s="154"/>
      <c r="D23" s="140">
        <f t="shared" si="5"/>
        <v>0</v>
      </c>
      <c r="E23" s="141"/>
      <c r="F23" s="273" t="s">
        <v>34</v>
      </c>
      <c r="G23" s="190" t="s">
        <v>33</v>
      </c>
      <c r="H23" s="191"/>
      <c r="I23" s="71"/>
      <c r="J23" s="72"/>
      <c r="K23" s="201" t="s">
        <v>32</v>
      </c>
      <c r="L23" s="202"/>
      <c r="M23" s="192" t="s">
        <v>60</v>
      </c>
      <c r="N23" s="152"/>
      <c r="O23" s="187"/>
      <c r="P23" s="186"/>
      <c r="Q23" s="33"/>
      <c r="R23" s="33"/>
    </row>
    <row r="24" spans="1:22" ht="38.4" customHeight="1" x14ac:dyDescent="0.4">
      <c r="A24" s="92" t="s">
        <v>24</v>
      </c>
      <c r="B24" s="90" t="s">
        <v>3</v>
      </c>
      <c r="C24" s="139"/>
      <c r="D24" s="140">
        <f t="shared" si="5"/>
        <v>0</v>
      </c>
      <c r="E24" s="141"/>
      <c r="F24" s="274"/>
      <c r="G24" s="87" t="s">
        <v>30</v>
      </c>
      <c r="H24" s="155">
        <v>1.4999999999999999E-2</v>
      </c>
      <c r="I24" s="88"/>
      <c r="J24" s="93"/>
      <c r="K24" s="89" t="s">
        <v>31</v>
      </c>
      <c r="L24" s="156">
        <v>0.01</v>
      </c>
      <c r="M24" s="193"/>
      <c r="N24" s="152"/>
      <c r="O24" s="187"/>
      <c r="P24" s="186"/>
      <c r="Q24" s="20"/>
      <c r="S24" s="34"/>
      <c r="U24" s="4"/>
    </row>
    <row r="25" spans="1:22" ht="27.65" customHeight="1" thickBot="1" x14ac:dyDescent="0.45">
      <c r="A25" s="212" t="s">
        <v>71</v>
      </c>
      <c r="B25" s="213"/>
      <c r="C25" s="139"/>
      <c r="D25" s="140">
        <f t="shared" si="5"/>
        <v>0</v>
      </c>
      <c r="E25" s="141"/>
      <c r="F25" s="274"/>
      <c r="G25" s="276" t="s">
        <v>45</v>
      </c>
      <c r="H25" s="279" t="s">
        <v>51</v>
      </c>
      <c r="I25" s="291" t="s">
        <v>52</v>
      </c>
      <c r="J25" s="292"/>
      <c r="K25" s="299" t="s">
        <v>49</v>
      </c>
      <c r="L25" s="252" t="s">
        <v>50</v>
      </c>
      <c r="M25" s="221">
        <f>G29+L29+(L15*1%)</f>
        <v>0</v>
      </c>
      <c r="N25" s="152"/>
      <c r="O25" s="157"/>
      <c r="P25" s="79"/>
      <c r="Q25" s="4"/>
      <c r="S25" s="33"/>
    </row>
    <row r="26" spans="1:22" ht="20.25" customHeight="1" x14ac:dyDescent="0.4">
      <c r="A26" s="302" t="s">
        <v>69</v>
      </c>
      <c r="B26" s="303"/>
      <c r="C26" s="288">
        <f>SUM(C18:C25)</f>
        <v>0</v>
      </c>
      <c r="D26" s="228">
        <f>SUM(D18:D25)</f>
        <v>0</v>
      </c>
      <c r="E26" s="141"/>
      <c r="F26" s="274"/>
      <c r="G26" s="277"/>
      <c r="H26" s="280"/>
      <c r="I26" s="293"/>
      <c r="J26" s="294"/>
      <c r="K26" s="300"/>
      <c r="L26" s="253"/>
      <c r="M26" s="222"/>
      <c r="N26" s="152"/>
      <c r="O26" s="158"/>
      <c r="P26" s="80"/>
      <c r="Q26" s="4"/>
      <c r="S26" s="33"/>
    </row>
    <row r="27" spans="1:22" ht="20.25" customHeight="1" x14ac:dyDescent="0.4">
      <c r="A27" s="304"/>
      <c r="B27" s="305"/>
      <c r="C27" s="289"/>
      <c r="D27" s="229"/>
      <c r="E27" s="141"/>
      <c r="F27" s="275"/>
      <c r="G27" s="278"/>
      <c r="H27" s="281"/>
      <c r="I27" s="295"/>
      <c r="J27" s="296"/>
      <c r="K27" s="301"/>
      <c r="L27" s="254"/>
      <c r="M27" s="222"/>
      <c r="N27" s="146"/>
      <c r="O27" s="159"/>
      <c r="P27" s="81"/>
      <c r="Q27" s="74"/>
      <c r="S27" s="33"/>
    </row>
    <row r="28" spans="1:22" ht="27.75" customHeight="1" thickBot="1" x14ac:dyDescent="0.45">
      <c r="A28" s="306"/>
      <c r="B28" s="307"/>
      <c r="C28" s="290"/>
      <c r="D28" s="230"/>
      <c r="E28" s="141"/>
      <c r="F28" s="52" t="s">
        <v>35</v>
      </c>
      <c r="G28" s="160"/>
      <c r="H28" s="161">
        <v>0</v>
      </c>
      <c r="I28" s="286"/>
      <c r="J28" s="287"/>
      <c r="K28" s="162"/>
      <c r="L28" s="163"/>
      <c r="M28" s="222"/>
      <c r="N28" s="146"/>
      <c r="O28" s="164"/>
      <c r="P28" s="81"/>
      <c r="Q28" s="74"/>
      <c r="R28" s="33"/>
    </row>
    <row r="29" spans="1:22" ht="24.75" customHeight="1" thickTop="1" thickBot="1" x14ac:dyDescent="0.45">
      <c r="A29" s="42"/>
      <c r="B29" s="67"/>
      <c r="C29" s="141"/>
      <c r="D29" s="141"/>
      <c r="E29" s="141"/>
      <c r="F29" s="53" t="s">
        <v>36</v>
      </c>
      <c r="G29" s="297">
        <f>(G28+H28)*H24</f>
        <v>0</v>
      </c>
      <c r="H29" s="298"/>
      <c r="I29" s="224"/>
      <c r="J29" s="225"/>
      <c r="K29" s="165"/>
      <c r="L29" s="166">
        <f>(I28+K28+L28)*L24</f>
        <v>0</v>
      </c>
      <c r="M29" s="223"/>
      <c r="N29" s="146"/>
      <c r="O29" s="83"/>
      <c r="P29" s="83"/>
      <c r="Q29" s="74"/>
      <c r="R29" s="33"/>
    </row>
    <row r="30" spans="1:22" ht="19.75" customHeight="1" thickTop="1" x14ac:dyDescent="0.4">
      <c r="A30" s="42"/>
      <c r="B30" s="43"/>
      <c r="C30" s="23"/>
      <c r="D30" s="23"/>
      <c r="E30" s="23"/>
      <c r="F30" s="67"/>
      <c r="G30" s="68"/>
      <c r="H30" s="68"/>
      <c r="I30" s="69"/>
      <c r="J30" s="69"/>
      <c r="K30" s="69"/>
      <c r="L30" s="68"/>
      <c r="M30" s="68"/>
      <c r="N30" s="68"/>
      <c r="O30" s="82"/>
      <c r="P30" s="83"/>
      <c r="Q30" s="75"/>
      <c r="R30" s="33"/>
    </row>
    <row r="31" spans="1:22" ht="34.5" customHeight="1" x14ac:dyDescent="0.4">
      <c r="A31" s="42"/>
      <c r="B31" s="285" t="s">
        <v>75</v>
      </c>
      <c r="C31" s="285"/>
      <c r="D31" s="285"/>
      <c r="E31" s="285"/>
      <c r="F31" s="285"/>
      <c r="G31" s="44"/>
      <c r="H31" s="16"/>
      <c r="I31" s="16"/>
      <c r="J31" s="45"/>
      <c r="K31" s="45"/>
      <c r="L31" s="46"/>
      <c r="M31" s="46"/>
      <c r="N31" s="58"/>
      <c r="O31" s="84"/>
      <c r="P31" s="83"/>
      <c r="Q31" s="75"/>
      <c r="R31" s="33"/>
    </row>
    <row r="32" spans="1:22" s="24" customFormat="1" ht="160.5" customHeight="1" x14ac:dyDescent="0.4">
      <c r="A32" s="61" t="s">
        <v>39</v>
      </c>
      <c r="B32" s="285"/>
      <c r="C32" s="285"/>
      <c r="D32" s="285"/>
      <c r="E32" s="285"/>
      <c r="F32" s="285"/>
      <c r="G32" s="62" t="s">
        <v>76</v>
      </c>
      <c r="H32" s="59" t="s">
        <v>77</v>
      </c>
      <c r="I32" s="73"/>
      <c r="K32" s="284" t="s">
        <v>40</v>
      </c>
      <c r="L32" s="284"/>
      <c r="M32" s="60"/>
      <c r="N32" s="57"/>
      <c r="O32" s="85"/>
      <c r="Q32" s="41"/>
      <c r="R32" s="41"/>
    </row>
    <row r="33" spans="1:14" ht="31.5" hidden="1" customHeight="1" x14ac:dyDescent="0.35">
      <c r="A33" s="2">
        <v>19886411</v>
      </c>
      <c r="B33" s="2">
        <v>419490558</v>
      </c>
      <c r="C33" s="2">
        <v>4472214615</v>
      </c>
      <c r="D33" s="2">
        <v>53854214514</v>
      </c>
      <c r="E33" s="2"/>
      <c r="F33" s="2" t="e">
        <v>#REF!</v>
      </c>
      <c r="G33" s="3"/>
      <c r="H33" s="3"/>
      <c r="I33" s="3"/>
      <c r="J33" s="3"/>
      <c r="K33" s="3"/>
      <c r="L33" s="3"/>
      <c r="M33" s="3"/>
      <c r="N33" s="19"/>
    </row>
    <row r="34" spans="1:14" ht="31.5" hidden="1" customHeight="1" x14ac:dyDescent="0.4">
      <c r="A34" s="8" t="s">
        <v>14</v>
      </c>
      <c r="B34" s="8" t="s">
        <v>10</v>
      </c>
      <c r="C34" s="8" t="s">
        <v>7</v>
      </c>
      <c r="D34" s="8" t="s">
        <v>15</v>
      </c>
      <c r="E34" s="8"/>
      <c r="F34" s="8" t="s">
        <v>16</v>
      </c>
      <c r="G34" s="36" t="s">
        <v>9</v>
      </c>
      <c r="H34" s="24"/>
      <c r="I34" s="37"/>
      <c r="J34" s="24"/>
      <c r="K34" s="38" t="s">
        <v>13</v>
      </c>
      <c r="L34" s="39"/>
      <c r="M34" s="40"/>
      <c r="N34" s="4"/>
    </row>
    <row r="35" spans="1:14" ht="31.5" hidden="1" customHeight="1" x14ac:dyDescent="0.4">
      <c r="A35" s="12" t="e">
        <v>#REF!</v>
      </c>
      <c r="B35" s="12" t="e">
        <v>#REF!</v>
      </c>
      <c r="C35" s="13" t="e">
        <v>#REF!</v>
      </c>
      <c r="D35" s="13">
        <v>53854214514</v>
      </c>
      <c r="E35" s="13"/>
      <c r="F35" s="14" t="e">
        <v>#REF!</v>
      </c>
      <c r="G35" s="26" t="s">
        <v>9</v>
      </c>
      <c r="H35" s="19"/>
      <c r="I35" s="4"/>
      <c r="K35" s="27" t="s">
        <v>13</v>
      </c>
      <c r="L35" s="1"/>
      <c r="M35" s="6"/>
      <c r="N35" s="6"/>
    </row>
    <row r="36" spans="1:14" ht="31.5" hidden="1" customHeight="1" x14ac:dyDescent="0.4">
      <c r="A36" s="5" t="e">
        <v>#REF!</v>
      </c>
      <c r="B36" s="5" t="e">
        <v>#REF!</v>
      </c>
      <c r="C36" s="5" t="e">
        <v>#REF!</v>
      </c>
      <c r="D36" s="5">
        <v>0</v>
      </c>
      <c r="E36" s="5"/>
      <c r="F36" s="5" t="e">
        <v>#REF!</v>
      </c>
      <c r="G36" s="22"/>
      <c r="H36" s="1"/>
      <c r="I36" s="7"/>
      <c r="J36" s="1"/>
      <c r="K36" s="1"/>
    </row>
    <row r="37" spans="1:14" ht="31.5" hidden="1" customHeight="1" x14ac:dyDescent="0.4">
      <c r="C37" s="11" t="e">
        <v>#REF!</v>
      </c>
      <c r="F37" s="1" t="s">
        <v>4</v>
      </c>
      <c r="G37" s="21"/>
      <c r="H37" s="22"/>
    </row>
    <row r="38" spans="1:14" ht="31.5" customHeight="1" x14ac:dyDescent="0.4">
      <c r="B38" s="1" t="s">
        <v>38</v>
      </c>
      <c r="G38" s="5"/>
      <c r="H38" s="1"/>
    </row>
    <row r="39" spans="1:14" ht="31.5" customHeight="1" x14ac:dyDescent="0.4">
      <c r="C39" s="32"/>
    </row>
    <row r="40" spans="1:14" ht="31.5" customHeight="1" x14ac:dyDescent="0.4">
      <c r="A40" s="32"/>
    </row>
    <row r="41" spans="1:14" ht="31.5" customHeight="1" x14ac:dyDescent="0.4">
      <c r="A41"/>
      <c r="B41"/>
    </row>
    <row r="42" spans="1:14" ht="31.5" customHeight="1" x14ac:dyDescent="0.4">
      <c r="A42"/>
      <c r="B42"/>
    </row>
    <row r="43" spans="1:14" ht="31.5" customHeight="1" x14ac:dyDescent="0.4">
      <c r="A43" s="86"/>
      <c r="B43"/>
    </row>
    <row r="44" spans="1:14" ht="31.5" customHeight="1" x14ac:dyDescent="0.4">
      <c r="A44" s="86"/>
      <c r="B44"/>
      <c r="C44" s="32"/>
    </row>
    <row r="45" spans="1:14" ht="31.5" customHeight="1" x14ac:dyDescent="0.4">
      <c r="A45"/>
    </row>
    <row r="50" spans="2:2" ht="31.5" customHeight="1" x14ac:dyDescent="0.4">
      <c r="B50"/>
    </row>
  </sheetData>
  <mergeCells count="78">
    <mergeCell ref="K32:L32"/>
    <mergeCell ref="B31:F32"/>
    <mergeCell ref="I28:J28"/>
    <mergeCell ref="C26:C28"/>
    <mergeCell ref="I25:J27"/>
    <mergeCell ref="G29:H29"/>
    <mergeCell ref="K25:K27"/>
    <mergeCell ref="A26:B28"/>
    <mergeCell ref="J11:K11"/>
    <mergeCell ref="J12:K12"/>
    <mergeCell ref="B6:B8"/>
    <mergeCell ref="F23:F27"/>
    <mergeCell ref="G25:G27"/>
    <mergeCell ref="D10:E10"/>
    <mergeCell ref="G9:H9"/>
    <mergeCell ref="G7:H7"/>
    <mergeCell ref="J8:K8"/>
    <mergeCell ref="A25:B25"/>
    <mergeCell ref="G11:H11"/>
    <mergeCell ref="G10:H10"/>
    <mergeCell ref="D6:E6"/>
    <mergeCell ref="J6:K6"/>
    <mergeCell ref="H25:H27"/>
    <mergeCell ref="G14:H14"/>
    <mergeCell ref="A2:B3"/>
    <mergeCell ref="J7:K7"/>
    <mergeCell ref="D9:E9"/>
    <mergeCell ref="J9:K9"/>
    <mergeCell ref="D4:E4"/>
    <mergeCell ref="C2:C3"/>
    <mergeCell ref="D2:E3"/>
    <mergeCell ref="G4:H4"/>
    <mergeCell ref="A6:A8"/>
    <mergeCell ref="G6:H6"/>
    <mergeCell ref="D5:E5"/>
    <mergeCell ref="G8:H8"/>
    <mergeCell ref="A4:A5"/>
    <mergeCell ref="B4:B5"/>
    <mergeCell ref="G5:H5"/>
    <mergeCell ref="J5:K5"/>
    <mergeCell ref="M25:M29"/>
    <mergeCell ref="I29:J29"/>
    <mergeCell ref="K17:L17"/>
    <mergeCell ref="D26:D28"/>
    <mergeCell ref="F2:F3"/>
    <mergeCell ref="G2:H3"/>
    <mergeCell ref="D14:E14"/>
    <mergeCell ref="J3:K3"/>
    <mergeCell ref="J4:K4"/>
    <mergeCell ref="J14:K14"/>
    <mergeCell ref="I2:M2"/>
    <mergeCell ref="D7:E7"/>
    <mergeCell ref="D8:E8"/>
    <mergeCell ref="J10:K10"/>
    <mergeCell ref="D11:E11"/>
    <mergeCell ref="L25:L27"/>
    <mergeCell ref="D12:E12"/>
    <mergeCell ref="G12:H12"/>
    <mergeCell ref="K23:L23"/>
    <mergeCell ref="A16:B17"/>
    <mergeCell ref="B19:B21"/>
    <mergeCell ref="K18:L18"/>
    <mergeCell ref="I15:K15"/>
    <mergeCell ref="A12:B12"/>
    <mergeCell ref="A14:B14"/>
    <mergeCell ref="D16:D17"/>
    <mergeCell ref="A19:A21"/>
    <mergeCell ref="C16:C17"/>
    <mergeCell ref="A13:B13"/>
    <mergeCell ref="D13:E13"/>
    <mergeCell ref="G13:H13"/>
    <mergeCell ref="J13:K13"/>
    <mergeCell ref="P23:P24"/>
    <mergeCell ref="O23:O24"/>
    <mergeCell ref="K19:L19"/>
    <mergeCell ref="G23:H23"/>
    <mergeCell ref="M23:M24"/>
    <mergeCell ref="G21:I21"/>
  </mergeCells>
  <phoneticPr fontId="2" type="noConversion"/>
  <printOptions horizontalCentered="1"/>
  <pageMargins left="0" right="0" top="0.39370078740157483" bottom="0" header="0.19685039370078741" footer="0"/>
  <pageSetup paperSize="9" scale="54" orientation="landscape" horizontalDpi="4294967294" r:id="rId1"/>
  <headerFooter alignWithMargins="0">
    <oddHeader xml:space="preserve">&amp;R
</oddHeader>
    <oddFooter>&amp;C&amp;"Arial Unicode MS,標準"&amp;10 &amp;P /&amp;N&amp;R&amp;D /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2"/>
    <pageSetUpPr fitToPage="1"/>
  </sheetPr>
  <dimension ref="A1:CR231"/>
  <sheetViews>
    <sheetView zoomScale="86" zoomScaleNormal="86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B5" sqref="B5"/>
    </sheetView>
  </sheetViews>
  <sheetFormatPr defaultColWidth="9" defaultRowHeight="17" x14ac:dyDescent="0.4"/>
  <cols>
    <col min="1" max="1" width="12.1796875" style="167" bestFit="1" customWidth="1"/>
    <col min="2" max="2" width="16" style="167" customWidth="1"/>
    <col min="3" max="4" width="8.1796875" style="168" customWidth="1"/>
    <col min="5" max="5" width="19.6328125" style="171" customWidth="1"/>
    <col min="6" max="6" width="17.6328125" style="172" customWidth="1"/>
    <col min="7" max="7" width="9" style="168" customWidth="1"/>
    <col min="8" max="8" width="13.7265625" style="173" bestFit="1" customWidth="1"/>
    <col min="9" max="9" width="9" style="168" customWidth="1"/>
    <col min="10" max="11" width="13.08984375" style="168" customWidth="1"/>
    <col min="12" max="12" width="15.6328125" style="172" customWidth="1"/>
    <col min="13" max="13" width="18.36328125" style="172" customWidth="1"/>
    <col min="14" max="14" width="16.90625" style="172" bestFit="1" customWidth="1"/>
    <col min="15" max="15" width="17" style="172" customWidth="1"/>
    <col min="16" max="16" width="14.1796875" style="172" customWidth="1"/>
    <col min="17" max="17" width="16.36328125" style="172" customWidth="1"/>
    <col min="18" max="18" width="52.36328125" style="171" customWidth="1"/>
    <col min="19" max="19" width="21.81640625" style="170" customWidth="1"/>
    <col min="20" max="20" width="42.1796875" style="169" customWidth="1"/>
    <col min="21" max="21" width="17" style="168" customWidth="1"/>
    <col min="22" max="22" width="17" style="167" customWidth="1"/>
    <col min="23" max="23" width="12.1796875" style="167" bestFit="1" customWidth="1"/>
    <col min="24" max="16384" width="9" style="167"/>
  </cols>
  <sheetData>
    <row r="1" spans="1:96" ht="19.5" x14ac:dyDescent="0.45">
      <c r="B1" s="185" t="s">
        <v>100</v>
      </c>
      <c r="T1" s="184" t="s">
        <v>99</v>
      </c>
    </row>
    <row r="2" spans="1:96" s="175" customFormat="1" ht="18" customHeight="1" x14ac:dyDescent="0.4">
      <c r="A2" s="175" t="s">
        <v>98</v>
      </c>
      <c r="B2" s="180" t="s">
        <v>97</v>
      </c>
      <c r="C2" s="180" t="s">
        <v>96</v>
      </c>
      <c r="D2" s="180" t="s">
        <v>95</v>
      </c>
      <c r="E2" s="180" t="s">
        <v>94</v>
      </c>
      <c r="F2" s="179" t="s">
        <v>93</v>
      </c>
      <c r="G2" s="183" t="s">
        <v>92</v>
      </c>
      <c r="H2" s="180" t="s">
        <v>91</v>
      </c>
      <c r="I2" s="180" t="s">
        <v>90</v>
      </c>
      <c r="J2" s="180" t="s">
        <v>89</v>
      </c>
      <c r="K2" s="182" t="s">
        <v>88</v>
      </c>
      <c r="L2" s="181" t="s">
        <v>87</v>
      </c>
      <c r="M2" s="181" t="s">
        <v>86</v>
      </c>
      <c r="N2" s="181" t="s">
        <v>85</v>
      </c>
      <c r="O2" s="181" t="s">
        <v>84</v>
      </c>
      <c r="P2" s="181" t="s">
        <v>83</v>
      </c>
      <c r="Q2" s="181" t="s">
        <v>82</v>
      </c>
      <c r="R2" s="180" t="s">
        <v>81</v>
      </c>
      <c r="S2" s="179" t="s">
        <v>80</v>
      </c>
      <c r="T2" s="178" t="s">
        <v>79</v>
      </c>
      <c r="U2" s="177" t="s">
        <v>78</v>
      </c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6"/>
      <c r="AU2" s="176"/>
      <c r="AV2" s="176"/>
      <c r="AW2" s="176"/>
      <c r="AX2" s="176"/>
      <c r="AY2" s="176"/>
      <c r="AZ2" s="176"/>
      <c r="BA2" s="176"/>
      <c r="BB2" s="176"/>
      <c r="BC2" s="176"/>
      <c r="BD2" s="176"/>
      <c r="BE2" s="176"/>
      <c r="BF2" s="176"/>
      <c r="BG2" s="176"/>
      <c r="BH2" s="176"/>
      <c r="BI2" s="176"/>
      <c r="BJ2" s="176"/>
      <c r="BK2" s="176"/>
      <c r="BL2" s="176"/>
      <c r="BM2" s="176"/>
      <c r="BN2" s="176"/>
      <c r="BO2" s="176"/>
      <c r="BP2" s="176"/>
      <c r="BQ2" s="176"/>
      <c r="BR2" s="176"/>
      <c r="BS2" s="176"/>
      <c r="BT2" s="176"/>
      <c r="BU2" s="176"/>
      <c r="BV2" s="176"/>
      <c r="BW2" s="176"/>
      <c r="BX2" s="176"/>
      <c r="BY2" s="176"/>
      <c r="BZ2" s="176"/>
      <c r="CA2" s="176"/>
      <c r="CB2" s="176"/>
      <c r="CC2" s="176"/>
      <c r="CD2" s="176"/>
      <c r="CE2" s="176"/>
      <c r="CF2" s="176"/>
      <c r="CG2" s="176"/>
      <c r="CH2" s="176"/>
      <c r="CI2" s="176"/>
      <c r="CJ2" s="176"/>
      <c r="CK2" s="176"/>
      <c r="CL2" s="176"/>
      <c r="CM2" s="176"/>
      <c r="CN2" s="176"/>
      <c r="CO2" s="176"/>
      <c r="CP2" s="176"/>
      <c r="CQ2" s="176"/>
      <c r="CR2" s="176"/>
    </row>
    <row r="81" spans="2:96" s="174" customFormat="1" x14ac:dyDescent="0.4">
      <c r="B81" s="167"/>
      <c r="C81" s="168"/>
      <c r="D81" s="168"/>
      <c r="E81" s="171"/>
      <c r="F81" s="172"/>
      <c r="G81" s="168"/>
      <c r="H81" s="173"/>
      <c r="I81" s="168"/>
      <c r="J81" s="168"/>
      <c r="K81" s="168"/>
      <c r="L81" s="172"/>
      <c r="M81" s="172"/>
      <c r="N81" s="172"/>
      <c r="O81" s="172"/>
      <c r="P81" s="172"/>
      <c r="Q81" s="172"/>
      <c r="R81" s="171"/>
      <c r="S81" s="170"/>
      <c r="T81" s="169"/>
      <c r="U81" s="168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  <c r="AV81" s="167"/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7"/>
      <c r="BH81" s="167"/>
      <c r="BI81" s="167"/>
      <c r="BJ81" s="167"/>
      <c r="BK81" s="167"/>
      <c r="BL81" s="167"/>
      <c r="BM81" s="167"/>
      <c r="BN81" s="167"/>
      <c r="BO81" s="167"/>
      <c r="BP81" s="167"/>
      <c r="BQ81" s="167"/>
      <c r="BR81" s="167"/>
      <c r="BS81" s="167"/>
      <c r="BT81" s="167"/>
      <c r="BU81" s="167"/>
      <c r="BV81" s="167"/>
      <c r="BW81" s="167"/>
      <c r="BX81" s="167"/>
      <c r="BY81" s="167"/>
      <c r="BZ81" s="167"/>
      <c r="CA81" s="167"/>
      <c r="CB81" s="167"/>
      <c r="CC81" s="167"/>
      <c r="CD81" s="167"/>
      <c r="CE81" s="167"/>
      <c r="CF81" s="167"/>
      <c r="CG81" s="167"/>
      <c r="CH81" s="167"/>
      <c r="CI81" s="167"/>
      <c r="CJ81" s="167"/>
      <c r="CK81" s="167"/>
      <c r="CL81" s="167"/>
      <c r="CM81" s="167"/>
      <c r="CN81" s="167"/>
      <c r="CO81" s="167"/>
      <c r="CP81" s="167"/>
      <c r="CQ81" s="167"/>
      <c r="CR81" s="167"/>
    </row>
    <row r="83" spans="2:96" s="174" customFormat="1" x14ac:dyDescent="0.4">
      <c r="B83" s="167"/>
      <c r="C83" s="168"/>
      <c r="D83" s="168"/>
      <c r="E83" s="171"/>
      <c r="F83" s="172"/>
      <c r="G83" s="168"/>
      <c r="H83" s="173"/>
      <c r="I83" s="168"/>
      <c r="J83" s="168"/>
      <c r="K83" s="168"/>
      <c r="L83" s="172"/>
      <c r="M83" s="172"/>
      <c r="N83" s="172"/>
      <c r="O83" s="172"/>
      <c r="P83" s="172"/>
      <c r="Q83" s="172"/>
      <c r="R83" s="171"/>
      <c r="S83" s="170"/>
      <c r="T83" s="169"/>
      <c r="U83" s="168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  <c r="AV83" s="167"/>
      <c r="AW83" s="167"/>
      <c r="AX83" s="167"/>
      <c r="AY83" s="167"/>
      <c r="AZ83" s="167"/>
      <c r="BA83" s="167"/>
      <c r="BB83" s="167"/>
      <c r="BC83" s="167"/>
      <c r="BD83" s="167"/>
      <c r="BE83" s="167"/>
      <c r="BF83" s="167"/>
      <c r="BG83" s="167"/>
      <c r="BH83" s="167"/>
      <c r="BI83" s="167"/>
      <c r="BJ83" s="167"/>
      <c r="BK83" s="167"/>
      <c r="BL83" s="167"/>
      <c r="BM83" s="167"/>
      <c r="BN83" s="167"/>
      <c r="BO83" s="167"/>
      <c r="BP83" s="167"/>
      <c r="BQ83" s="167"/>
      <c r="BR83" s="167"/>
      <c r="BS83" s="167"/>
      <c r="BT83" s="167"/>
      <c r="BU83" s="167"/>
      <c r="BV83" s="167"/>
      <c r="BW83" s="167"/>
      <c r="BX83" s="167"/>
      <c r="BY83" s="167"/>
      <c r="BZ83" s="167"/>
      <c r="CA83" s="167"/>
      <c r="CB83" s="167"/>
      <c r="CC83" s="167"/>
      <c r="CD83" s="167"/>
      <c r="CE83" s="167"/>
      <c r="CF83" s="167"/>
      <c r="CG83" s="167"/>
      <c r="CH83" s="167"/>
      <c r="CI83" s="167"/>
      <c r="CJ83" s="167"/>
      <c r="CK83" s="167"/>
      <c r="CL83" s="167"/>
      <c r="CM83" s="167"/>
      <c r="CN83" s="167"/>
      <c r="CO83" s="167"/>
      <c r="CP83" s="167"/>
      <c r="CQ83" s="167"/>
      <c r="CR83" s="167"/>
    </row>
    <row r="229" spans="2:96" s="172" customFormat="1" x14ac:dyDescent="0.4">
      <c r="B229" s="167"/>
      <c r="C229" s="168"/>
      <c r="D229" s="168"/>
      <c r="E229" s="171"/>
      <c r="G229" s="168"/>
      <c r="H229" s="173"/>
      <c r="I229" s="168"/>
      <c r="J229" s="168"/>
      <c r="K229" s="168"/>
      <c r="R229" s="171"/>
      <c r="S229" s="170"/>
      <c r="T229" s="169"/>
      <c r="U229" s="168"/>
      <c r="V229" s="167"/>
      <c r="W229" s="167"/>
      <c r="X229" s="167"/>
      <c r="Y229" s="167"/>
      <c r="Z229" s="167"/>
      <c r="AA229" s="167"/>
      <c r="AB229" s="167"/>
      <c r="AC229" s="167"/>
      <c r="AD229" s="167"/>
      <c r="AE229" s="167"/>
      <c r="AF229" s="167"/>
      <c r="AG229" s="167"/>
      <c r="AH229" s="167"/>
      <c r="AI229" s="167"/>
      <c r="AJ229" s="167"/>
      <c r="AK229" s="167"/>
      <c r="AL229" s="167"/>
      <c r="AM229" s="167"/>
      <c r="AN229" s="167"/>
      <c r="AO229" s="167"/>
      <c r="AP229" s="167"/>
      <c r="AQ229" s="167"/>
      <c r="AR229" s="167"/>
      <c r="AS229" s="167"/>
      <c r="AT229" s="167"/>
      <c r="AU229" s="167"/>
      <c r="AV229" s="167"/>
      <c r="AW229" s="167"/>
      <c r="AX229" s="167"/>
      <c r="AY229" s="167"/>
      <c r="AZ229" s="167"/>
      <c r="BA229" s="167"/>
      <c r="BB229" s="167"/>
      <c r="BC229" s="167"/>
      <c r="BD229" s="167"/>
      <c r="BE229" s="167"/>
      <c r="BF229" s="167"/>
      <c r="BG229" s="167"/>
      <c r="BH229" s="167"/>
      <c r="BI229" s="167"/>
      <c r="BJ229" s="167"/>
      <c r="BK229" s="167"/>
      <c r="BL229" s="167"/>
      <c r="BM229" s="167"/>
      <c r="BN229" s="167"/>
      <c r="BO229" s="167"/>
      <c r="BP229" s="167"/>
      <c r="BQ229" s="167"/>
      <c r="BR229" s="167"/>
      <c r="BS229" s="167"/>
      <c r="BT229" s="167"/>
      <c r="BU229" s="167"/>
      <c r="BV229" s="167"/>
      <c r="BW229" s="167"/>
      <c r="BX229" s="167"/>
      <c r="BY229" s="167"/>
      <c r="BZ229" s="167"/>
      <c r="CA229" s="167"/>
      <c r="CB229" s="167"/>
      <c r="CC229" s="167"/>
      <c r="CD229" s="167"/>
      <c r="CE229" s="167"/>
      <c r="CF229" s="167"/>
      <c r="CG229" s="167"/>
      <c r="CH229" s="167"/>
      <c r="CI229" s="167"/>
      <c r="CJ229" s="167"/>
      <c r="CK229" s="167"/>
      <c r="CL229" s="167"/>
      <c r="CM229" s="167"/>
      <c r="CN229" s="167"/>
      <c r="CO229" s="167"/>
      <c r="CP229" s="167"/>
      <c r="CQ229" s="167"/>
      <c r="CR229" s="167"/>
    </row>
    <row r="231" spans="2:96" s="172" customFormat="1" x14ac:dyDescent="0.4">
      <c r="B231" s="167"/>
      <c r="C231" s="168"/>
      <c r="D231" s="168"/>
      <c r="E231" s="171"/>
      <c r="G231" s="168"/>
      <c r="H231" s="173"/>
      <c r="I231" s="168"/>
      <c r="J231" s="168"/>
      <c r="K231" s="168"/>
      <c r="R231" s="171"/>
      <c r="S231" s="170"/>
      <c r="T231" s="169"/>
      <c r="U231" s="168"/>
      <c r="V231" s="167"/>
      <c r="W231" s="167"/>
      <c r="X231" s="167"/>
      <c r="Y231" s="167"/>
      <c r="Z231" s="167"/>
      <c r="AA231" s="167"/>
      <c r="AB231" s="167"/>
      <c r="AC231" s="167"/>
      <c r="AD231" s="167"/>
      <c r="AE231" s="167"/>
      <c r="AF231" s="167"/>
      <c r="AG231" s="167"/>
      <c r="AH231" s="167"/>
      <c r="AI231" s="167"/>
      <c r="AJ231" s="167"/>
      <c r="AK231" s="167"/>
      <c r="AL231" s="167"/>
      <c r="AM231" s="167"/>
      <c r="AN231" s="167"/>
      <c r="AO231" s="167"/>
      <c r="AP231" s="167"/>
      <c r="AQ231" s="167"/>
      <c r="AR231" s="167"/>
      <c r="AS231" s="167"/>
      <c r="AT231" s="167"/>
      <c r="AU231" s="167"/>
      <c r="AV231" s="167"/>
      <c r="AW231" s="167"/>
      <c r="AX231" s="167"/>
      <c r="AY231" s="167"/>
      <c r="AZ231" s="167"/>
      <c r="BA231" s="167"/>
      <c r="BB231" s="167"/>
      <c r="BC231" s="167"/>
      <c r="BD231" s="167"/>
      <c r="BE231" s="167"/>
      <c r="BF231" s="167"/>
      <c r="BG231" s="167"/>
      <c r="BH231" s="167"/>
      <c r="BI231" s="167"/>
      <c r="BJ231" s="167"/>
      <c r="BK231" s="167"/>
      <c r="BL231" s="167"/>
      <c r="BM231" s="167"/>
      <c r="BN231" s="167"/>
      <c r="BO231" s="167"/>
      <c r="BP231" s="167"/>
      <c r="BQ231" s="167"/>
      <c r="BR231" s="167"/>
      <c r="BS231" s="167"/>
      <c r="BT231" s="167"/>
      <c r="BU231" s="167"/>
      <c r="BV231" s="167"/>
      <c r="BW231" s="167"/>
      <c r="BX231" s="167"/>
      <c r="BY231" s="167"/>
      <c r="BZ231" s="167"/>
      <c r="CA231" s="167"/>
      <c r="CB231" s="167"/>
      <c r="CC231" s="167"/>
      <c r="CD231" s="167"/>
      <c r="CE231" s="167"/>
      <c r="CF231" s="167"/>
      <c r="CG231" s="167"/>
      <c r="CH231" s="167"/>
      <c r="CI231" s="167"/>
      <c r="CJ231" s="167"/>
      <c r="CK231" s="167"/>
      <c r="CL231" s="167"/>
      <c r="CM231" s="167"/>
      <c r="CN231" s="167"/>
      <c r="CO231" s="167"/>
      <c r="CP231" s="167"/>
      <c r="CQ231" s="167"/>
      <c r="CR231" s="167"/>
    </row>
  </sheetData>
  <autoFilter ref="B2:CG2" xr:uid="{00000000-0009-0000-0000-000001000000}"/>
  <phoneticPr fontId="2" type="noConversion"/>
  <printOptions horizontalCentered="1"/>
  <pageMargins left="0" right="0" top="0.39370078740157483" bottom="0.31496062992125984" header="0.19685039370078741" footer="0.19685039370078741"/>
  <pageSetup paperSize="9" scale="47" fitToHeight="50" orientation="landscape" horizontalDpi="4294967294" verticalDpi="300" r:id="rId1"/>
  <headerFooter alignWithMargins="0">
    <oddFooter>&amp;C&amp;P /&amp;N&amp;R&amp;D 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備呆總表</vt:lpstr>
      <vt:lpstr>10804工作表</vt:lpstr>
      <vt:lpstr>'10804工作表'!Print_Area</vt:lpstr>
      <vt:lpstr>備呆總表!Print_Area</vt:lpstr>
      <vt:lpstr>'10804工作表'!Print_Titles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K120713026</dc:creator>
  <cp:lastModifiedBy>楷杰-Ted</cp:lastModifiedBy>
  <cp:lastPrinted>2019-05-06T09:13:15Z</cp:lastPrinted>
  <dcterms:created xsi:type="dcterms:W3CDTF">2006-04-13T00:29:38Z</dcterms:created>
  <dcterms:modified xsi:type="dcterms:W3CDTF">2023-04-24T02:19:28Z</dcterms:modified>
</cp:coreProperties>
</file>