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xr:revisionPtr revIDLastSave="0" documentId="13_ncr:1_{BE69900B-86D8-4815-A3C9-EE362D7493B9}" xr6:coauthVersionLast="47" xr6:coauthVersionMax="47" xr10:uidLastSave="{00000000-0000-0000-0000-000000000000}"/>
  <bookViews>
    <workbookView xWindow="-110" yWindow="-110" windowWidth="19420" windowHeight="11020" tabRatio="734" xr2:uid="{00000000-000D-0000-FFFF-FFFF00000000}"/>
  </bookViews>
  <sheets>
    <sheet name="還款-撥還款比較" sheetId="16" r:id="rId1"/>
  </sheets>
  <definedNames>
    <definedName name="_xlnm.Print_Area" localSheetId="0">'還款-撥還款比較'!$A:$M</definedName>
  </definedNames>
  <calcPr calcId="181029"/>
</workbook>
</file>

<file path=xl/calcChain.xml><?xml version="1.0" encoding="utf-8"?>
<calcChain xmlns="http://schemas.openxmlformats.org/spreadsheetml/2006/main">
  <c r="A19" i="16" l="1"/>
  <c r="A18" i="16"/>
  <c r="A6" i="16"/>
  <c r="A1" i="16"/>
  <c r="F22" i="16"/>
  <c r="J22" i="16"/>
  <c r="F7" i="16"/>
  <c r="F8" i="16"/>
  <c r="F9" i="16"/>
  <c r="F10" i="16"/>
  <c r="K10" i="16" s="1"/>
  <c r="L10" i="16" s="1"/>
  <c r="F11" i="16"/>
  <c r="K11" i="16" s="1"/>
  <c r="L11" i="16" s="1"/>
  <c r="F12" i="16"/>
  <c r="K12" i="16" s="1"/>
  <c r="L12" i="16" s="1"/>
  <c r="F13" i="16"/>
  <c r="F14" i="16"/>
  <c r="F15" i="16"/>
  <c r="F16" i="16"/>
  <c r="F17" i="16"/>
  <c r="F6" i="16"/>
  <c r="J7" i="16"/>
  <c r="K7" i="16" s="1"/>
  <c r="L7" i="16" s="1"/>
  <c r="J8" i="16"/>
  <c r="K8" i="16" s="1"/>
  <c r="L8" i="16" s="1"/>
  <c r="J9" i="16"/>
  <c r="J10" i="16"/>
  <c r="J11" i="16"/>
  <c r="J12" i="16"/>
  <c r="J13" i="16"/>
  <c r="J14" i="16"/>
  <c r="J15" i="16"/>
  <c r="K15" i="16" s="1"/>
  <c r="L15" i="16" s="1"/>
  <c r="J16" i="16"/>
  <c r="K16" i="16" s="1"/>
  <c r="L16" i="16" s="1"/>
  <c r="J17" i="16"/>
  <c r="J6" i="16"/>
  <c r="K9" i="16"/>
  <c r="L9" i="16" s="1"/>
  <c r="K13" i="16"/>
  <c r="L13" i="16" s="1"/>
  <c r="K17" i="16"/>
  <c r="L17" i="16" s="1"/>
  <c r="K14" i="16" l="1"/>
  <c r="L14" i="16" s="1"/>
  <c r="K6" i="16"/>
  <c r="L6" i="16" s="1"/>
  <c r="G18" i="16"/>
  <c r="G19" i="16" s="1"/>
  <c r="H18" i="16"/>
  <c r="H19" i="16" s="1"/>
  <c r="C18" i="16"/>
  <c r="C19" i="16" s="1"/>
  <c r="D18" i="16"/>
  <c r="D19" i="16" s="1"/>
  <c r="K22" i="16" l="1"/>
  <c r="B18" i="16" l="1"/>
  <c r="B19" i="16" s="1"/>
  <c r="I18" i="16" l="1"/>
  <c r="I19" i="16" s="1"/>
  <c r="F18" i="16" l="1"/>
  <c r="F19" i="16" s="1"/>
  <c r="J18" i="16"/>
  <c r="J19" i="16" s="1"/>
  <c r="E18" i="16" l="1"/>
  <c r="E19" i="16" s="1"/>
  <c r="L18" i="16"/>
  <c r="L19" i="16" s="1"/>
  <c r="K18" i="16"/>
  <c r="K19" i="16" l="1"/>
</calcChain>
</file>

<file path=xl/sharedStrings.xml><?xml version="1.0" encoding="utf-8"?>
<sst xmlns="http://schemas.openxmlformats.org/spreadsheetml/2006/main" count="37" uniqueCount="36">
  <si>
    <t>3月</t>
  </si>
  <si>
    <t>5月</t>
  </si>
  <si>
    <t>6月</t>
  </si>
  <si>
    <t>7月</t>
  </si>
  <si>
    <t>8月</t>
  </si>
  <si>
    <t>9月</t>
  </si>
  <si>
    <t>10月</t>
  </si>
  <si>
    <t>　　　單位：億元</t>
    <phoneticPr fontId="4" type="noConversion"/>
  </si>
  <si>
    <t>期間</t>
    <phoneticPr fontId="4" type="noConversion"/>
  </si>
  <si>
    <t>撥款(a)</t>
    <phoneticPr fontId="4" type="noConversion"/>
  </si>
  <si>
    <r>
      <t>還款</t>
    </r>
    <r>
      <rPr>
        <sz val="18"/>
        <rFont val="標楷體"/>
        <family val="4"/>
        <charset val="136"/>
      </rPr>
      <t>(b)</t>
    </r>
    <phoneticPr fontId="4" type="noConversion"/>
  </si>
  <si>
    <t>淨增減</t>
    <phoneticPr fontId="4" type="noConversion"/>
  </si>
  <si>
    <t>月底</t>
    <phoneticPr fontId="4" type="noConversion"/>
  </si>
  <si>
    <t>結清</t>
    <phoneticPr fontId="4" type="noConversion"/>
  </si>
  <si>
    <t>非結清</t>
    <phoneticPr fontId="4" type="noConversion"/>
  </si>
  <si>
    <t>合計</t>
    <phoneticPr fontId="4" type="noConversion"/>
  </si>
  <si>
    <t>平均月</t>
    <phoneticPr fontId="3" type="noConversion"/>
  </si>
  <si>
    <t>利率高轉貸</t>
    <phoneticPr fontId="4" type="noConversion"/>
  </si>
  <si>
    <t>買賣</t>
    <phoneticPr fontId="4" type="noConversion"/>
  </si>
  <si>
    <t>自行還款等</t>
    <phoneticPr fontId="4" type="noConversion"/>
  </si>
  <si>
    <t>12月</t>
    <phoneticPr fontId="4" type="noConversion"/>
  </si>
  <si>
    <t>2月</t>
    <phoneticPr fontId="4" type="noConversion"/>
  </si>
  <si>
    <t>4月</t>
    <phoneticPr fontId="4" type="noConversion"/>
  </si>
  <si>
    <t>11月</t>
    <phoneticPr fontId="4" type="noConversion"/>
  </si>
  <si>
    <t>機密等級:密</t>
    <phoneticPr fontId="3" type="noConversion"/>
  </si>
  <si>
    <t>小計</t>
    <phoneticPr fontId="4" type="noConversion"/>
  </si>
  <si>
    <t>部份還款</t>
    <phoneticPr fontId="4" type="noConversion"/>
  </si>
  <si>
    <t>本金攤提</t>
    <phoneticPr fontId="4" type="noConversion"/>
  </si>
  <si>
    <t>轉催收</t>
    <phoneticPr fontId="4" type="noConversion"/>
  </si>
  <si>
    <t>(c=a-b)</t>
    <phoneticPr fontId="4" type="noConversion"/>
  </si>
  <si>
    <t>額餘</t>
    <phoneticPr fontId="4" type="noConversion"/>
  </si>
  <si>
    <t>當月還款分佈 %</t>
    <phoneticPr fontId="3" type="noConversion"/>
  </si>
  <si>
    <t xml:space="preserve">  </t>
    <phoneticPr fontId="3" type="noConversion"/>
  </si>
  <si>
    <t xml:space="preserve"> </t>
    <phoneticPr fontId="3" type="noConversion"/>
  </si>
  <si>
    <t>●撥款金額包含企金件以自然人申貸撥款22.00億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</si>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</sst>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.00_);[Red]\(0.00\)"/>
    <numFmt numFmtId="177" formatCode="0.00_ ;[Red]\-0.00\ "/>
    <numFmt numFmtId="178" formatCode="0.00_ "/>
    <numFmt numFmtId="179" formatCode="#,##0.00_);[Red]\(#,##0.00\)"/>
    <numFmt numFmtId="180" formatCode="#,##0.00_ "/>
  </numFmts>
  <fonts count="2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24"/>
      <color indexed="12"/>
      <name val="富漢通中仿圓"/>
      <family val="3"/>
      <charset val="136"/>
    </font>
    <font>
      <sz val="12"/>
      <name val="標楷體"/>
      <family val="4"/>
      <charset val="136"/>
    </font>
    <font>
      <sz val="18"/>
      <name val="標楷體"/>
      <family val="4"/>
      <charset val="136"/>
    </font>
    <font>
      <sz val="20"/>
      <name val="標楷體"/>
      <family val="4"/>
      <charset val="136"/>
    </font>
    <font>
      <sz val="16"/>
      <name val="標楷體"/>
      <family val="4"/>
      <charset val="136"/>
    </font>
    <font>
      <sz val="14"/>
      <name val="標楷體"/>
      <family val="4"/>
      <charset val="136"/>
    </font>
    <font>
      <sz val="12"/>
      <name val="Times New Roman"/>
      <family val="1"/>
    </font>
    <font>
      <sz val="12"/>
      <name val="Tahoma"/>
      <family val="2"/>
    </font>
    <font>
      <sz val="24"/>
      <color indexed="8"/>
      <name val="華康隸書體W7"/>
      <family val="3"/>
      <charset val="136"/>
    </font>
    <font>
      <sz val="8"/>
      <name val="新細明體"/>
      <family val="1"/>
      <charset val="136"/>
    </font>
    <font>
      <b/>
      <i/>
      <sz val="16"/>
      <name val="Arial"/>
      <family val="2"/>
    </font>
    <font>
      <sz val="12"/>
      <name val="Rockwell"/>
      <family val="1"/>
    </font>
    <font>
      <sz val="12"/>
      <name val="華康仿宋體W2"/>
      <family val="3"/>
      <charset val="136"/>
    </font>
    <font>
      <b/>
      <sz val="14"/>
      <name val="Times New Roman"/>
      <family val="1"/>
    </font>
    <font>
      <b/>
      <sz val="16"/>
      <name val="Times New Roman"/>
      <family val="1"/>
    </font>
    <font>
      <sz val="12"/>
      <color theme="1"/>
      <name val="標楷體"/>
      <family val="4"/>
      <charset val="136"/>
    </font>
    <font>
      <sz val="12"/>
      <name val="Arial"/>
      <family val="2"/>
    </font>
    <font>
      <sz val="8"/>
      <color indexed="8"/>
      <name val="華康粗黑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Tahoma"/>
      <family val="2"/>
    </font>
    <font>
      <sz val="12"/>
      <color theme="0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/>
    <xf numFmtId="0" fontId="23" fillId="0" borderId="0">
      <alignment vertical="center"/>
    </xf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>
      <alignment vertical="center"/>
    </xf>
    <xf numFmtId="177" fontId="12" fillId="0" borderId="28" xfId="2" applyNumberFormat="1" applyFont="1" applyBorder="1" applyAlignment="1">
      <alignment vertical="center"/>
    </xf>
    <xf numFmtId="177" fontId="12" fillId="0" borderId="4" xfId="2" applyNumberFormat="1" applyFont="1" applyBorder="1" applyAlignment="1">
      <alignment vertical="center"/>
    </xf>
    <xf numFmtId="177" fontId="12" fillId="0" borderId="1" xfId="2" applyNumberFormat="1" applyFont="1" applyBorder="1" applyAlignment="1">
      <alignment vertical="center"/>
    </xf>
    <xf numFmtId="177" fontId="12" fillId="0" borderId="2" xfId="2" applyNumberFormat="1" applyFont="1" applyBorder="1" applyAlignment="1">
      <alignment vertical="center"/>
    </xf>
    <xf numFmtId="177" fontId="12" fillId="0" borderId="29" xfId="2" applyNumberFormat="1" applyFont="1" applyBorder="1" applyAlignment="1">
      <alignment vertical="center"/>
    </xf>
    <xf numFmtId="177" fontId="12" fillId="0" borderId="27" xfId="2" applyNumberFormat="1" applyFont="1" applyBorder="1" applyAlignment="1">
      <alignment vertical="center"/>
    </xf>
    <xf numFmtId="177" fontId="12" fillId="0" borderId="25" xfId="2" applyNumberFormat="1" applyFont="1" applyBorder="1" applyAlignment="1">
      <alignment vertical="center"/>
    </xf>
    <xf numFmtId="177" fontId="12" fillId="0" borderId="30" xfId="2" applyNumberFormat="1" applyFont="1" applyBorder="1" applyAlignment="1">
      <alignment vertical="center"/>
    </xf>
    <xf numFmtId="177" fontId="12" fillId="0" borderId="36" xfId="2" applyNumberFormat="1" applyFont="1" applyBorder="1" applyAlignment="1">
      <alignment vertical="center"/>
    </xf>
    <xf numFmtId="177" fontId="12" fillId="0" borderId="22" xfId="2" applyNumberFormat="1" applyFont="1" applyBorder="1" applyAlignment="1">
      <alignment vertical="center"/>
    </xf>
    <xf numFmtId="177" fontId="12" fillId="0" borderId="23" xfId="2" applyNumberFormat="1" applyFont="1" applyBorder="1" applyAlignment="1">
      <alignment vertical="center"/>
    </xf>
    <xf numFmtId="177" fontId="12" fillId="0" borderId="13" xfId="2" applyNumberFormat="1" applyFont="1" applyBorder="1" applyAlignment="1">
      <alignment vertical="center"/>
    </xf>
    <xf numFmtId="177" fontId="12" fillId="0" borderId="14" xfId="2" applyNumberFormat="1" applyFont="1" applyBorder="1" applyAlignment="1">
      <alignment vertical="center"/>
    </xf>
    <xf numFmtId="177" fontId="12" fillId="0" borderId="16" xfId="2" applyNumberFormat="1" applyFont="1" applyBorder="1" applyAlignment="1">
      <alignment vertical="center"/>
    </xf>
    <xf numFmtId="177" fontId="12" fillId="0" borderId="17" xfId="2" applyNumberFormat="1" applyFont="1" applyBorder="1" applyAlignment="1">
      <alignment vertical="center"/>
    </xf>
    <xf numFmtId="177" fontId="12" fillId="0" borderId="15" xfId="2" applyNumberFormat="1" applyFont="1" applyBorder="1" applyAlignment="1">
      <alignment vertical="center"/>
    </xf>
    <xf numFmtId="177" fontId="12" fillId="0" borderId="20" xfId="2" applyNumberFormat="1" applyFont="1" applyBorder="1" applyAlignment="1">
      <alignment vertical="center"/>
    </xf>
    <xf numFmtId="177" fontId="12" fillId="0" borderId="19" xfId="2" applyNumberFormat="1" applyFont="1" applyBorder="1" applyAlignment="1">
      <alignment vertical="center"/>
    </xf>
    <xf numFmtId="177" fontId="12" fillId="0" borderId="24" xfId="2" applyNumberFormat="1" applyFont="1" applyBorder="1" applyAlignment="1">
      <alignment vertical="center"/>
    </xf>
    <xf numFmtId="177" fontId="12" fillId="0" borderId="38" xfId="2" applyNumberFormat="1" applyFont="1" applyBorder="1" applyAlignment="1">
      <alignment horizontal="right" vertical="center"/>
    </xf>
    <xf numFmtId="177" fontId="12" fillId="0" borderId="21" xfId="2" applyNumberFormat="1" applyFont="1" applyBorder="1" applyAlignment="1">
      <alignment horizontal="right" vertical="center"/>
    </xf>
    <xf numFmtId="179" fontId="12" fillId="0" borderId="13" xfId="2" applyNumberFormat="1" applyFont="1" applyBorder="1" applyAlignment="1">
      <alignment vertical="center"/>
    </xf>
    <xf numFmtId="0" fontId="9" fillId="0" borderId="28" xfId="2" applyFont="1" applyBorder="1" applyAlignment="1">
      <alignment horizontal="left" vertical="center"/>
    </xf>
    <xf numFmtId="177" fontId="12" fillId="0" borderId="37" xfId="2" applyNumberFormat="1" applyFont="1" applyBorder="1" applyAlignment="1">
      <alignment horizontal="right" vertical="center"/>
    </xf>
    <xf numFmtId="177" fontId="12" fillId="0" borderId="11" xfId="2" applyNumberFormat="1" applyFont="1" applyBorder="1" applyAlignment="1">
      <alignment vertical="center"/>
    </xf>
    <xf numFmtId="177" fontId="12" fillId="0" borderId="10" xfId="2" applyNumberFormat="1" applyFont="1" applyBorder="1" applyAlignment="1">
      <alignment vertical="center"/>
    </xf>
    <xf numFmtId="177" fontId="12" fillId="0" borderId="8" xfId="2" applyNumberFormat="1" applyFont="1" applyBorder="1" applyAlignment="1">
      <alignment vertical="center"/>
    </xf>
    <xf numFmtId="177" fontId="12" fillId="0" borderId="9" xfId="2" applyNumberFormat="1" applyFont="1" applyBorder="1" applyAlignment="1">
      <alignment vertical="center"/>
    </xf>
    <xf numFmtId="0" fontId="9" fillId="0" borderId="0" xfId="2" applyFont="1" applyAlignment="1">
      <alignment horizontal="left" vertical="center"/>
    </xf>
    <xf numFmtId="177" fontId="12" fillId="0" borderId="0" xfId="2" applyNumberFormat="1" applyFont="1" applyAlignment="1">
      <alignment vertical="center"/>
    </xf>
    <xf numFmtId="177" fontId="12" fillId="0" borderId="0" xfId="2" applyNumberFormat="1" applyFont="1" applyAlignment="1">
      <alignment horizontal="right" vertical="center"/>
    </xf>
    <xf numFmtId="178" fontId="16" fillId="0" borderId="39" xfId="2" applyNumberFormat="1" applyFont="1" applyBorder="1" applyAlignment="1">
      <alignment horizontal="center" vertical="center"/>
    </xf>
    <xf numFmtId="180" fontId="15" fillId="0" borderId="0" xfId="2" applyNumberFormat="1" applyFont="1" applyAlignment="1">
      <alignment horizontal="right" vertical="center"/>
    </xf>
    <xf numFmtId="0" fontId="22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" vertical="center"/>
    </xf>
    <xf numFmtId="176" fontId="5" fillId="0" borderId="0" xfId="2" applyNumberFormat="1" applyFont="1" applyAlignment="1">
      <alignment horizontal="center" vertical="center"/>
    </xf>
    <xf numFmtId="176" fontId="2" fillId="0" borderId="0" xfId="2" applyNumberFormat="1" applyAlignment="1">
      <alignment vertical="center"/>
    </xf>
    <xf numFmtId="176" fontId="6" fillId="0" borderId="0" xfId="2" applyNumberFormat="1" applyFont="1" applyAlignment="1">
      <alignment vertical="center"/>
    </xf>
    <xf numFmtId="177" fontId="2" fillId="0" borderId="0" xfId="2" applyNumberFormat="1" applyAlignment="1">
      <alignment vertical="center"/>
    </xf>
    <xf numFmtId="178" fontId="2" fillId="0" borderId="0" xfId="2" applyNumberFormat="1" applyAlignment="1">
      <alignment vertical="center"/>
    </xf>
    <xf numFmtId="0" fontId="14" fillId="0" borderId="0" xfId="2" applyFont="1" applyAlignment="1">
      <alignment horizontal="center" vertical="center"/>
    </xf>
    <xf numFmtId="176" fontId="6" fillId="0" borderId="4" xfId="2" applyNumberFormat="1" applyFont="1" applyBorder="1" applyAlignment="1">
      <alignment horizontal="center" vertical="center"/>
    </xf>
    <xf numFmtId="176" fontId="6" fillId="0" borderId="1" xfId="2" applyNumberFormat="1" applyFont="1" applyBorder="1" applyAlignment="1">
      <alignment horizontal="center" vertical="center"/>
    </xf>
    <xf numFmtId="176" fontId="6" fillId="0" borderId="5" xfId="2" applyNumberFormat="1" applyFont="1" applyBorder="1" applyAlignment="1">
      <alignment horizontal="center" vertical="center"/>
    </xf>
    <xf numFmtId="176" fontId="6" fillId="0" borderId="2" xfId="2" applyNumberFormat="1" applyFont="1" applyBorder="1" applyAlignment="1">
      <alignment horizontal="center" vertical="center"/>
    </xf>
    <xf numFmtId="176" fontId="6" fillId="0" borderId="3" xfId="2" applyNumberFormat="1" applyFont="1" applyBorder="1" applyAlignment="1">
      <alignment horizontal="center" vertical="center"/>
    </xf>
    <xf numFmtId="177" fontId="9" fillId="0" borderId="6" xfId="2" applyNumberFormat="1" applyFont="1" applyBorder="1" applyAlignment="1">
      <alignment horizontal="center" vertical="center"/>
    </xf>
    <xf numFmtId="178" fontId="7" fillId="0" borderId="7" xfId="2" applyNumberFormat="1" applyFont="1" applyBorder="1" applyAlignment="1">
      <alignment horizontal="center" vertical="center"/>
    </xf>
    <xf numFmtId="0" fontId="9" fillId="0" borderId="25" xfId="2" applyFont="1" applyBorder="1" applyAlignment="1">
      <alignment horizontal="right" vertical="center"/>
    </xf>
    <xf numFmtId="0" fontId="9" fillId="0" borderId="13" xfId="2" applyFont="1" applyBorder="1" applyAlignment="1">
      <alignment horizontal="right" vertical="center"/>
    </xf>
    <xf numFmtId="0" fontId="9" fillId="0" borderId="18" xfId="2" applyFont="1" applyBorder="1" applyAlignment="1">
      <alignment horizontal="right" vertical="center"/>
    </xf>
    <xf numFmtId="0" fontId="9" fillId="0" borderId="25" xfId="2" applyFont="1" applyBorder="1" applyAlignment="1">
      <alignment horizontal="left" vertical="center"/>
    </xf>
    <xf numFmtId="176" fontId="24" fillId="0" borderId="13" xfId="3" applyNumberFormat="1" applyFont="1" applyBorder="1">
      <alignment vertical="center"/>
    </xf>
    <xf numFmtId="176" fontId="24" fillId="0" borderId="14" xfId="3" applyNumberFormat="1" applyFont="1" applyBorder="1">
      <alignment vertical="center"/>
    </xf>
    <xf numFmtId="176" fontId="24" fillId="0" borderId="15" xfId="3" applyNumberFormat="1" applyFont="1" applyBorder="1">
      <alignment vertical="center"/>
    </xf>
    <xf numFmtId="176" fontId="24" fillId="0" borderId="17" xfId="3" applyNumberFormat="1" applyFont="1" applyBorder="1">
      <alignment vertical="center"/>
    </xf>
    <xf numFmtId="176" fontId="17" fillId="0" borderId="0" xfId="2" applyNumberFormat="1" applyFont="1" applyAlignment="1">
      <alignment vertical="center"/>
    </xf>
    <xf numFmtId="176" fontId="18" fillId="0" borderId="0" xfId="2" applyNumberFormat="1" applyFont="1" applyAlignment="1">
      <alignment vertical="center"/>
    </xf>
    <xf numFmtId="176" fontId="11" fillId="0" borderId="0" xfId="2" applyNumberFormat="1" applyFont="1" applyAlignment="1">
      <alignment vertical="center"/>
    </xf>
    <xf numFmtId="176" fontId="19" fillId="0" borderId="0" xfId="2" applyNumberFormat="1" applyFont="1" applyAlignment="1">
      <alignment vertical="center"/>
    </xf>
    <xf numFmtId="177" fontId="19" fillId="0" borderId="0" xfId="2" applyNumberFormat="1" applyFont="1" applyAlignment="1">
      <alignment vertical="center"/>
    </xf>
    <xf numFmtId="177" fontId="6" fillId="0" borderId="0" xfId="2" applyNumberFormat="1" applyFont="1" applyAlignment="1">
      <alignment vertical="center"/>
    </xf>
    <xf numFmtId="178" fontId="6" fillId="0" borderId="0" xfId="2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20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176" fontId="12" fillId="0" borderId="23" xfId="2" applyNumberFormat="1" applyFont="1" applyBorder="1" applyAlignment="1">
      <alignment vertical="center"/>
    </xf>
    <xf numFmtId="176" fontId="12" fillId="0" borderId="15" xfId="2" applyNumberFormat="1" applyFont="1" applyBorder="1" applyAlignment="1">
      <alignment vertical="center"/>
    </xf>
    <xf numFmtId="176" fontId="12" fillId="0" borderId="19" xfId="2" applyNumberFormat="1" applyFont="1" applyBorder="1" applyAlignment="1">
      <alignment vertical="center"/>
    </xf>
    <xf numFmtId="176" fontId="12" fillId="0" borderId="10" xfId="2" applyNumberFormat="1" applyFont="1" applyBorder="1" applyAlignment="1">
      <alignment vertical="center"/>
    </xf>
    <xf numFmtId="176" fontId="12" fillId="0" borderId="4" xfId="2" applyNumberFormat="1" applyFont="1" applyBorder="1" applyAlignment="1">
      <alignment vertical="center"/>
    </xf>
    <xf numFmtId="176" fontId="12" fillId="0" borderId="0" xfId="2" applyNumberFormat="1" applyFont="1" applyAlignment="1">
      <alignment vertical="center"/>
    </xf>
    <xf numFmtId="176" fontId="12" fillId="0" borderId="13" xfId="2" applyNumberFormat="1" applyFont="1" applyBorder="1" applyAlignment="1">
      <alignment vertical="center"/>
    </xf>
    <xf numFmtId="176" fontId="12" fillId="0" borderId="25" xfId="2" applyNumberFormat="1" applyFont="1" applyBorder="1" applyAlignment="1">
      <alignment vertical="center"/>
    </xf>
    <xf numFmtId="176" fontId="12" fillId="0" borderId="28" xfId="2" applyNumberFormat="1" applyFont="1" applyBorder="1" applyAlignment="1">
      <alignment vertical="center"/>
    </xf>
    <xf numFmtId="10" fontId="21" fillId="0" borderId="34" xfId="4" applyNumberFormat="1" applyFont="1" applyFill="1" applyBorder="1" applyAlignment="1">
      <alignment horizontal="center" vertical="center"/>
    </xf>
    <xf numFmtId="176" fontId="21" fillId="0" borderId="34" xfId="2" applyNumberFormat="1" applyFont="1" applyBorder="1" applyAlignment="1">
      <alignment horizontal="center" vertical="center"/>
    </xf>
    <xf numFmtId="9" fontId="21" fillId="0" borderId="34" xfId="1" applyFont="1" applyFill="1" applyBorder="1" applyAlignment="1">
      <alignment horizontal="center" vertical="center"/>
    </xf>
    <xf numFmtId="177" fontId="21" fillId="0" borderId="35" xfId="2" applyNumberFormat="1" applyFont="1" applyBorder="1" applyAlignment="1">
      <alignment horizontal="center" vertical="center"/>
    </xf>
    <xf numFmtId="0" fontId="25" fillId="0" borderId="0" xfId="2" applyFont="1" applyAlignment="1">
      <alignment vertical="center"/>
    </xf>
    <xf numFmtId="0" fontId="26" fillId="0" borderId="0" xfId="0" applyFont="1">
      <alignment vertical="center"/>
    </xf>
    <xf numFmtId="176" fontId="20" fillId="0" borderId="0" xfId="2" applyNumberFormat="1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32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7" fillId="0" borderId="40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176" fontId="7" fillId="0" borderId="40" xfId="2" applyNumberFormat="1" applyFont="1" applyBorder="1" applyAlignment="1">
      <alignment horizontal="center" vertical="center"/>
    </xf>
    <xf numFmtId="176" fontId="7" fillId="0" borderId="12" xfId="2" applyNumberFormat="1" applyFont="1" applyBorder="1" applyAlignment="1">
      <alignment horizontal="center" vertical="center"/>
    </xf>
    <xf numFmtId="176" fontId="7" fillId="0" borderId="7" xfId="2" applyNumberFormat="1" applyFont="1" applyBorder="1" applyAlignment="1">
      <alignment horizontal="center" vertical="center"/>
    </xf>
    <xf numFmtId="176" fontId="8" fillId="0" borderId="32" xfId="2" applyNumberFormat="1" applyFont="1" applyBorder="1" applyAlignment="1">
      <alignment horizontal="center" vertical="center"/>
    </xf>
    <xf numFmtId="176" fontId="8" fillId="0" borderId="35" xfId="2" applyNumberFormat="1" applyFont="1" applyBorder="1" applyAlignment="1">
      <alignment horizontal="center" vertical="center"/>
    </xf>
    <xf numFmtId="176" fontId="8" fillId="0" borderId="39" xfId="2" applyNumberFormat="1" applyFont="1" applyBorder="1" applyAlignment="1">
      <alignment horizontal="center" vertical="center"/>
    </xf>
    <xf numFmtId="177" fontId="9" fillId="0" borderId="40" xfId="2" applyNumberFormat="1" applyFont="1" applyBorder="1" applyAlignment="1">
      <alignment horizontal="center" vertical="center"/>
    </xf>
    <xf numFmtId="177" fontId="9" fillId="0" borderId="12" xfId="2" applyNumberFormat="1" applyFont="1" applyBorder="1" applyAlignment="1">
      <alignment horizontal="center" vertical="center"/>
    </xf>
    <xf numFmtId="176" fontId="6" fillId="0" borderId="0" xfId="2" applyNumberFormat="1" applyFont="1" applyAlignment="1">
      <alignment vertical="center"/>
    </xf>
    <xf numFmtId="0" fontId="0" fillId="0" borderId="0" xfId="0">
      <alignment vertical="center"/>
    </xf>
    <xf numFmtId="178" fontId="7" fillId="0" borderId="40" xfId="2" applyNumberFormat="1" applyFont="1" applyBorder="1" applyAlignment="1">
      <alignment horizontal="center" vertical="center"/>
    </xf>
    <xf numFmtId="178" fontId="7" fillId="0" borderId="12" xfId="2" applyNumberFormat="1" applyFont="1" applyBorder="1" applyAlignment="1">
      <alignment horizontal="center" vertical="center"/>
    </xf>
    <xf numFmtId="176" fontId="7" fillId="0" borderId="26" xfId="2" applyNumberFormat="1" applyFont="1" applyBorder="1" applyAlignment="1">
      <alignment horizontal="center" vertical="center"/>
    </xf>
    <xf numFmtId="176" fontId="7" fillId="0" borderId="31" xfId="2" applyNumberFormat="1" applyFont="1" applyBorder="1" applyAlignment="1">
      <alignment horizontal="center" vertical="center"/>
    </xf>
    <xf numFmtId="176" fontId="7" fillId="0" borderId="38" xfId="2" applyNumberFormat="1" applyFont="1" applyBorder="1" applyAlignment="1">
      <alignment horizontal="center" vertical="center"/>
    </xf>
    <xf numFmtId="176" fontId="10" fillId="0" borderId="40" xfId="2" applyNumberFormat="1" applyFont="1" applyBorder="1" applyAlignment="1">
      <alignment horizontal="center" vertical="center"/>
    </xf>
    <xf numFmtId="176" fontId="10" fillId="0" borderId="7" xfId="2" applyNumberFormat="1" applyFont="1" applyBorder="1" applyAlignment="1">
      <alignment horizontal="center" vertical="center"/>
    </xf>
  </cellXfs>
  <cellStyles count="10">
    <cellStyle name="一般" xfId="0" builtinId="0"/>
    <cellStyle name="一般 2" xfId="2" xr:uid="{00000000-0005-0000-0000-000001000000}"/>
    <cellStyle name="一般 2 2" xfId="5" xr:uid="{00000000-0005-0000-0000-000002000000}"/>
    <cellStyle name="一般 2 2 2" xfId="8" xr:uid="{00000000-0005-0000-0000-000003000000}"/>
    <cellStyle name="一般 3" xfId="3" xr:uid="{00000000-0005-0000-0000-000004000000}"/>
    <cellStyle name="一般 4" xfId="9" xr:uid="{00000000-0005-0000-0000-000005000000}"/>
    <cellStyle name="千分位 2" xfId="6" xr:uid="{00000000-0005-0000-0000-000007000000}"/>
    <cellStyle name="千分位 3" xfId="7" xr:uid="{00000000-0005-0000-0000-000008000000}"/>
    <cellStyle name="百分比" xfId="1" builtinId="5"/>
    <cellStyle name="百分比 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  <pageSetUpPr fitToPage="1"/>
  </sheetPr>
  <dimension ref="A1:AB35"/>
  <sheetViews>
    <sheetView tabSelected="1" zoomScale="70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0" sqref="A20"/>
    </sheetView>
  </sheetViews>
  <sheetFormatPr defaultColWidth="9" defaultRowHeight="17"/>
  <cols>
    <col min="1" max="1" width="16.6328125" style="36" customWidth="1"/>
    <col min="2" max="2" width="12.6328125" style="39" customWidth="1"/>
    <col min="3" max="11" width="11.6328125" style="39" customWidth="1"/>
    <col min="12" max="12" width="11.6328125" style="41" customWidth="1"/>
    <col min="13" max="13" width="13.08984375" style="42" customWidth="1"/>
    <col min="14" max="14" width="5.90625" style="35" customWidth="1"/>
    <col min="15" max="16384" width="9" style="36"/>
  </cols>
  <sheetData>
    <row r="1" spans="1:19" ht="30" customHeight="1">
      <c r="A1" s="89" t="str">
        <f>CONCATENATE(N20,"年",N19,"月個人房貸戶  - 撥款/還款金額比較月報表")</f>
        <v>111年8月個人房貸戶  - 撥款/還款金額比較月報表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34" t="s">
        <v>24</v>
      </c>
    </row>
    <row r="2" spans="1:19" ht="19" customHeight="1" thickBot="1">
      <c r="A2" s="37"/>
      <c r="B2" s="38"/>
      <c r="C2" s="38"/>
      <c r="D2" s="38"/>
      <c r="E2" s="38"/>
      <c r="F2" s="38"/>
      <c r="K2" s="40" t="s">
        <v>7</v>
      </c>
    </row>
    <row r="3" spans="1:19" ht="27" customHeight="1" thickBot="1">
      <c r="A3" s="90" t="s">
        <v>8</v>
      </c>
      <c r="B3" s="93" t="s">
        <v>9</v>
      </c>
      <c r="C3" s="96" t="s">
        <v>10</v>
      </c>
      <c r="D3" s="97"/>
      <c r="E3" s="97"/>
      <c r="F3" s="97"/>
      <c r="G3" s="97"/>
      <c r="H3" s="97"/>
      <c r="I3" s="97"/>
      <c r="J3" s="97"/>
      <c r="K3" s="98"/>
      <c r="L3" s="99" t="s">
        <v>11</v>
      </c>
      <c r="M3" s="103" t="s">
        <v>12</v>
      </c>
    </row>
    <row r="4" spans="1:19" ht="27" customHeight="1">
      <c r="A4" s="91"/>
      <c r="B4" s="94"/>
      <c r="C4" s="105" t="s">
        <v>13</v>
      </c>
      <c r="D4" s="106"/>
      <c r="E4" s="106"/>
      <c r="F4" s="107"/>
      <c r="G4" s="105" t="s">
        <v>14</v>
      </c>
      <c r="H4" s="106"/>
      <c r="I4" s="106"/>
      <c r="J4" s="107"/>
      <c r="K4" s="108" t="s">
        <v>15</v>
      </c>
      <c r="L4" s="100"/>
      <c r="M4" s="104"/>
      <c r="N4" s="43" t="s">
        <v>16</v>
      </c>
    </row>
    <row r="5" spans="1:19" ht="27" customHeight="1" thickBot="1">
      <c r="A5" s="92"/>
      <c r="B5" s="95"/>
      <c r="C5" s="44" t="s">
        <v>17</v>
      </c>
      <c r="D5" s="45" t="s">
        <v>18</v>
      </c>
      <c r="E5" s="45" t="s">
        <v>19</v>
      </c>
      <c r="F5" s="46" t="s">
        <v>25</v>
      </c>
      <c r="G5" s="47" t="s">
        <v>26</v>
      </c>
      <c r="H5" s="45" t="s">
        <v>27</v>
      </c>
      <c r="I5" s="45" t="s">
        <v>28</v>
      </c>
      <c r="J5" s="48" t="s">
        <v>25</v>
      </c>
      <c r="K5" s="109"/>
      <c r="L5" s="49" t="s">
        <v>29</v>
      </c>
      <c r="M5" s="50" t="s">
        <v>30</v>
      </c>
    </row>
    <row r="6" spans="1:19" ht="18" customHeight="1" thickBot="1">
      <c r="A6" s="51" t="str">
        <f>CONCATENATE(N20,"年1月")</f>
        <v>111年1月</v>
      </c>
      <c r="B6" s="12"/>
      <c r="C6" s="13"/>
      <c r="D6" s="16"/>
      <c r="E6" s="16"/>
      <c r="F6" s="14">
        <f>C6+D6+E6</f>
        <v>0</v>
      </c>
      <c r="G6" s="15"/>
      <c r="H6" s="16"/>
      <c r="I6" s="70"/>
      <c r="J6" s="14">
        <f>G6+H6+I6</f>
        <v>0</v>
      </c>
      <c r="K6" s="75">
        <f>F6+J6</f>
        <v>0</v>
      </c>
      <c r="L6" s="7">
        <f>B6-K6</f>
        <v>0</v>
      </c>
      <c r="M6" s="21"/>
      <c r="O6" s="84"/>
      <c r="P6" s="85"/>
      <c r="Q6" s="85"/>
      <c r="R6" s="85"/>
      <c r="S6" s="85"/>
    </row>
    <row r="7" spans="1:19" ht="18" customHeight="1" thickBot="1">
      <c r="A7" s="52" t="s">
        <v>21</v>
      </c>
      <c r="B7" s="12"/>
      <c r="C7" s="13"/>
      <c r="D7" s="16"/>
      <c r="E7" s="16"/>
      <c r="F7" s="14">
        <f t="shared" ref="F7:F17" si="0">C7+D7+E7</f>
        <v>0</v>
      </c>
      <c r="G7" s="15"/>
      <c r="H7" s="16"/>
      <c r="I7" s="70"/>
      <c r="J7" s="14">
        <f t="shared" ref="J7:J17" si="1">G7+H7+I7</f>
        <v>0</v>
      </c>
      <c r="K7" s="75">
        <f t="shared" ref="K7:K17" si="2">F7+J7</f>
        <v>0</v>
      </c>
      <c r="L7" s="7">
        <f t="shared" ref="L7:L17" si="3">B7-K7</f>
        <v>0</v>
      </c>
      <c r="M7" s="21"/>
      <c r="O7" s="85"/>
      <c r="P7" s="85"/>
      <c r="Q7" s="85"/>
      <c r="R7" s="85"/>
      <c r="S7" s="85"/>
    </row>
    <row r="8" spans="1:19" ht="18" customHeight="1" thickBot="1">
      <c r="A8" s="52" t="s">
        <v>0</v>
      </c>
      <c r="B8" s="12"/>
      <c r="C8" s="13"/>
      <c r="D8" s="16"/>
      <c r="E8" s="16"/>
      <c r="F8" s="14">
        <f t="shared" si="0"/>
        <v>0</v>
      </c>
      <c r="G8" s="17"/>
      <c r="H8" s="18"/>
      <c r="I8" s="71"/>
      <c r="J8" s="14">
        <f t="shared" si="1"/>
        <v>0</v>
      </c>
      <c r="K8" s="75">
        <f t="shared" si="2"/>
        <v>0</v>
      </c>
      <c r="L8" s="7">
        <f t="shared" si="3"/>
        <v>0</v>
      </c>
      <c r="M8" s="21"/>
      <c r="O8" s="85"/>
      <c r="P8" s="85"/>
      <c r="Q8" s="85"/>
      <c r="R8" s="85"/>
      <c r="S8" s="85"/>
    </row>
    <row r="9" spans="1:19" ht="18" customHeight="1" thickBot="1">
      <c r="A9" s="52" t="s">
        <v>22</v>
      </c>
      <c r="B9" s="55"/>
      <c r="C9" s="56"/>
      <c r="D9" s="57"/>
      <c r="E9" s="57"/>
      <c r="F9" s="14">
        <f t="shared" si="0"/>
        <v>0</v>
      </c>
      <c r="G9" s="58"/>
      <c r="H9" s="57"/>
      <c r="I9" s="57"/>
      <c r="J9" s="14">
        <f t="shared" si="1"/>
        <v>0</v>
      </c>
      <c r="K9" s="75">
        <f t="shared" si="2"/>
        <v>0</v>
      </c>
      <c r="L9" s="7">
        <f t="shared" si="3"/>
        <v>0</v>
      </c>
      <c r="M9" s="21"/>
    </row>
    <row r="10" spans="1:19" ht="18" customHeight="1" thickBot="1">
      <c r="A10" s="52" t="s">
        <v>1</v>
      </c>
      <c r="B10" s="27"/>
      <c r="C10" s="28"/>
      <c r="D10" s="26"/>
      <c r="E10" s="26"/>
      <c r="F10" s="14">
        <f t="shared" si="0"/>
        <v>0</v>
      </c>
      <c r="G10" s="25"/>
      <c r="H10" s="26"/>
      <c r="I10" s="72"/>
      <c r="J10" s="14">
        <f t="shared" si="1"/>
        <v>0</v>
      </c>
      <c r="K10" s="75">
        <f t="shared" si="2"/>
        <v>0</v>
      </c>
      <c r="L10" s="7">
        <f t="shared" si="3"/>
        <v>0</v>
      </c>
      <c r="M10" s="21"/>
      <c r="O10" s="84"/>
      <c r="P10" s="85"/>
      <c r="Q10" s="85"/>
      <c r="R10" s="85"/>
      <c r="S10" s="85"/>
    </row>
    <row r="11" spans="1:19" ht="18" customHeight="1" thickBot="1">
      <c r="A11" s="52" t="s">
        <v>2</v>
      </c>
      <c r="B11" s="12"/>
      <c r="C11" s="13"/>
      <c r="D11" s="16"/>
      <c r="E11" s="16"/>
      <c r="F11" s="14">
        <f t="shared" si="0"/>
        <v>0</v>
      </c>
      <c r="G11" s="15"/>
      <c r="H11" s="16"/>
      <c r="I11" s="71"/>
      <c r="J11" s="14">
        <f t="shared" si="1"/>
        <v>0</v>
      </c>
      <c r="K11" s="75">
        <f t="shared" si="2"/>
        <v>0</v>
      </c>
      <c r="L11" s="7">
        <f t="shared" si="3"/>
        <v>0</v>
      </c>
      <c r="M11" s="21"/>
      <c r="O11" s="85"/>
      <c r="P11" s="85"/>
      <c r="Q11" s="85"/>
      <c r="R11" s="85"/>
      <c r="S11" s="85"/>
    </row>
    <row r="12" spans="1:19" ht="18" customHeight="1" thickBot="1">
      <c r="A12" s="52" t="s">
        <v>3</v>
      </c>
      <c r="B12" s="12"/>
      <c r="C12" s="13"/>
      <c r="D12" s="16"/>
      <c r="E12" s="16"/>
      <c r="F12" s="14">
        <f t="shared" si="0"/>
        <v>0</v>
      </c>
      <c r="G12" s="15"/>
      <c r="H12" s="16"/>
      <c r="I12" s="70"/>
      <c r="J12" s="14">
        <f t="shared" si="1"/>
        <v>0</v>
      </c>
      <c r="K12" s="75">
        <f t="shared" si="2"/>
        <v>0</v>
      </c>
      <c r="L12" s="7">
        <f t="shared" si="3"/>
        <v>0</v>
      </c>
      <c r="M12" s="21"/>
      <c r="O12" s="85"/>
      <c r="P12" s="85"/>
      <c r="Q12" s="85"/>
      <c r="R12" s="85"/>
      <c r="S12" s="85"/>
    </row>
    <row r="13" spans="1:19" ht="18" customHeight="1" thickBot="1">
      <c r="A13" s="52" t="s">
        <v>4</v>
      </c>
      <c r="B13" s="22"/>
      <c r="C13" s="13"/>
      <c r="D13" s="16"/>
      <c r="E13" s="16"/>
      <c r="F13" s="14">
        <f t="shared" si="0"/>
        <v>0</v>
      </c>
      <c r="G13" s="15"/>
      <c r="H13" s="16"/>
      <c r="I13" s="72"/>
      <c r="J13" s="14">
        <f t="shared" si="1"/>
        <v>0</v>
      </c>
      <c r="K13" s="75">
        <f t="shared" si="2"/>
        <v>0</v>
      </c>
      <c r="L13" s="7">
        <f t="shared" si="3"/>
        <v>0</v>
      </c>
      <c r="M13" s="21"/>
      <c r="O13" s="85"/>
      <c r="P13" s="85"/>
      <c r="Q13" s="85"/>
      <c r="R13" s="85"/>
      <c r="S13" s="85"/>
    </row>
    <row r="14" spans="1:19" ht="18" customHeight="1" thickBot="1">
      <c r="A14" s="52" t="s">
        <v>5</v>
      </c>
      <c r="B14" s="12"/>
      <c r="C14" s="13"/>
      <c r="D14" s="16"/>
      <c r="E14" s="16"/>
      <c r="F14" s="14">
        <f t="shared" si="0"/>
        <v>0</v>
      </c>
      <c r="G14" s="15"/>
      <c r="H14" s="16"/>
      <c r="I14" s="70"/>
      <c r="J14" s="14">
        <f t="shared" si="1"/>
        <v>0</v>
      </c>
      <c r="K14" s="75">
        <f t="shared" si="2"/>
        <v>0</v>
      </c>
      <c r="L14" s="7">
        <f t="shared" si="3"/>
        <v>0</v>
      </c>
      <c r="M14" s="21"/>
      <c r="O14" s="86"/>
      <c r="P14" s="86"/>
      <c r="Q14" s="86"/>
      <c r="R14" s="86"/>
      <c r="S14" s="86"/>
    </row>
    <row r="15" spans="1:19" ht="18" customHeight="1" thickBot="1">
      <c r="A15" s="52" t="s">
        <v>6</v>
      </c>
      <c r="B15" s="12"/>
      <c r="C15" s="13"/>
      <c r="D15" s="16"/>
      <c r="E15" s="16"/>
      <c r="F15" s="14">
        <f t="shared" si="0"/>
        <v>0</v>
      </c>
      <c r="G15" s="15"/>
      <c r="H15" s="16"/>
      <c r="I15" s="70"/>
      <c r="J15" s="14">
        <f t="shared" si="1"/>
        <v>0</v>
      </c>
      <c r="K15" s="75">
        <f t="shared" si="2"/>
        <v>0</v>
      </c>
      <c r="L15" s="7">
        <f t="shared" si="3"/>
        <v>0</v>
      </c>
      <c r="M15" s="21"/>
      <c r="O15" s="86"/>
      <c r="P15" s="86"/>
      <c r="Q15" s="86"/>
      <c r="R15" s="86"/>
      <c r="S15" s="86"/>
    </row>
    <row r="16" spans="1:19" ht="18" customHeight="1" thickBot="1">
      <c r="A16" s="52" t="s">
        <v>23</v>
      </c>
      <c r="B16" s="12"/>
      <c r="C16" s="13"/>
      <c r="D16" s="16"/>
      <c r="E16" s="16"/>
      <c r="F16" s="14">
        <f t="shared" si="0"/>
        <v>0</v>
      </c>
      <c r="G16" s="15"/>
      <c r="H16" s="16"/>
      <c r="I16" s="70"/>
      <c r="J16" s="14">
        <f t="shared" si="1"/>
        <v>0</v>
      </c>
      <c r="K16" s="75">
        <f t="shared" si="2"/>
        <v>0</v>
      </c>
      <c r="L16" s="7">
        <f t="shared" si="3"/>
        <v>0</v>
      </c>
      <c r="M16" s="21"/>
      <c r="O16" s="86"/>
      <c r="P16" s="86"/>
      <c r="Q16" s="86"/>
      <c r="R16" s="86"/>
      <c r="S16" s="86"/>
    </row>
    <row r="17" spans="1:28" ht="18" customHeight="1" thickBot="1">
      <c r="A17" s="53" t="s">
        <v>20</v>
      </c>
      <c r="B17" s="12"/>
      <c r="C17" s="13"/>
      <c r="D17" s="16"/>
      <c r="E17" s="16"/>
      <c r="F17" s="14">
        <f t="shared" si="0"/>
        <v>0</v>
      </c>
      <c r="G17" s="15"/>
      <c r="H17" s="16"/>
      <c r="I17" s="70"/>
      <c r="J17" s="14">
        <f t="shared" si="1"/>
        <v>0</v>
      </c>
      <c r="K17" s="75">
        <f t="shared" si="2"/>
        <v>0</v>
      </c>
      <c r="L17" s="7">
        <f t="shared" si="3"/>
        <v>0</v>
      </c>
      <c r="M17" s="21"/>
      <c r="O17" s="86"/>
      <c r="P17" s="86"/>
      <c r="Q17" s="86"/>
      <c r="R17" s="86"/>
      <c r="S17" s="86"/>
    </row>
    <row r="18" spans="1:28" ht="18" customHeight="1">
      <c r="A18" s="54" t="str">
        <f>CONCATENATE(N20,"年合計")</f>
        <v>111年合計</v>
      </c>
      <c r="B18" s="7">
        <f t="shared" ref="B18:L18" si="4">SUM(B6:B17)</f>
        <v>0</v>
      </c>
      <c r="C18" s="8">
        <f t="shared" si="4"/>
        <v>0</v>
      </c>
      <c r="D18" s="11">
        <f t="shared" si="4"/>
        <v>0</v>
      </c>
      <c r="E18" s="11">
        <f t="shared" si="4"/>
        <v>0</v>
      </c>
      <c r="F18" s="9">
        <f t="shared" si="4"/>
        <v>0</v>
      </c>
      <c r="G18" s="10">
        <f t="shared" si="4"/>
        <v>0</v>
      </c>
      <c r="H18" s="11">
        <f t="shared" si="4"/>
        <v>0</v>
      </c>
      <c r="I18" s="69">
        <f t="shared" si="4"/>
        <v>0</v>
      </c>
      <c r="J18" s="19">
        <f t="shared" si="4"/>
        <v>0</v>
      </c>
      <c r="K18" s="76">
        <f t="shared" si="4"/>
        <v>0</v>
      </c>
      <c r="L18" s="7">
        <f t="shared" si="4"/>
        <v>0</v>
      </c>
      <c r="M18" s="20"/>
    </row>
    <row r="19" spans="1:28" ht="18" customHeight="1" thickBot="1">
      <c r="A19" s="23" t="str">
        <f>CONCATENATE(N20,"年月平均")</f>
        <v>111年月平均</v>
      </c>
      <c r="B19" s="1">
        <f>B18/N19</f>
        <v>0</v>
      </c>
      <c r="C19" s="6">
        <f>C18/N19</f>
        <v>0</v>
      </c>
      <c r="D19" s="3">
        <f>D18/N19</f>
        <v>0</v>
      </c>
      <c r="E19" s="3">
        <f>E18/N19</f>
        <v>0</v>
      </c>
      <c r="F19" s="5">
        <f>F18/N19</f>
        <v>0</v>
      </c>
      <c r="G19" s="4">
        <f>G18/N19</f>
        <v>0</v>
      </c>
      <c r="H19" s="2">
        <f>H18/N19</f>
        <v>0</v>
      </c>
      <c r="I19" s="73">
        <f>I18/N19</f>
        <v>0</v>
      </c>
      <c r="J19" s="5">
        <f>J18/N19</f>
        <v>0</v>
      </c>
      <c r="K19" s="77">
        <f>K18/N19</f>
        <v>0</v>
      </c>
      <c r="L19" s="1">
        <f>L18/N19</f>
        <v>0</v>
      </c>
      <c r="M19" s="24"/>
      <c r="N19" s="35">
        <v>8</v>
      </c>
    </row>
    <row r="20" spans="1:28" ht="18" customHeight="1">
      <c r="A20" s="29"/>
      <c r="B20" s="30"/>
      <c r="C20" s="30"/>
      <c r="D20" s="30"/>
      <c r="E20" s="30"/>
      <c r="F20" s="30"/>
      <c r="G20" s="30"/>
      <c r="H20" s="30"/>
      <c r="I20" s="74"/>
      <c r="J20" s="30"/>
      <c r="K20" s="74"/>
      <c r="L20" s="30"/>
      <c r="M20" s="31"/>
      <c r="N20" s="35">
        <v>111</v>
      </c>
    </row>
    <row r="21" spans="1:28" ht="21.65" customHeight="1" thickBot="1"/>
    <row r="22" spans="1:28" ht="19.399999999999999" customHeight="1" thickBot="1">
      <c r="A22" s="87" t="s">
        <v>31</v>
      </c>
      <c r="B22" s="88"/>
      <c r="C22" s="78"/>
      <c r="D22" s="78"/>
      <c r="E22" s="78"/>
      <c r="F22" s="78">
        <f>C22+D22+E22</f>
        <v>0</v>
      </c>
      <c r="G22" s="78"/>
      <c r="H22" s="78"/>
      <c r="I22" s="79"/>
      <c r="J22" s="78">
        <f>G22+H22</f>
        <v>0</v>
      </c>
      <c r="K22" s="80">
        <f>F22+J22</f>
        <v>0</v>
      </c>
      <c r="L22" s="81"/>
      <c r="M22" s="32"/>
      <c r="N22" s="36"/>
    </row>
    <row r="23" spans="1:28" ht="19.399999999999999" customHeight="1">
      <c r="B23" s="59"/>
      <c r="C23" s="59"/>
      <c r="D23" s="59"/>
      <c r="E23" s="59"/>
      <c r="F23" s="60"/>
      <c r="G23" s="61"/>
      <c r="H23" s="61"/>
      <c r="I23" s="61"/>
      <c r="J23" s="60"/>
      <c r="K23" s="62"/>
      <c r="L23" s="63"/>
      <c r="M23" s="33"/>
      <c r="N23" s="36"/>
    </row>
    <row r="24" spans="1:28" s="67" customFormat="1">
      <c r="A24" s="40"/>
      <c r="B24" s="40"/>
      <c r="C24" s="40"/>
      <c r="D24" s="40"/>
      <c r="E24" s="40"/>
      <c r="F24" s="40"/>
      <c r="G24" s="40"/>
      <c r="H24" s="40"/>
      <c r="I24" s="101"/>
      <c r="J24" s="102"/>
      <c r="K24" s="102"/>
      <c r="L24" s="102"/>
      <c r="M24" s="102"/>
      <c r="N24" s="102"/>
      <c r="O24" s="102"/>
      <c r="P24" s="102"/>
      <c r="Q24" s="102"/>
      <c r="R24" s="102"/>
    </row>
    <row r="25" spans="1:28" s="67" customFormat="1">
      <c r="A25" s="68"/>
      <c r="B25" s="40"/>
      <c r="C25" s="40"/>
      <c r="D25" s="40"/>
      <c r="E25" s="40"/>
      <c r="F25" s="40"/>
      <c r="G25" s="40"/>
      <c r="H25" s="40"/>
      <c r="I25" s="40" t="s">
        <v>35</v>
      </c>
      <c r="J25" s="40"/>
      <c r="K25" s="40"/>
      <c r="L25" s="64"/>
      <c r="M25" s="65"/>
      <c r="N25" s="66"/>
    </row>
    <row r="26" spans="1:28" s="67" customFormat="1">
      <c r="A26" s="68"/>
      <c r="B26" s="40"/>
      <c r="C26" s="40"/>
      <c r="D26" s="40"/>
      <c r="E26" s="40"/>
      <c r="F26" s="40"/>
      <c r="H26" s="83"/>
      <c r="I26" s="83"/>
      <c r="J26" s="83"/>
      <c r="K26" s="83"/>
      <c r="L26" s="83"/>
      <c r="M26" s="83"/>
      <c r="N26" s="83"/>
      <c r="T26" s="83"/>
      <c r="U26" s="83"/>
      <c r="V26" s="83"/>
      <c r="W26" s="83"/>
      <c r="X26" s="83"/>
      <c r="Y26" s="83"/>
      <c r="Z26" s="83"/>
      <c r="AA26" s="83"/>
      <c r="AB26" s="83"/>
    </row>
    <row r="27" spans="1:28" s="67" customFormat="1">
      <c r="A27" s="68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64"/>
      <c r="M27" s="65"/>
      <c r="N27" s="66"/>
    </row>
    <row r="28" spans="1:28" s="68" customFormat="1">
      <c r="A28" s="82" t="s">
        <v>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64"/>
      <c r="M28" s="65"/>
      <c r="N28" s="66"/>
    </row>
    <row r="29" spans="1:28">
      <c r="A29" s="68"/>
      <c r="D29" s="39" t="s">
        <v>32</v>
      </c>
    </row>
    <row r="30" spans="1:28" s="68" customFormat="1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64"/>
      <c r="M30" s="65"/>
      <c r="N30" s="66"/>
    </row>
    <row r="31" spans="1:28" s="68" customFormat="1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64"/>
      <c r="M31" s="65"/>
      <c r="N31" s="66"/>
    </row>
    <row r="32" spans="1:28" s="68" customFormat="1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64"/>
      <c r="M32" s="65"/>
      <c r="N32" s="66"/>
    </row>
    <row r="33" spans="2:14" s="68" customFormat="1">
      <c r="B33" s="40"/>
      <c r="C33" s="40"/>
      <c r="D33" s="40"/>
      <c r="E33" s="40"/>
      <c r="F33" s="40" t="s">
        <v>33</v>
      </c>
      <c r="G33" s="40"/>
      <c r="H33" s="40"/>
      <c r="I33" s="40"/>
      <c r="J33" s="40"/>
      <c r="K33" s="40"/>
      <c r="L33" s="64"/>
      <c r="M33" s="65"/>
      <c r="N33" s="66"/>
    </row>
    <row r="34" spans="2:14" s="68" customFormat="1"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64"/>
      <c r="M34" s="65"/>
      <c r="N34" s="66"/>
    </row>
    <row r="35" spans="2:14" s="68" customFormat="1"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64"/>
      <c r="M35" s="65"/>
      <c r="N35" s="66"/>
    </row>
  </sheetData>
  <mergeCells count="11">
    <mergeCell ref="I24:R24"/>
    <mergeCell ref="M3:M4"/>
    <mergeCell ref="C4:F4"/>
    <mergeCell ref="G4:J4"/>
    <mergeCell ref="K4:K5"/>
    <mergeCell ref="A22:B22"/>
    <mergeCell ref="A1:L1"/>
    <mergeCell ref="A3:A5"/>
    <mergeCell ref="B3:B5"/>
    <mergeCell ref="C3:K3"/>
    <mergeCell ref="L3:L4"/>
  </mergeCells>
  <phoneticPr fontId="3" type="noConversion"/>
  <printOptions horizontalCentered="1" verticalCentered="1"/>
  <pageMargins left="0.15748031496062992" right="0.15748031496062992" top="0.39370078740157483" bottom="0.39370078740157483" header="0.51181102362204722" footer="0.51181102362204722"/>
  <pageSetup paperSize="9" scale="5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還款-撥還款比較</vt:lpstr>
      <vt:lpstr>'還款-撥還款比較'!Print_Area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a110051538</dc:creator>
  <cp:lastModifiedBy>楷杰-Ted</cp:lastModifiedBy>
  <cp:lastPrinted>2021-05-05T09:14:18Z</cp:lastPrinted>
  <dcterms:created xsi:type="dcterms:W3CDTF">2010-10-06T01:35:32Z</dcterms:created>
  <dcterms:modified xsi:type="dcterms:W3CDTF">2023-08-25T10:24:08Z</dcterms:modified>
</cp:coreProperties>
</file>