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_Ho\Downloads\"/>
    </mc:Choice>
  </mc:AlternateContent>
  <xr:revisionPtr revIDLastSave="0" documentId="13_ncr:1_{3F2BEB46-695C-46DD-98C9-C26768C650F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URS確認" sheetId="4" r:id="rId1"/>
    <sheet name="討論項目" sheetId="13" r:id="rId2"/>
    <sheet name="備註" sheetId="10" r:id="rId3"/>
    <sheet name="SKL放款-20210716" sheetId="14" r:id="rId4"/>
    <sheet name="PivotTable" sheetId="9" r:id="rId5"/>
    <sheet name="統計表" sheetId="11" r:id="rId6"/>
  </sheets>
  <externalReferences>
    <externalReference r:id="rId7"/>
  </externalReferences>
  <definedNames>
    <definedName name="all">[1]員工!#REF!</definedName>
    <definedName name="alltel">[1]員工!#REF!</definedName>
  </definedNames>
  <calcPr calcId="181029" iterate="1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F1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A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A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A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A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A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A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A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A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57" i="4"/>
  <c r="U58" i="4"/>
  <c r="U59" i="4"/>
  <c r="U60" i="4"/>
  <c r="U46" i="4"/>
  <c r="U47" i="4"/>
  <c r="U48" i="4"/>
  <c r="U51" i="4"/>
  <c r="U49" i="4"/>
  <c r="U50" i="4"/>
  <c r="U52" i="4"/>
  <c r="U53" i="4"/>
  <c r="U54" i="4"/>
  <c r="U55" i="4"/>
  <c r="U56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11" i="9" l="1"/>
  <c r="E9" i="9"/>
  <c r="E5" i="9"/>
  <c r="E12" i="9"/>
  <c r="E4" i="9"/>
  <c r="E7" i="9"/>
  <c r="E10" i="9"/>
  <c r="E6" i="9"/>
  <c r="E8" i="9"/>
  <c r="C11" i="9"/>
  <c r="C12" i="9"/>
  <c r="C9" i="9"/>
  <c r="C4" i="9"/>
  <c r="C7" i="9"/>
  <c r="C10" i="9"/>
  <c r="C5" i="9"/>
  <c r="C6" i="9"/>
  <c r="C8" i="9"/>
  <c r="B306" i="4" l="1"/>
  <c r="C2" i="11"/>
  <c r="B142" i="4" l="1"/>
  <c r="B255" i="4"/>
  <c r="E2" i="11"/>
  <c r="D2" i="11"/>
  <c r="B57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98" i="4"/>
  <c r="B103" i="4"/>
  <c r="B102" i="4"/>
  <c r="B101" i="4"/>
  <c r="B100" i="4"/>
  <c r="B99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6" i="4"/>
  <c r="B75" i="4"/>
  <c r="B74" i="4"/>
  <c r="B73" i="4"/>
  <c r="B72" i="4"/>
  <c r="B71" i="4"/>
  <c r="B70" i="4"/>
  <c r="B69" i="4"/>
  <c r="B68" i="4"/>
  <c r="B67" i="4"/>
  <c r="B66" i="4"/>
  <c r="B79" i="4"/>
  <c r="B78" i="4"/>
  <c r="B77" i="4"/>
  <c r="B65" i="4"/>
  <c r="B64" i="4"/>
  <c r="B63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<sst xmlns="http://schemas.openxmlformats.org/spreadsheetml/2006/main" count="3602" uniqueCount="1419">
  <si>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</si>
  <si>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</si>
  <si>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</si>
  <si>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</si>
  <si>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</si>
  <si>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</si>
  <si>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公司戶財務狀況明細資料查詢(與企金確認功能)</t>
    <phoneticPr fontId="1" type="noConversion"/>
  </si>
  <si>
    <t>張嘉榮</t>
    <phoneticPr fontId="1" type="noConversion"/>
  </si>
  <si>
    <t>公司戶財務狀況管理(與企金確認功能)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</si>
  <si>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</si>
  <si>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</si>
  <si>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</si>
  <si>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</si>
  <si>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</si>
  <si>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</si>
  <si>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</si>
  <si>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</si>
  <si>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</si>
  <si>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</si>
  <si>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</si>
  <si>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</si>
  <si>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</si>
  <si>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</si>
  <si>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</si>
  <si>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</si>
  <si>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</si>
  <si>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</si>
  <si>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</si>
  <si>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</si>
  <si>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</si>
  <si>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</si>
  <si>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</si>
  <si>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</si>
  <si>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</si>
  <si>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</si>
  <si>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</si>
  <si>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</si>
  <si>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</si>
  <si>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</si>
  <si>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</si>
  <si>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</si>
  <si>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</si>
  <si>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</si>
  <si>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</si>
  <si>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</si>
  <si>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</si>
  <si>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</si>
  <si>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</si>
  <si>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</si>
  <si>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</si>
  <si>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</si>
  <si>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L2020</t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</si>
  <si>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</si>
  <si>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</si>
  <si>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</si>
  <si>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</si>
  <si>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</si>
  <si>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</si>
  <si>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</si>
  <si>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</si>
  <si>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L2039</t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</si>
  <si>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</si>
  <si>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</si>
  <si>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</si>
  <si>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>L2480</t>
  </si>
  <si>
    <t xml:space="preserve">擔保品重評資料登錄                      </t>
    <phoneticPr fontId="1" type="noConversion"/>
  </si>
  <si>
    <t>L2038</t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</si>
  <si>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</si>
  <si>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</si>
  <si>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</si>
  <si>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</si>
  <si>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</si>
  <si>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</si>
  <si>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</si>
  <si>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</si>
  <si>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</si>
  <si>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</si>
  <si>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</si>
  <si>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</si>
  <si>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</si>
  <si>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</si>
  <si>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</si>
  <si>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</si>
  <si>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</si>
  <si>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</si>
  <si>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</si>
  <si>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</si>
  <si>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</si>
  <si>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</si>
  <si>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</si>
  <si>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</si>
  <si>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</si>
  <si>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</si>
  <si>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</si>
  <si>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</si>
  <si>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</si>
  <si>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</si>
  <si>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</si>
  <si>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</si>
  <si>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</si>
  <si>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</si>
  <si>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</si>
  <si>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L2911</t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</si>
  <si>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</si>
  <si>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</si>
  <si>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</si>
  <si>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</si>
  <si>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L2412</t>
  </si>
  <si>
    <t>.3.4.1.2</t>
  </si>
  <si>
    <t xml:space="preserve">動產擔保品資料登錄(Eloan11)       </t>
    <phoneticPr fontId="1" type="noConversion"/>
  </si>
  <si>
    <t>L2413</t>
  </si>
  <si>
    <t>.3.4.1.3</t>
  </si>
  <si>
    <t xml:space="preserve">股票擔保品資料登錄(Eloan12)       </t>
    <phoneticPr fontId="1" type="noConversion"/>
  </si>
  <si>
    <t>L2414</t>
  </si>
  <si>
    <t>.3.4.1.4</t>
  </si>
  <si>
    <t xml:space="preserve">其他擔保品資料登錄(Eloan13) </t>
    <phoneticPr fontId="1" type="noConversion"/>
  </si>
  <si>
    <t>L2912</t>
  </si>
  <si>
    <t>.3.4.1.6</t>
  </si>
  <si>
    <t xml:space="preserve">動產擔保品資料查詢                      </t>
    <phoneticPr fontId="1" type="noConversion"/>
  </si>
  <si>
    <t>L2913</t>
  </si>
  <si>
    <t>.3.4.1.7</t>
  </si>
  <si>
    <t xml:space="preserve">股票擔保品資料查詢                      </t>
    <phoneticPr fontId="1" type="noConversion"/>
  </si>
  <si>
    <t>L2914</t>
  </si>
  <si>
    <t>.3.4.1.8</t>
  </si>
  <si>
    <t xml:space="preserve">其他擔保品資料查詢                      </t>
    <phoneticPr fontId="1" type="noConversion"/>
  </si>
  <si>
    <t>L2041</t>
  </si>
  <si>
    <t>.3.4.1.9</t>
  </si>
  <si>
    <t xml:space="preserve">不動產擔保品土地明細資料查詢            </t>
    <phoneticPr fontId="1" type="noConversion"/>
  </si>
  <si>
    <t>L2415</t>
  </si>
  <si>
    <t>.3.4.1.9.1</t>
  </si>
  <si>
    <t>不動產建物擔保品資料登錄(Eloan8)</t>
    <phoneticPr fontId="1" type="noConversion"/>
  </si>
  <si>
    <t>L2042</t>
  </si>
  <si>
    <t>.3.4.1.A</t>
  </si>
  <si>
    <t xml:space="preserve">不動產擔保品房屋明細資料查詢            </t>
    <phoneticPr fontId="1" type="noConversion"/>
  </si>
  <si>
    <t>L2416</t>
  </si>
  <si>
    <t>.3.4.1.A.1</t>
  </si>
  <si>
    <t>不動產土地擔保品資料登錄(Eloan7)</t>
    <phoneticPr fontId="1" type="noConversion"/>
  </si>
  <si>
    <t>L2919</t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</si>
  <si>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</si>
  <si>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</si>
  <si>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</si>
  <si>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</si>
  <si>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</si>
  <si>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L2049</t>
  </si>
  <si>
    <t>.3.4.2.3</t>
  </si>
  <si>
    <t xml:space="preserve">擔保品關聯設定明細資料查詢              </t>
    <phoneticPr fontId="1" type="noConversion"/>
  </si>
  <si>
    <t>L2047</t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</si>
  <si>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</si>
  <si>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</si>
  <si>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</si>
  <si>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</si>
  <si>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</si>
  <si>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L2417</t>
  </si>
  <si>
    <t>.3.5.2</t>
  </si>
  <si>
    <t>額度與擔保品關聯登錄(Eloan10)</t>
    <phoneticPr fontId="1" type="noConversion"/>
  </si>
  <si>
    <t>L2250</t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</si>
  <si>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</si>
  <si>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</si>
  <si>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</si>
  <si>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</si>
  <si>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</si>
  <si>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</si>
  <si>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</si>
  <si>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</si>
  <si>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L2915</t>
  </si>
  <si>
    <t>.3.7</t>
  </si>
  <si>
    <t xml:space="preserve">不動產建物資料查詢                      </t>
    <phoneticPr fontId="1" type="noConversion"/>
  </si>
  <si>
    <t>L2916</t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</si>
  <si>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</si>
  <si>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</si>
  <si>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</si>
  <si>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</si>
  <si>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</si>
  <si>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</si>
  <si>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</si>
  <si>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</si>
  <si>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</si>
  <si>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</si>
  <si>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</si>
  <si>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</si>
  <si>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</si>
  <si>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</si>
  <si>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</si>
  <si>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</si>
  <si>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</si>
  <si>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</si>
  <si>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</si>
  <si>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</si>
  <si>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</si>
  <si>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</si>
  <si>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</si>
  <si>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</si>
  <si>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</si>
  <si>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</si>
  <si>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</si>
  <si>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</si>
  <si>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</si>
  <si>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</si>
  <si>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</si>
  <si>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</si>
  <si>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</si>
  <si>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</si>
  <si>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</si>
  <si>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</si>
  <si>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</si>
  <si>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</si>
  <si>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</si>
  <si>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</si>
  <si>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</si>
  <si>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</si>
  <si>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</si>
  <si>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</si>
  <si>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</si>
  <si>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</si>
  <si>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</si>
  <si>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</si>
  <si>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</si>
  <si>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</si>
  <si>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</si>
  <si>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</si>
  <si>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</si>
  <si>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</si>
  <si>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</si>
  <si>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</si>
  <si>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</si>
  <si>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</si>
  <si>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</si>
  <si>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</si>
  <si>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</si>
  <si>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</si>
  <si>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</si>
  <si>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</si>
  <si>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</si>
  <si>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</si>
  <si>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</si>
  <si>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</si>
  <si>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</si>
  <si>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</si>
  <si>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</si>
  <si>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</si>
  <si>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</si>
  <si>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</si>
  <si>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</si>
  <si>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</si>
  <si>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</si>
  <si>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</si>
  <si>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</si>
  <si>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</si>
  <si>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</si>
  <si>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</si>
  <si>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</si>
  <si>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</si>
  <si>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</si>
  <si>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</si>
  <si>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</si>
  <si>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</si>
  <si>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</si>
  <si>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</si>
  <si>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</si>
  <si>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</si>
  <si>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</si>
  <si>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</si>
  <si>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</si>
  <si>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</si>
  <si>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</si>
  <si>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</si>
  <si>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</si>
  <si>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</si>
  <si>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</si>
  <si>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</si>
  <si>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</si>
  <si>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</si>
  <si>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</si>
  <si>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</si>
  <si>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</si>
  <si>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</si>
  <si>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</si>
  <si>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</si>
  <si>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</si>
  <si>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</si>
  <si>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</si>
  <si>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</si>
  <si>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</si>
  <si>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</si>
  <si>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</si>
  <si>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</si>
  <si>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</si>
  <si>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</si>
  <si>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</si>
  <si>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</si>
  <si>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</si>
  <si>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</si>
  <si>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</si>
  <si>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</si>
  <si>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</si>
  <si>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</si>
  <si>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</si>
  <si>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</si>
  <si>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</si>
  <si>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</si>
  <si>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</si>
  <si>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</si>
  <si>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</si>
  <si>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</si>
  <si>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</si>
  <si>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</si>
  <si>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</si>
  <si>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</si>
  <si>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</si>
  <si>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</si>
  <si>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</si>
  <si>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</si>
  <si>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</si>
  <si>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</si>
  <si>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</si>
  <si>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</si>
  <si>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</si>
  <si>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</si>
  <si>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</si>
  <si>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</si>
  <si>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</si>
  <si>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</si>
  <si>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</si>
  <si>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</si>
  <si>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</si>
  <si>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</si>
  <si>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</si>
  <si>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</si>
  <si>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</si>
  <si>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</si>
  <si>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</si>
  <si>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</si>
  <si>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</si>
  <si>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</si>
  <si>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</si>
  <si>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</si>
  <si>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</si>
  <si>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</si>
  <si>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</si>
  <si>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</si>
  <si>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</si>
  <si>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</si>
  <si>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</si>
  <si>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</si>
  <si>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</si>
  <si>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</si>
  <si>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</si>
  <si>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</si>
  <si>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</si>
  <si>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</si>
  <si>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</si>
  <si>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</si>
  <si>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</si>
  <si>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</si>
  <si>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</si>
  <si>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</si>
  <si>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</si>
  <si>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</si>
  <si>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</si>
  <si>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</si>
  <si>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</si>
  <si>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</si>
  <si>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</si>
  <si>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</si>
  <si>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</si>
  <si>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</si>
  <si>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</si>
  <si>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</si>
  <si>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</si>
  <si>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</si>
  <si>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</si>
  <si>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</si>
  <si>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</si>
  <si>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</si>
  <si>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</si>
  <si>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</si>
  <si>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</si>
  <si>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</si>
  <si>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</si>
  <si>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</si>
  <si>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</si>
  <si>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</si>
  <si>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</si>
  <si>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</si>
  <si>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</si>
  <si>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</si>
  <si>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</si>
  <si>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</si>
  <si>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</si>
  <si>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</si>
  <si>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</si>
  <si>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</si>
  <si>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</si>
  <si>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</si>
  <si>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</si>
  <si>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</si>
  <si>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</si>
  <si>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</si>
  <si>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</si>
  <si>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</si>
  <si>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</si>
  <si>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</si>
  <si>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</si>
  <si>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</si>
  <si>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</si>
  <si>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</si>
  <si>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</si>
  <si>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</si>
  <si>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</si>
  <si>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</si>
  <si>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</si>
  <si>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</si>
  <si>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</si>
  <si>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</si>
  <si>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</si>
  <si>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</si>
  <si>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</si>
  <si>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</si>
  <si>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</si>
  <si>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</si>
  <si>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</si>
  <si>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</si>
  <si>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</si>
  <si>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</si>
  <si>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</si>
  <si>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</si>
  <si>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</si>
  <si>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</si>
  <si>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</si>
  <si>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</si>
  <si>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</si>
  <si>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</si>
  <si>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</si>
  <si>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</si>
  <si>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</si>
  <si>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</si>
  <si>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</si>
  <si>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</si>
  <si>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</si>
  <si>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</si>
  <si>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</si>
  <si>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</si>
  <si>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</si>
  <si>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</si>
  <si>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</si>
  <si>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</si>
  <si>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</si>
  <si>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</si>
  <si>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</si>
  <si>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</si>
  <si>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</si>
  <si>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</si>
  <si>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</si>
  <si>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</si>
  <si>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</si>
  <si>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</si>
  <si>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</si>
  <si>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</si>
  <si>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</si>
  <si>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</si>
  <si>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</si>
  <si>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</si>
  <si>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</si>
  <si>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</si>
  <si>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</si>
  <si>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</si>
  <si>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</si>
  <si>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</si>
  <si>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</si>
  <si>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</si>
  <si>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</si>
  <si>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</si>
  <si>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</si>
  <si>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</si>
  <si>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</si>
  <si>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</si>
  <si>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</si>
  <si>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</si>
  <si>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</si>
  <si>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</si>
  <si>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</si>
  <si>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</si>
  <si>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</si>
  <si>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</si>
  <si>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</si>
  <si>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</si>
  <si>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</si>
  <si>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</si>
  <si>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</si>
  <si>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</si>
  <si>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</si>
  <si>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</si>
  <si>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</si>
  <si>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</si>
  <si>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</si>
  <si>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</si>
  <si>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</si>
  <si>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</si>
  <si>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</si>
  <si>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</si>
  <si>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</si>
  <si>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</si>
  <si>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</si>
  <si>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</si>
  <si>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</si>
  <si>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</si>
  <si>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</si>
  <si>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</si>
  <si>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</si>
  <si>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</si>
  <si>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</si>
  <si>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</si>
  <si>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</si>
  <si>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</si>
  <si>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</si>
  <si>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</si>
  <si>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</si>
  <si>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</si>
  <si>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</si>
  <si>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</si>
  <si>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</si>
  <si>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</si>
  <si>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</si>
  <si>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</si>
  <si>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</si>
  <si>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</si>
  <si>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</si>
  <si>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</si>
  <si>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</si>
  <si>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</si>
  <si>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</si>
  <si>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</si>
  <si>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</si>
  <si>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</si>
  <si>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</si>
  <si>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</si>
  <si>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</si>
  <si>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</si>
  <si>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</si>
  <si>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</si>
  <si>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</si>
  <si>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</si>
  <si>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</si>
  <si>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</si>
  <si>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</si>
  <si>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</si>
  <si>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</si>
  <si>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</si>
  <si>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</si>
  <si>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</si>
  <si>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</si>
  <si>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</si>
  <si>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</si>
  <si>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</si>
  <si>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</si>
  <si>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</si>
  <si>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</si>
  <si>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</si>
  <si>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</si>
  <si>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</si>
  <si>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</si>
  <si>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</si>
  <si>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</si>
  <si>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</si>
  <si>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</si>
  <si>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</si>
  <si>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</si>
  <si>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</si>
  <si>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</si>
  <si>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</si>
  <si>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</si>
  <si>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</si>
  <si>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</si>
  <si>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</si>
  <si>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</si>
  <si>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</si>
  <si>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</si>
  <si>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</si>
  <si>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</si>
  <si>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</si>
  <si>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</si>
  <si>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</si>
  <si>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</si>
  <si>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</si>
  <si>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</si>
  <si>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</si>
  <si>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</si>
  <si>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</si>
  <si>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</si>
  <si>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</si>
  <si>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</si>
  <si>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</si>
  <si>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</si>
  <si>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</si>
  <si>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</si>
  <si>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</si>
  <si>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</si>
  <si>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</si>
  <si>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</si>
  <si>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</si>
  <si>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</si>
  <si>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</si>
  <si>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</si>
  <si>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</si>
  <si>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</si>
  <si>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</si>
  <si>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</si>
  <si>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</si>
  <si>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</si>
  <si>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</si>
  <si>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</si>
  <si>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</si>
  <si>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</si>
  <si>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</si>
  <si>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</si>
  <si>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</si>
  <si>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</si>
  <si>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</si>
  <si>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</si>
  <si>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</si>
  <si>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</si>
  <si>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</si>
  <si>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</si>
  <si>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</si>
  <si>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</si>
  <si>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</si>
  <si>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</si>
  <si>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</si>
  <si>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</si>
  <si>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</si>
  <si>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</si>
  <si>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</si>
  <si>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</si>
  <si>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</si>
  <si>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</si>
  <si>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</si>
  <si>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</si>
  <si>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</si>
  <si>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</si>
  <si>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</si>
  <si>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</si>
  <si>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</si>
  <si>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</si>
  <si>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</si>
  <si>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</si>
  <si>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</si>
  <si>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</si>
  <si>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</si>
  <si>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</si>
  <si>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</si>
  <si>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</si>
  <si>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</si>
  <si>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</si>
  <si>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</si>
  <si>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</si>
  <si>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</si>
  <si>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</si>
  <si>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</si>
  <si>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</si>
  <si>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</si>
  <si>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</si>
  <si>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</si>
  <si>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</si>
  <si>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</si>
  <si>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</si>
  <si>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</si>
  <si>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</si>
  <si>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</si>
  <si>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</si>
  <si>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</si>
  <si>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</si>
  <si>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</si>
  <si>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</si>
  <si>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</si>
  <si>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</si>
  <si>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</si>
  <si>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</si>
  <si>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</si>
  <si>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</si>
  <si>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</si>
  <si>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</si>
  <si>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</si>
  <si>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</si>
  <si>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</si>
  <si>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</si>
  <si>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</si>
  <si>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</si>
  <si>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</si>
  <si>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</si>
  <si>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</si>
  <si>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</si>
  <si>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</si>
  <si>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</si>
  <si>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</si>
  <si>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</si>
  <si>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</si>
  <si>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</si>
  <si>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</si>
  <si>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</si>
  <si>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</si>
  <si>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</si>
  <si>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</si>
  <si>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</si>
  <si>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</si>
  <si>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</si>
  <si>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</si>
  <si>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</si>
  <si>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</si>
  <si>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</si>
  <si>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</si>
  <si>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</si>
  <si>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</si>
  <si>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</si>
  <si>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</si>
  <si>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</si>
  <si>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</si>
  <si>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</si>
  <si>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</si>
  <si>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</si>
  <si>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</si>
  <si>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</si>
  <si>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</si>
  <si>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</si>
  <si>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</si>
  <si>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</si>
  <si>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</si>
  <si>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</si>
  <si>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</si>
  <si>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</si>
  <si>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</si>
  <si>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</si>
  <si>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</si>
  <si>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</si>
  <si>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</si>
  <si>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</si>
  <si>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</si>
  <si>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</si>
  <si>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</si>
  <si>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</si>
  <si>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</si>
  <si>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</si>
  <si>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</si>
  <si>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</si>
  <si>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</si>
  <si>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</si>
  <si>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</si>
  <si>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</si>
  <si>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</si>
  <si>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</si>
  <si>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</si>
  <si>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</si>
  <si>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</si>
  <si>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</si>
  <si>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</si>
  <si>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</si>
  <si>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</si>
  <si>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</si>
  <si>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</si>
  <si>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</si>
  <si>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</si>
  <si>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</si>
  <si>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</si>
  <si>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</si>
  <si>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</si>
  <si>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</si>
  <si>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</si>
  <si>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</si>
  <si>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</si>
  <si>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</si>
  <si>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</si>
  <si>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</si>
  <si>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</si>
  <si>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</si>
  <si>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</si>
  <si>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</si>
  <si>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</si>
  <si>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</si>
  <si>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</si>
  <si>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</si>
  <si>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</si>
  <si>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</si>
  <si>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</si>
  <si>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</si>
  <si>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</si>
  <si>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</si>
  <si>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</si>
  <si>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</si>
  <si>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</si>
  <si>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</si>
  <si>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</si>
  <si>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</si>
  <si>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</si>
  <si>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</si>
  <si>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</si>
  <si>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</si>
  <si>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</si>
  <si>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</si>
  <si>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</si>
  <si>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</si>
  <si>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</si>
  <si>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</si>
  <si>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</si>
  <si>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</si>
  <si>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</si>
  <si>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</si>
  <si>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</si>
  <si>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</si>
  <si>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</si>
  <si>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</si>
  <si>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</si>
  <si>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</si>
  <si>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</si>
  <si>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</si>
  <si>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</si>
  <si>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</si>
  <si>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</si>
  <si>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</si>
  <si>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</si>
  <si>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</si>
  <si>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</si>
  <si>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</si>
  <si>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</si>
  <si>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</si>
  <si>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</si>
  <si>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</si>
  <si>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</si>
  <si>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</si>
  <si>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</si>
  <si>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</si>
  <si>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</si>
  <si>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</si>
  <si>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</si>
  <si>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</si>
  <si>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</si>
  <si>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</si>
  <si>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</si>
  <si>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</si>
  <si>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</si>
  <si>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</si>
  <si>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</si>
  <si>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</si>
  <si>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</si>
  <si>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</si>
  <si>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</si>
  <si>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</si>
  <si>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</si>
  <si>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</si>
  <si>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</si>
  <si>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</si>
  <si>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</si>
  <si>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</si>
  <si>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</si>
  <si>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</si>
  <si>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</si>
  <si>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</si>
  <si>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</si>
  <si>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</si>
  <si>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</si>
  <si>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</si>
  <si>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</si>
  <si>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</si>
  <si>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</si>
  <si>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</si>
  <si>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</si>
  <si>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</si>
  <si>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</si>
  <si>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</si>
  <si>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</si>
  <si>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</si>
  <si>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</si>
  <si>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</si>
  <si>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</si>
  <si>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</si>
  <si>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</si>
  <si>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</si>
  <si>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</si>
  <si>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</si>
  <si>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</si>
  <si>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</si>
  <si>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</si>
  <si>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</si>
  <si>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</si>
  <si>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</si>
  <si>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</si>
  <si>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</si>
  <si>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</si>
  <si>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</si>
  <si>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</si>
  <si>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</si>
  <si>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</si>
  <si>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</si>
  <si>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</si>
  <si>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</si>
  <si>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</si>
  <si>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</si>
  <si>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</si>
  <si>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</si>
  <si>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</si>
  <si>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</si>
  <si>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</si>
  <si>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</si>
  <si>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</si>
  <si>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</si>
  <si>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</si>
  <si>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</si>
  <si>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</si>
  <si>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</si>
  <si>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</si>
  <si>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</si>
  <si>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</si>
  <si>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</si>
  <si>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</si>
  <si>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</si>
  <si>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</si>
  <si>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</si>
  <si>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</si>
  <si>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</si>
  <si>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</si>
  <si>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</si>
  <si>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</si>
  <si>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</si>
  <si>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</si>
  <si>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</si>
  <si>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</si>
  <si>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</si>
  <si>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</si>
  <si>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</si>
  <si>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</si>
  <si>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</si>
  <si>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</si>
  <si>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</si>
  <si>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</si>
  <si>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</si>
  <si>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</si>
  <si>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</si>
  <si>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</si>
  <si>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</si>
  <si>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</si>
  <si>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</si>
  <si>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</si>
  <si>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</si>
  <si>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</si>
  <si>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</si>
  <si>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</si>
  <si>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</si>
  <si>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</si>
  <si>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</si>
  <si>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</si>
  <si>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</si>
  <si>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</si>
  <si>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</si>
  <si>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</si>
  <si>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</si>
  <si>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</si>
  <si>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</si>
  <si>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</si>
  <si>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</si>
  <si>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</si>
  <si>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</si>
  <si>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</si>
  <si>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</si>
  <si>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</si>
  <si>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</si>
  <si>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</si>
  <si>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</si>
  <si>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</si>
  <si>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</si>
  <si>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</si>
  <si>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</si>
  <si>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</si>
  <si>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</si>
  <si>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</si>
  <si>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</si>
  <si>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</si>
  <si>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</si>
  <si>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</si>
  <si>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</si>
  <si>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</si>
  <si>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</si>
  <si>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</si>
  <si>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</si>
  <si>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</si>
  <si>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</si>
  <si>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</si>
  <si>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</si>
  <si>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</si>
  <si>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</si>
  <si>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</si>
  <si>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</si>
  <si>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</si>
  <si>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</si>
  <si>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</si>
  <si>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</si>
  <si>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</si>
  <si>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</si>
  <si>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</si>
  <si>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</si>
  <si>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</si>
  <si>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</si>
  <si>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</si>
  <si>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徐名弘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</si>
  <si>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</si>
  <si>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</si>
  <si>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</si>
  <si>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</si>
  <si>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</si>
  <si>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</si>
  <si>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</si>
  <si>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</si>
  <si>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</si>
  <si>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</si>
  <si>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</si>
  <si>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</si>
  <si>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</si>
  <si>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</si>
  <si>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</si>
  <si>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</si>
  <si>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</si>
  <si>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</si>
  <si>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</si>
  <si>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</si>
  <si>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</si>
  <si>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</si>
  <si>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</si>
  <si>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</si>
  <si>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</si>
  <si>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</si>
  <si>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</si>
  <si>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</si>
  <si>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</si>
  <si>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</si>
  <si>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</si>
  <si>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</si>
  <si>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</si>
  <si>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</si>
  <si>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</si>
  <si>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</si>
  <si>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</si>
  <si>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</si>
  <si>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</si>
  <si>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</si>
  <si>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</si>
  <si>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</si>
  <si>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</si>
  <si>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</si>
  <si>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</si>
  <si>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</si>
  <si>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</si>
  <si>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</si>
  <si>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</si>
  <si>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</si>
  <si>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</si>
  <si>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</si>
  <si>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</si>
  <si>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</si>
  <si>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</si>
  <si>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</si>
  <si>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</si>
  <si>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</si>
  <si>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</si>
  <si>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</si>
  <si>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</si>
  <si>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</si>
  <si>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</si>
  <si>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</si>
  <si>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</si>
  <si>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</si>
  <si>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</si>
  <si>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</si>
  <si>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</si>
  <si>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</si>
  <si>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</si>
  <si>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</si>
  <si>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</si>
  <si>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</si>
  <si>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</si>
  <si>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</si>
  <si>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</si>
  <si>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</si>
  <si>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</si>
  <si>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</si>
  <si>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</si>
  <si>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</si>
  <si>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</si>
  <si>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</si>
  <si>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</si>
  <si>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</si>
  <si>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</si>
  <si>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</si>
  <si>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</si>
  <si>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</si>
  <si>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</si>
  <si>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</si>
  <si>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</si>
  <si>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</si>
  <si>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</si>
  <si>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</si>
  <si>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</si>
  <si>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</si>
  <si>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</si>
  <si>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</si>
  <si>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</si>
  <si>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</si>
  <si>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</si>
  <si>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</si>
  <si>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</si>
  <si>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</si>
  <si>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</si>
  <si>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</si>
  <si>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</si>
  <si>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</si>
  <si>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</si>
  <si>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</si>
  <si>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</si>
  <si>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</si>
  <si>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週</t>
    <phoneticPr fontId="1" type="noConversion"/>
  </si>
  <si>
    <t>一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</si>
  <si>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</si>
  <si>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</si>
  <si>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</si>
  <si>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</si>
  <si>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</si>
  <si>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</si>
  <si>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</si>
  <si>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</si>
  <si>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</si>
  <si>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</si>
  <si>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7月19日</t>
  </si>
  <si>
    <t>7月20日</t>
  </si>
  <si>
    <t>7月21日</t>
  </si>
  <si>
    <t>7月22日</t>
  </si>
  <si>
    <t>7月23日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</si>
  <si>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</si>
  <si>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</si>
  <si>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</si>
  <si>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</si>
  <si>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</si>
  <si>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</si>
  <si>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</si>
  <si>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</si>
  <si>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</si>
  <si>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</si>
  <si>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</si>
  <si>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</si>
  <si>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</si>
  <si>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</si>
  <si>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</si>
  <si>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</si>
  <si>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</si>
  <si>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</si>
  <si>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</si>
  <si>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</si>
  <si>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</si>
  <si>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</si>
  <si>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</si>
  <si>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預計 的加總</t>
  </si>
  <si>
    <t>預計</t>
  </si>
  <si>
    <t>實際 的加總</t>
  </si>
  <si>
    <t>實際</t>
  </si>
  <si>
    <t>張淑遠</t>
    <phoneticPr fontId="1" type="noConversion"/>
  </si>
  <si>
    <t>交易</t>
    <phoneticPr fontId="1" type="noConversion"/>
  </si>
  <si>
    <t>分析屬性</t>
    <phoneticPr fontId="1" type="noConversion"/>
  </si>
  <si>
    <t>放款業績工作月查詢</t>
  </si>
  <si>
    <t>L6082</t>
    <phoneticPr fontId="1" type="noConversion"/>
  </si>
  <si>
    <t>交易說明</t>
    <phoneticPr fontId="1" type="noConversion"/>
  </si>
  <si>
    <t>L5402</t>
    <phoneticPr fontId="1" type="noConversion"/>
  </si>
  <si>
    <t>年度業績目標更新</t>
  </si>
  <si>
    <t>房貸專員明細資料查詢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</si>
  <si>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</si>
  <si>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</si>
  <si>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</si>
  <si>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房貸專員資料維護</t>
    <phoneticPr fontId="1" type="noConversion"/>
  </si>
  <si>
    <t>L5405</t>
    <phoneticPr fontId="1" type="noConversion"/>
  </si>
  <si>
    <t>更改目標金額、累計目標金額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</si>
  <si>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</si>
  <si>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</si>
  <si>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</si>
  <si>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</si>
  <si>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</si>
  <si>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</si>
  <si>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</si>
  <si>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</si>
  <si>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</si>
  <si>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</si>
  <si>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</si>
  <si>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</si>
  <si>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</si>
  <si>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</si>
  <si>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</si>
  <si>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</si>
  <si>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</si>
  <si>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</si>
  <si>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</si>
  <si>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</si>
  <si>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</si>
  <si>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</si>
  <si>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</si>
  <si>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</si>
  <si>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</si>
  <si>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</si>
  <si>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</si>
  <si>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</si>
  <si>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</si>
  <si>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</si>
  <si>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</si>
  <si>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</si>
  <si>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</si>
  <si>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</si>
  <si>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晤談人員明細資料查詢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</si>
  <si>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</si>
  <si>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</si>
  <si>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</si>
  <si>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晤談人員資料維護</t>
    <phoneticPr fontId="1" type="noConversion"/>
  </si>
  <si>
    <t>V</t>
    <phoneticPr fontId="1" type="noConversion"/>
  </si>
  <si>
    <t>協辦人員等級明細資料查詢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</si>
  <si>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</si>
  <si>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</si>
  <si>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</si>
  <si>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</si>
  <si>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</si>
  <si>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房貸協辦人員等級維護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</si>
  <si>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</si>
  <si>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</si>
  <si>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</si>
  <si>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</si>
  <si>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</si>
  <si>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介紹人加碼獎勵津貼標準設定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</si>
  <si>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</si>
  <si>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</si>
  <si>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</si>
  <si>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</si>
  <si>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</si>
  <si>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</si>
  <si>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協辦獎勵津貼標準設定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</si>
  <si>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</si>
  <si>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</si>
  <si>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</si>
  <si>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</si>
  <si>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</si>
  <si>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系統變數及系統值設定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</si>
  <si>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</si>
  <si>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</si>
  <si>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</si>
  <si>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系統變數及系統值設定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</si>
  <si>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</si>
  <si>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</si>
  <si>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</si>
  <si>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</si>
  <si>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</si>
  <si>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</si>
  <si>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</si>
  <si>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</si>
  <si>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</si>
  <si>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</si>
  <si>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</si>
  <si>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</si>
  <si>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</si>
  <si>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</si>
  <si>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</si>
  <si>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</si>
  <si>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</si>
  <si>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</si>
  <si>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</si>
  <si>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</si>
  <si>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</si>
  <si>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</si>
  <si>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</si>
  <si>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</si>
  <si>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</si>
  <si>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</si>
  <si>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</si>
  <si>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</si>
  <si>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</si>
  <si>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</si>
  <si>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</si>
  <si>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</si>
  <si>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</si>
  <si>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</si>
  <si>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</si>
  <si>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</si>
  <si>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</si>
  <si>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</si>
  <si>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</si>
  <si>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</si>
  <si>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</si>
  <si>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</si>
  <si>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</si>
  <si>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</si>
  <si>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</si>
  <si>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</si>
  <si>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</si>
  <si>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</si>
  <si>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</si>
  <si>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</si>
  <si>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</si>
  <si>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</si>
  <si>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</si>
  <si>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</si>
  <si>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</si>
  <si>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</si>
  <si>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</si>
  <si>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</si>
  <si>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</si>
  <si>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</si>
  <si>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</si>
  <si>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</si>
  <si>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</si>
  <si>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</si>
  <si>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</si>
  <si>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</si>
  <si>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</si>
  <si>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</si>
  <si>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</si>
  <si>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</si>
  <si>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</si>
  <si>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</si>
  <si>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</si>
  <si>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</si>
  <si>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</si>
  <si>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</si>
  <si>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</si>
  <si>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</si>
  <si>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</si>
  <si>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</si>
  <si>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</si>
  <si>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</si>
  <si>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</si>
  <si>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</si>
  <si>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</si>
  <si>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</si>
  <si>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</si>
  <si>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</si>
  <si>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</si>
  <si>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</si>
  <si>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</si>
  <si>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</si>
  <si>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</si>
  <si>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</si>
  <si>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</si>
  <si>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</si>
  <si>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</si>
  <si>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</si>
  <si>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</si>
  <si>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</si>
  <si>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</si>
  <si>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</si>
  <si>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</si>
  <si>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</si>
  <si>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</si>
  <si>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</si>
  <si>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</si>
  <si>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</si>
  <si>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</si>
  <si>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</si>
  <si>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</si>
  <si>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</si>
  <si>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</si>
  <si>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</si>
  <si>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</si>
  <si>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</si>
  <si>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</si>
  <si>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</si>
  <si>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</si>
  <si>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</si>
  <si>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</si>
  <si>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</si>
  <si>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</si>
  <si>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</si>
  <si>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</si>
  <si>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</si>
  <si>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</si>
  <si>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</si>
  <si>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</si>
  <si>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</si>
  <si>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</si>
  <si>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</si>
  <si>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</si>
  <si>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</si>
  <si>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</si>
  <si>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</si>
  <si>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7月26日</t>
  </si>
  <si>
    <t>李珮君</t>
    <phoneticPr fontId="1" type="noConversion"/>
  </si>
  <si>
    <t>張淑遠</t>
    <phoneticPr fontId="1" type="noConversion"/>
  </si>
  <si>
    <t>張淑遠</t>
    <phoneticPr fontId="1" type="noConversion"/>
  </si>
  <si>
    <t>李珮君</t>
    <phoneticPr fontId="1" type="noConversion"/>
  </si>
  <si>
    <t>業績件數及金額核算標準設定</t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</si>
  <si>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</si>
  <si>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</si>
  <si>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</si>
  <si>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</si>
  <si>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業績件數及金額核算標準設定(複製工作月)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</si>
  <si>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</si>
  <si>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</si>
  <si>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</si>
  <si>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工作日業績結算</t>
    <phoneticPr fontId="1" type="noConversion"/>
  </si>
  <si>
    <t>回覆日期</t>
    <phoneticPr fontId="1" type="noConversion"/>
  </si>
  <si>
    <t>撥款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</si>
  <si>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</si>
  <si>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</si>
  <si>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房貸介紹人業績明細查詢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</si>
  <si>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</si>
  <si>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</si>
  <si>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</si>
  <si>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</si>
  <si>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房貸專員業績明細查詢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</si>
  <si>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</si>
  <si>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</si>
  <si>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</si>
  <si>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</si>
  <si>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</si>
  <si>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</si>
  <si>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</si>
  <si>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</si>
  <si>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</si>
  <si>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</si>
  <si>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列標籤</t>
  </si>
  <si>
    <t>(空白)</t>
  </si>
  <si>
    <t>欄標籤</t>
  </si>
  <si>
    <t>計數 - 預計展示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</si>
</sst>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22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9" fillId="7" borderId="0" xfId="0" applyNumberFormat="1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8" fillId="0" borderId="0" xfId="0" pivotButton="1" applyFont="1" applyAlignment="1"/>
    <xf numFmtId="0" fontId="15" fillId="14" borderId="0" xfId="0" applyFont="1" applyFill="1"/>
    <xf numFmtId="0" fontId="15" fillId="14" borderId="0" xfId="0" applyFont="1" applyFill="1" applyAlignment="1">
      <alignment horizontal="right"/>
    </xf>
    <xf numFmtId="0" fontId="8" fillId="14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4" fillId="5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108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新壽"/>
      <sheetName val="SKL放款-20210716"/>
      <sheetName val="SKL放款18F-11003"/>
      <sheetName val="客戶"/>
    </sheetNames>
    <sheetDataSet>
      <sheetData sheetId="0"/>
      <sheetData sheetId="1"/>
      <sheetData sheetId="2">
        <row r="1">
          <cell r="A1">
            <v>0</v>
          </cell>
          <cell r="B1">
            <v>0</v>
          </cell>
          <cell r="C1">
            <v>0</v>
          </cell>
        </row>
        <row r="2">
          <cell r="A2" t="str">
            <v>林國彬</v>
          </cell>
          <cell r="B2" t="str">
            <v>資訊長</v>
          </cell>
          <cell r="C2" t="str">
            <v>kplin@skl.com.tw</v>
          </cell>
        </row>
        <row r="3">
          <cell r="A3">
            <v>0</v>
          </cell>
          <cell r="B3">
            <v>0</v>
          </cell>
          <cell r="C3">
            <v>0</v>
          </cell>
        </row>
        <row r="4">
          <cell r="A4" t="str">
            <v>方元徵</v>
          </cell>
          <cell r="B4">
            <v>0</v>
          </cell>
          <cell r="C4">
            <v>0</v>
          </cell>
        </row>
        <row r="5">
          <cell r="A5" t="str">
            <v>廖淳英</v>
          </cell>
          <cell r="B5" t="str">
            <v>PMO</v>
          </cell>
          <cell r="C5" t="str">
            <v>aliceliao@skl.com.tw</v>
          </cell>
        </row>
        <row r="6">
          <cell r="A6" t="str">
            <v>陳又菁</v>
          </cell>
          <cell r="B6">
            <v>0</v>
          </cell>
          <cell r="C6" t="str">
            <v>skbn2696@skl.com.tw</v>
          </cell>
        </row>
        <row r="7">
          <cell r="A7" t="str">
            <v>王瀞琳</v>
          </cell>
          <cell r="B7">
            <v>0</v>
          </cell>
          <cell r="C7" t="str">
            <v>sky97814@skl.com.tw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 t="str">
            <v>王谷本</v>
          </cell>
          <cell r="B9" t="str">
            <v>協理</v>
          </cell>
          <cell r="C9" t="str">
            <v>david@skl.com.tw</v>
          </cell>
        </row>
        <row r="10">
          <cell r="A10" t="str">
            <v>葛展宇</v>
          </cell>
          <cell r="B10" t="str">
            <v>專案經理</v>
          </cell>
          <cell r="C10" t="str">
            <v>ryanko@skl.com.tw</v>
          </cell>
        </row>
        <row r="11">
          <cell r="A11" t="str">
            <v>柯文齡</v>
          </cell>
          <cell r="B11" t="str">
            <v>經理</v>
          </cell>
          <cell r="C11" t="str">
            <v>wlko@skl.com.tw</v>
          </cell>
        </row>
        <row r="12">
          <cell r="A12" t="str">
            <v>李珮琪</v>
          </cell>
          <cell r="B12">
            <v>0</v>
          </cell>
          <cell r="C12" t="str">
            <v>skct8028@skl.com.tw</v>
          </cell>
        </row>
        <row r="13">
          <cell r="A13" t="str">
            <v>林清河</v>
          </cell>
          <cell r="B13">
            <v>0</v>
          </cell>
          <cell r="C13" t="str">
            <v>skcu3178@skl.com.tw</v>
          </cell>
        </row>
        <row r="14">
          <cell r="A14" t="str">
            <v>涂宇欣</v>
          </cell>
          <cell r="B14">
            <v>0</v>
          </cell>
          <cell r="C14" t="str">
            <v>skec0416@skl.com.tw</v>
          </cell>
        </row>
        <row r="15">
          <cell r="A15" t="str">
            <v>吳承憲</v>
          </cell>
          <cell r="B15">
            <v>0</v>
          </cell>
          <cell r="C15" t="str">
            <v>skes1703@skl.com.tw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 t="str">
            <v>梁健福</v>
          </cell>
          <cell r="B17" t="str">
            <v>協理</v>
          </cell>
          <cell r="C17" t="str">
            <v>skcx9340@skl.com.tw</v>
          </cell>
        </row>
        <row r="18">
          <cell r="A18" t="str">
            <v>陳政皓</v>
          </cell>
          <cell r="B18" t="str">
            <v>經理</v>
          </cell>
          <cell r="C18" t="str">
            <v>chchen@skl.com.tw</v>
          </cell>
        </row>
        <row r="19">
          <cell r="A19" t="str">
            <v>蔡珮瑜</v>
          </cell>
          <cell r="B19">
            <v>0</v>
          </cell>
          <cell r="C19" t="str">
            <v>skba3883@skl.com.tw</v>
          </cell>
        </row>
        <row r="20">
          <cell r="A20" t="str">
            <v>宋郁宏</v>
          </cell>
          <cell r="B20">
            <v>0</v>
          </cell>
          <cell r="C20" t="str">
            <v>skfb9368@skl.com.tw</v>
          </cell>
        </row>
        <row r="21">
          <cell r="A21" t="str">
            <v>許慧玉</v>
          </cell>
          <cell r="B21">
            <v>0</v>
          </cell>
          <cell r="C21" t="str">
            <v>skem8461@skl.com.tw</v>
          </cell>
        </row>
        <row r="22">
          <cell r="A22" t="str">
            <v>邵淑微</v>
          </cell>
          <cell r="B22">
            <v>0</v>
          </cell>
          <cell r="C22" t="str">
            <v>skat2658@skl.com.tw</v>
          </cell>
        </row>
        <row r="23">
          <cell r="A23" t="str">
            <v>尹少玄</v>
          </cell>
          <cell r="B23">
            <v>0</v>
          </cell>
          <cell r="C23" t="str">
            <v>skct5927@skl.com.tw</v>
          </cell>
        </row>
        <row r="24">
          <cell r="A24">
            <v>0</v>
          </cell>
          <cell r="B24">
            <v>0</v>
          </cell>
          <cell r="C24">
            <v>0</v>
          </cell>
        </row>
        <row r="25">
          <cell r="A25" t="str">
            <v>張淑遠</v>
          </cell>
          <cell r="B25">
            <v>0</v>
          </cell>
          <cell r="C25" t="str">
            <v>bettychang@skl.com.tw</v>
          </cell>
        </row>
        <row r="26">
          <cell r="A26" t="str">
            <v>李珮君</v>
          </cell>
          <cell r="B26">
            <v>0</v>
          </cell>
          <cell r="C26" t="str">
            <v>snoopy@skl.com.tw</v>
          </cell>
        </row>
        <row r="27">
          <cell r="A27" t="str">
            <v>李穎</v>
          </cell>
          <cell r="B27">
            <v>0</v>
          </cell>
          <cell r="C27" t="str">
            <v>skes8696@skl.com.tw</v>
          </cell>
        </row>
        <row r="28">
          <cell r="A28" t="str">
            <v>陳俞辛</v>
          </cell>
          <cell r="B28">
            <v>0</v>
          </cell>
          <cell r="C28" t="str">
            <v>skcq3559@skl.com.tw</v>
          </cell>
        </row>
        <row r="29">
          <cell r="A29" t="str">
            <v>詹貯麟</v>
          </cell>
          <cell r="B29" t="str">
            <v>經理</v>
          </cell>
          <cell r="C29" t="str">
            <v>jeffjan@skl.com.tw</v>
          </cell>
        </row>
        <row r="30">
          <cell r="A30" t="str">
            <v>邱怡婷</v>
          </cell>
          <cell r="B30">
            <v>0</v>
          </cell>
          <cell r="C30" t="str">
            <v>skcb7541@skl.com.tw</v>
          </cell>
        </row>
        <row r="31">
          <cell r="A31" t="str">
            <v>張舜雯</v>
          </cell>
          <cell r="B31" t="str">
            <v>專案襄理</v>
          </cell>
          <cell r="C31" t="str">
            <v>anniechang@skl.com.tw</v>
          </cell>
        </row>
        <row r="32">
          <cell r="A32" t="str">
            <v>呂家富</v>
          </cell>
          <cell r="B32" t="str">
            <v>經理</v>
          </cell>
          <cell r="C32" t="str">
            <v>jeffleu@skl.com.tw</v>
          </cell>
        </row>
        <row r="33">
          <cell r="A33" t="str">
            <v>徐名弘</v>
          </cell>
          <cell r="B33">
            <v>0</v>
          </cell>
          <cell r="C33" t="str">
            <v>skcs8468@skl.com.tw</v>
          </cell>
        </row>
        <row r="34">
          <cell r="A34" t="str">
            <v>施美娟</v>
          </cell>
          <cell r="B34">
            <v>0</v>
          </cell>
          <cell r="C34" t="str">
            <v>alenshih@skl.com.tw</v>
          </cell>
        </row>
        <row r="35">
          <cell r="A35">
            <v>0</v>
          </cell>
          <cell r="B35">
            <v>0</v>
          </cell>
          <cell r="C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</row>
        <row r="37">
          <cell r="A37" t="str">
            <v>劉師尹</v>
          </cell>
          <cell r="B37">
            <v>0</v>
          </cell>
          <cell r="C37" t="str">
            <v>skeq9875@skl.com.tw</v>
          </cell>
        </row>
        <row r="38">
          <cell r="A38">
            <v>0</v>
          </cell>
          <cell r="B38">
            <v>0</v>
          </cell>
          <cell r="C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_Ho" refreshedDate="44398.987286226853" createdVersion="7" refreshedVersion="7" minRefreshableVersion="3" recordCount="367" xr:uid="{00000000-000A-0000-FFFF-FFFF03000000}">
  <cacheSource type="worksheet">
    <worksheetSource ref="A1:U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30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par="21" base="8">
        <rangePr groupBy="days" startDate="2021-07-19T00:00:00" endDate="2021-08-28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28"/>
        </groupItems>
      </fieldGroup>
    </cacheField>
    <cacheField name="實際展示" numFmtId="0">
      <sharedItems containsNonDate="0" containsDate="1" containsString="0" containsBlank="1" minDate="2021-07-19T00:00:00" maxDate="2021-07-22T00:00:00"/>
    </cacheField>
    <cacheField name="IT" numFmtId="0">
      <sharedItems containsBlank="1"/>
    </cacheField>
    <cacheField name="User" numFmtId="0">
      <sharedItems containsBlank="1" count="15">
        <s v="張淑遠"/>
        <s v="李珮君"/>
        <s v="陳政皓"/>
        <s v="尹少玄"/>
        <s v="陳俞辛"/>
        <s v="蔡珮瑜"/>
        <s v="徐名弘"/>
        <s v="李穎"/>
        <s v="邵淑微"/>
        <s v="張舜雯"/>
        <s v="許慧玉"/>
        <s v="宋育宏"/>
        <s v="施美娟"/>
        <s v="邱怡婷"/>
        <m/>
      </sharedItems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  <cacheField name="月" numFmtId="0" databaseField="0">
      <fieldGroup base="8">
        <rangePr groupBy="months" startDate="2021-07-19T00:00:00" endDate="2021-08-28T00:00:00"/>
        <groupItems count="14">
          <s v="&lt;2021/7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x v="0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x v="0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x v="0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x v="0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x v="0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d v="2021-07-20T00:00:00"/>
    <s v="涂宇欣"/>
    <x v="1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d v="2021-07-20T00:00:00"/>
    <s v="涂宇欣"/>
    <x v="1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x v="0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x v="0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d v="2021-07-20T00:00:00"/>
    <s v="涂宇欣"/>
    <x v="0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d v="2021-07-20T00:00:00"/>
    <s v="涂宇欣"/>
    <x v="0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x v="0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x v="0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d v="2021-07-21T00:00:00"/>
    <s v="涂宇欣"/>
    <x v="0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d v="2021-07-21T00:00:00"/>
    <s v="涂宇欣"/>
    <x v="0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d v="2021-07-21T00:00:00"/>
    <s v="涂宇欣"/>
    <x v="2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d v="2021-07-21T00:00:00"/>
    <s v="涂宇欣"/>
    <x v="0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d v="2021-07-20T00:00:00"/>
    <s v="李珮琪"/>
    <x v="0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d v="2021-07-20T00:00:00"/>
    <s v="李珮琪"/>
    <x v="0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d v="2021-07-20T00:00:00"/>
    <s v="涂宇欣"/>
    <x v="0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d v="2021-07-20T00:00:00"/>
    <s v="涂宇欣"/>
    <x v="0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d v="2021-07-20T00:00:00"/>
    <s v="涂宇欣"/>
    <x v="2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d v="2021-07-20T00:00:00"/>
    <s v="涂宇欣"/>
    <x v="0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d v="2021-07-21T00:00:00"/>
    <s v="涂宇欣"/>
    <x v="0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x v="1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x v="1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x v="1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x v="1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x v="1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x v="1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x v="0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x v="3"/>
    <m/>
    <m/>
    <m/>
    <m/>
    <m/>
    <m/>
    <m/>
    <m/>
    <s v="放款服務課"/>
  </r>
  <r>
    <n v="33"/>
    <s v="L5"/>
    <x v="1"/>
    <s v="L5053"/>
    <s v=".F.3.4/.F.2.8"/>
    <s v="介紹、協辦獎金處理清單"/>
    <s v="張金龍"/>
    <s v="張金龍"/>
    <x v="2"/>
    <m/>
    <s v="涂宇欣"/>
    <x v="3"/>
    <m/>
    <m/>
    <m/>
    <m/>
    <m/>
    <m/>
    <m/>
    <m/>
    <s v="放款服務課"/>
  </r>
  <r>
    <n v="34"/>
    <s v="L5"/>
    <x v="1"/>
    <s v="L5503"/>
    <s v=".F.3.4/.F.2.8.1"/>
    <s v="介紹、協辦獎金案件維護            "/>
    <s v="張金龍"/>
    <s v="張金龍"/>
    <x v="2"/>
    <m/>
    <s v="涂宇欣"/>
    <x v="3"/>
    <m/>
    <m/>
    <m/>
    <m/>
    <m/>
    <m/>
    <m/>
    <m/>
    <s v="放款服務課"/>
  </r>
  <r>
    <n v="35"/>
    <s v="L5"/>
    <x v="1"/>
    <s v="L5512"/>
    <s v=".F.4.1/.F.1.2"/>
    <s v="產生介紹人加碼獎金媒體"/>
    <s v="張金龍"/>
    <s v="張金龍"/>
    <x v="2"/>
    <m/>
    <s v="涂宇欣"/>
    <x v="0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x v="0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x v="0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x v="3"/>
    <m/>
    <m/>
    <m/>
    <m/>
    <m/>
    <m/>
    <m/>
    <m/>
    <s v="放款服務課"/>
  </r>
  <r>
    <n v="39"/>
    <s v="L5"/>
    <x v="1"/>
    <s v="L5959"/>
    <s v=".F.4.5/.F.2.C"/>
    <s v="房貸獎勵保費檢核檔查詢"/>
    <s v="張金龍"/>
    <s v="張金龍"/>
    <x v="2"/>
    <m/>
    <s v="涂宇欣"/>
    <x v="0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x v="0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x v="0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x v="0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x v="0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x v="0"/>
    <m/>
    <m/>
    <m/>
    <m/>
    <m/>
    <m/>
    <m/>
    <m/>
    <s v="放款推展課"/>
  </r>
  <r>
    <n v="45"/>
    <s v="L1"/>
    <x v="2"/>
    <s v="L1001"/>
    <s v=".3.1.1"/>
    <s v="顧客明細資料查詢"/>
    <s v="賴文育"/>
    <s v="張嘉榮"/>
    <x v="3"/>
    <m/>
    <s v="吳承憲"/>
    <x v="1"/>
    <m/>
    <m/>
    <m/>
    <m/>
    <m/>
    <m/>
    <m/>
    <m/>
    <s v="放款推展課"/>
  </r>
  <r>
    <n v="46"/>
    <s v="L1"/>
    <x v="2"/>
    <s v="L1101"/>
    <s v=".3.1.1.1"/>
    <s v="顧客基本資料維護-自然人(Eloan2)"/>
    <s v="賴文育"/>
    <s v="張嘉榮"/>
    <x v="3"/>
    <m/>
    <s v="吳承憲"/>
    <x v="1"/>
    <m/>
    <m/>
    <m/>
    <m/>
    <m/>
    <m/>
    <m/>
    <m/>
    <s v="放款推展課"/>
  </r>
  <r>
    <n v="47"/>
    <s v="L1"/>
    <x v="2"/>
    <s v="L1102"/>
    <s v=".3.1.1.2"/>
    <s v="顧客基本資料維護-法人  "/>
    <s v="賴文育"/>
    <s v="張嘉榮"/>
    <x v="3"/>
    <m/>
    <s v="吳承憲"/>
    <x v="4"/>
    <m/>
    <m/>
    <m/>
    <m/>
    <m/>
    <m/>
    <m/>
    <m/>
    <s v="放款推展課"/>
  </r>
  <r>
    <n v="48"/>
    <s v="L1"/>
    <x v="2"/>
    <s v="L1103"/>
    <s v=".3.1.1.B"/>
    <s v="顧客基本資料變更-自然人"/>
    <s v="賴文育"/>
    <s v="張嘉榮"/>
    <x v="3"/>
    <m/>
    <s v="吳承憲"/>
    <x v="1"/>
    <m/>
    <m/>
    <m/>
    <m/>
    <m/>
    <m/>
    <m/>
    <m/>
    <s v="放款推展課"/>
  </r>
  <r>
    <n v="49"/>
    <s v="L1"/>
    <x v="2"/>
    <s v="L1104"/>
    <s v=".3.1.1.C"/>
    <s v="顧客基本資料變更-法人  "/>
    <s v="賴文育"/>
    <s v="張嘉榮"/>
    <x v="3"/>
    <m/>
    <s v="吳承憲"/>
    <x v="4"/>
    <m/>
    <m/>
    <m/>
    <m/>
    <m/>
    <m/>
    <m/>
    <m/>
    <s v="放款推展課"/>
  </r>
  <r>
    <n v="50"/>
    <s v="L1"/>
    <x v="2"/>
    <s v="L1109"/>
    <s v=".3.1.1.9"/>
    <s v="客戶交互運用維護"/>
    <s v="賴文育"/>
    <s v="張嘉榮"/>
    <x v="3"/>
    <m/>
    <s v="吳承憲"/>
    <x v="1"/>
    <m/>
    <m/>
    <m/>
    <m/>
    <m/>
    <m/>
    <m/>
    <m/>
    <s v="放款推展課"/>
  </r>
  <r>
    <n v="51"/>
    <s v="L1"/>
    <x v="2"/>
    <s v="L1905"/>
    <s v=".3.1.2"/>
    <s v="顧客聯絡電話查詢       "/>
    <s v="賴文育"/>
    <s v="張嘉榮"/>
    <x v="3"/>
    <m/>
    <s v="吳承憲"/>
    <x v="4"/>
    <m/>
    <m/>
    <m/>
    <m/>
    <m/>
    <m/>
    <m/>
    <m/>
    <s v="放款推展課"/>
  </r>
  <r>
    <n v="52"/>
    <s v="L1"/>
    <x v="2"/>
    <s v="L1105"/>
    <s v=".3.1.2.1"/>
    <s v="顧客聯絡電話維護(Eloan14) "/>
    <s v="賴文育"/>
    <s v="張嘉榮"/>
    <x v="3"/>
    <m/>
    <s v="吳承憲"/>
    <x v="4"/>
    <m/>
    <m/>
    <m/>
    <m/>
    <m/>
    <m/>
    <m/>
    <m/>
    <s v="放款推展課"/>
  </r>
  <r>
    <n v="53"/>
    <s v="L1"/>
    <x v="2"/>
    <s v="L190A"/>
    <s v=".3.B.4"/>
    <s v="員工資料檔查詢"/>
    <s v="賴文育"/>
    <s v="張嘉榮"/>
    <x v="3"/>
    <m/>
    <s v="吳承憲"/>
    <x v="5"/>
    <m/>
    <m/>
    <m/>
    <m/>
    <m/>
    <m/>
    <m/>
    <m/>
    <s v="放款服務課"/>
  </r>
  <r>
    <n v="54"/>
    <s v="L1"/>
    <x v="2"/>
    <s v="L1908"/>
    <s v=".C.1"/>
    <s v="申請不列印書面通知書查詢  "/>
    <s v="賴文育"/>
    <s v="張嘉榮"/>
    <x v="3"/>
    <m/>
    <s v="涂宇欣"/>
    <x v="2"/>
    <m/>
    <m/>
    <m/>
    <m/>
    <m/>
    <m/>
    <m/>
    <m/>
    <s v="放款服務課"/>
  </r>
  <r>
    <n v="55"/>
    <s v="L1"/>
    <x v="2"/>
    <s v="L1108"/>
    <s v=".C.1.1"/>
    <s v="申請不列印書面通知書維護  "/>
    <s v="賴文育"/>
    <s v="張嘉榮"/>
    <x v="3"/>
    <m/>
    <s v="涂宇欣"/>
    <x v="2"/>
    <m/>
    <m/>
    <m/>
    <m/>
    <m/>
    <m/>
    <m/>
    <m/>
    <s v="放款服務課"/>
  </r>
  <r>
    <n v="56"/>
    <s v="L1"/>
    <x v="2"/>
    <s v="L1907"/>
    <s v=".3.1"/>
    <s v="公司戶財務狀況明細資料查詢(與企金確認功能)"/>
    <s v="賴文育"/>
    <s v="張嘉榮"/>
    <x v="3"/>
    <m/>
    <s v="吳承憲"/>
    <x v="4"/>
    <m/>
    <m/>
    <m/>
    <m/>
    <m/>
    <m/>
    <m/>
    <m/>
    <s v="放款推展課"/>
  </r>
  <r>
    <n v="57"/>
    <s v="L1"/>
    <x v="2"/>
    <s v="L1107"/>
    <s v=".3.1"/>
    <s v="公司戶財務狀況管理(與企金確認功能)"/>
    <s v="賴文育"/>
    <s v="張嘉榮"/>
    <x v="3"/>
    <m/>
    <s v="吳承憲"/>
    <x v="4"/>
    <m/>
    <m/>
    <m/>
    <m/>
    <m/>
    <m/>
    <m/>
    <m/>
    <s v="放款推展課"/>
  </r>
  <r>
    <n v="58"/>
    <s v="L1"/>
    <x v="2"/>
    <s v="L1906"/>
    <s v=".3.1"/>
    <s v="關聯戶資料查詢            "/>
    <s v="賴文育"/>
    <s v="張嘉榮"/>
    <x v="3"/>
    <m/>
    <s v="吳承憲"/>
    <x v="4"/>
    <m/>
    <m/>
    <m/>
    <m/>
    <m/>
    <m/>
    <m/>
    <m/>
    <s v="放款推展課"/>
  </r>
  <r>
    <n v="59"/>
    <s v="L1"/>
    <x v="2"/>
    <s v="L1106"/>
    <s v=".3.1"/>
    <s v="關聯戶資料維護            "/>
    <s v="賴文育"/>
    <s v="張嘉榮"/>
    <x v="3"/>
    <m/>
    <s v="吳承憲"/>
    <x v="4"/>
    <m/>
    <m/>
    <m/>
    <m/>
    <m/>
    <m/>
    <m/>
    <m/>
    <s v="放款推展課"/>
  </r>
  <r>
    <n v="60"/>
    <s v="L2"/>
    <x v="3"/>
    <s v="L2001"/>
    <s v=".1.1"/>
    <s v="商品參數明細資料查詢                    "/>
    <s v="賴文育"/>
    <s v="余家興"/>
    <x v="4"/>
    <m/>
    <s v="吳承憲"/>
    <x v="5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m/>
    <s v="吳承憲"/>
    <x v="5"/>
    <m/>
    <m/>
    <m/>
    <m/>
    <m/>
    <m/>
    <m/>
    <m/>
    <s v="放款服務課"/>
  </r>
  <r>
    <n v="62"/>
    <s v="L2"/>
    <x v="3"/>
    <s v="L2020"/>
    <s v=".3.1.1.5/3.6.1"/>
    <s v="保證人明細資料查詢                      "/>
    <s v="賴文育"/>
    <s v="陳昱衡"/>
    <x v="4"/>
    <m/>
    <s v="吳承憲"/>
    <x v="1"/>
    <m/>
    <m/>
    <m/>
    <m/>
    <m/>
    <m/>
    <m/>
    <m/>
    <s v="放款推展課"/>
  </r>
  <r>
    <n v="63"/>
    <s v="L2"/>
    <x v="3"/>
    <s v="L2921"/>
    <s v=".3.1.1.7"/>
    <s v="未齊件資料查詢                          "/>
    <s v="賴文育"/>
    <s v="陳昱衡"/>
    <x v="4"/>
    <m/>
    <s v="涂宇欣"/>
    <x v="6"/>
    <m/>
    <m/>
    <m/>
    <m/>
    <m/>
    <m/>
    <m/>
    <m/>
    <s v="放款審查課"/>
  </r>
  <r>
    <n v="64"/>
    <s v="L2"/>
    <x v="3"/>
    <s v="L2801"/>
    <s v=".3.1.1.7.1"/>
    <s v="未齊案件管理             "/>
    <s v="賴文育"/>
    <s v="陳昱衡"/>
    <x v="4"/>
    <m/>
    <s v="涂宇欣"/>
    <x v="6"/>
    <m/>
    <m/>
    <m/>
    <m/>
    <m/>
    <m/>
    <m/>
    <m/>
    <s v="放款審查課"/>
  </r>
  <r>
    <n v="68"/>
    <s v="L2"/>
    <x v="3"/>
    <s v="L2010"/>
    <s v=".3.2.1"/>
    <s v="申請案件明細資料查詢                    "/>
    <s v="賴文育"/>
    <s v="余家興"/>
    <x v="4"/>
    <m/>
    <s v="吳承憲"/>
    <x v="1"/>
    <m/>
    <m/>
    <m/>
    <m/>
    <m/>
    <m/>
    <m/>
    <m/>
    <s v="放款推展課"/>
  </r>
  <r>
    <n v="69"/>
    <s v="L2"/>
    <x v="3"/>
    <s v="L2111"/>
    <s v=".3.2.1.1"/>
    <s v="案件申請登錄(Eloan3)                   "/>
    <s v="賴文育"/>
    <s v="余家興"/>
    <x v="4"/>
    <m/>
    <s v="吳承憲"/>
    <x v="1"/>
    <m/>
    <m/>
    <m/>
    <m/>
    <m/>
    <m/>
    <m/>
    <m/>
    <s v="放款推展課"/>
  </r>
  <r>
    <n v="70"/>
    <s v="L2"/>
    <x v="3"/>
    <s v="L2153"/>
    <s v=".3.2.1.2"/>
    <s v="核准額度登錄(Eloan4)                 "/>
    <s v="賴文育"/>
    <s v="余家興"/>
    <x v="4"/>
    <m/>
    <s v="吳承憲"/>
    <x v="1"/>
    <m/>
    <m/>
    <m/>
    <m/>
    <m/>
    <m/>
    <m/>
    <m/>
    <s v="放款推展課"/>
  </r>
  <r>
    <n v="71"/>
    <s v="L2"/>
    <x v="3"/>
    <s v="L2151"/>
    <s v=".3.2.1.3"/>
    <s v="駁回額度登錄                            "/>
    <s v="賴文育"/>
    <s v="余家興"/>
    <x v="4"/>
    <m/>
    <s v="吳承憲"/>
    <x v="1"/>
    <m/>
    <m/>
    <m/>
    <m/>
    <m/>
    <m/>
    <m/>
    <m/>
    <s v="放款推展課"/>
  </r>
  <r>
    <n v="72"/>
    <s v="L2"/>
    <x v="3"/>
    <s v="L2112"/>
    <s v=".3.2.2"/>
    <s v="團體戶申請登錄                          "/>
    <s v="賴文育"/>
    <s v="余家興"/>
    <x v="4"/>
    <m/>
    <s v="吳承憲"/>
    <x v="1"/>
    <m/>
    <m/>
    <m/>
    <m/>
    <m/>
    <m/>
    <m/>
    <m/>
    <s v="放款推展課"/>
  </r>
  <r>
    <n v="73"/>
    <s v="L2"/>
    <x v="3"/>
    <s v="L2015"/>
    <s v=".3.3.1"/>
    <s v="額度明細資料查詢                        "/>
    <s v="賴文育"/>
    <s v="余家興"/>
    <x v="4"/>
    <m/>
    <s v="吳承憲"/>
    <x v="1"/>
    <m/>
    <m/>
    <m/>
    <m/>
    <m/>
    <m/>
    <m/>
    <m/>
    <s v="放款推展課"/>
  </r>
  <r>
    <n v="74"/>
    <s v="L2"/>
    <x v="3"/>
    <s v="L2154"/>
    <s v=".3.3.1.1"/>
    <s v="額度資料維護                            "/>
    <s v="賴文育"/>
    <s v="余家興"/>
    <x v="4"/>
    <m/>
    <s v="吳承憲"/>
    <x v="1"/>
    <m/>
    <m/>
    <m/>
    <m/>
    <m/>
    <m/>
    <m/>
    <m/>
    <s v="放款推展課"/>
  </r>
  <r>
    <n v="75"/>
    <s v="L2"/>
    <x v="3"/>
    <s v="L2016"/>
    <s v=".3.3.2"/>
    <s v="核准號碼明細資料查詢                    "/>
    <s v="賴文育"/>
    <s v="余家興"/>
    <x v="4"/>
    <m/>
    <s v="吳承憲"/>
    <x v="1"/>
    <m/>
    <m/>
    <m/>
    <m/>
    <m/>
    <m/>
    <m/>
    <m/>
    <s v="放款推展課"/>
  </r>
  <r>
    <n v="76"/>
    <s v="L2"/>
    <x v="3"/>
    <s v="L2061"/>
    <s v=".3.3.3"/>
    <s v="貸後契變手續費明細資料查詢(未入帳)"/>
    <s v="賴文育"/>
    <s v="陳昱衡"/>
    <x v="4"/>
    <m/>
    <s v="涂宇欣"/>
    <x v="5"/>
    <m/>
    <m/>
    <m/>
    <m/>
    <m/>
    <m/>
    <m/>
    <m/>
    <s v="放款服務課"/>
  </r>
  <r>
    <n v="77"/>
    <s v="L2"/>
    <x v="3"/>
    <s v="L2670"/>
    <s v=".3.3.3.1"/>
    <s v="貸後契變手續費維護                      "/>
    <s v="賴文育"/>
    <s v="陳昱衡"/>
    <x v="4"/>
    <m/>
    <s v="涂宇欣"/>
    <x v="5"/>
    <m/>
    <m/>
    <m/>
    <m/>
    <m/>
    <m/>
    <m/>
    <m/>
    <s v="放款服務課"/>
  </r>
  <r>
    <n v="78"/>
    <s v="L2"/>
    <x v="3"/>
    <s v="L2062"/>
    <s v=".3.3.4"/>
    <s v="貸後契變手續費明細資料查詢"/>
    <s v="賴文育"/>
    <s v="陳昱衡"/>
    <x v="4"/>
    <m/>
    <s v="涂宇欣"/>
    <x v="5"/>
    <m/>
    <m/>
    <m/>
    <m/>
    <m/>
    <m/>
    <m/>
    <m/>
    <s v="放款服務課"/>
  </r>
  <r>
    <n v="65"/>
    <s v="L2"/>
    <x v="3"/>
    <s v="L2039"/>
    <s v=".3.1.1.8.1"/>
    <s v="擔保品重評明細資料查詢                  "/>
    <s v="賴文育"/>
    <s v="余家興"/>
    <x v="5"/>
    <m/>
    <s v="吳承憲"/>
    <x v="1"/>
    <m/>
    <m/>
    <m/>
    <m/>
    <m/>
    <m/>
    <m/>
    <m/>
    <s v="放款推展課"/>
  </r>
  <r>
    <n v="66"/>
    <s v="L2"/>
    <x v="3"/>
    <s v="L2480"/>
    <s v=".3.1.1.8.1"/>
    <s v="擔保品重評資料登錄                      "/>
    <s v="賴文育"/>
    <s v="余家興"/>
    <x v="5"/>
    <m/>
    <s v="吳承憲"/>
    <x v="1"/>
    <m/>
    <m/>
    <m/>
    <m/>
    <m/>
    <m/>
    <m/>
    <m/>
    <s v="放款推展課"/>
  </r>
  <r>
    <n v="67"/>
    <s v="L2"/>
    <x v="3"/>
    <s v="L2038"/>
    <s v=".3.1.1.8/3.4.1"/>
    <s v="擔保品明細資料查詢                      "/>
    <s v="賴文育"/>
    <s v="余家興"/>
    <x v="5"/>
    <m/>
    <s v="吳承憲"/>
    <x v="1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5"/>
    <m/>
    <s v="吳承憲"/>
    <x v="1"/>
    <m/>
    <m/>
    <m/>
    <m/>
    <m/>
    <m/>
    <m/>
    <m/>
    <s v="放款推展課"/>
  </r>
  <r>
    <n v="80"/>
    <s v="L2"/>
    <x v="3"/>
    <s v="L2411"/>
    <s v=".3.4.1.1"/>
    <s v="不動產擔保品資料登錄(Eloan6)"/>
    <s v="賴文育"/>
    <s v="余家興"/>
    <x v="5"/>
    <m/>
    <s v="吳承憲"/>
    <x v="1"/>
    <m/>
    <m/>
    <m/>
    <m/>
    <m/>
    <m/>
    <m/>
    <m/>
    <s v="放款推展課"/>
  </r>
  <r>
    <n v="81"/>
    <s v="L2"/>
    <x v="3"/>
    <s v="L2412"/>
    <s v=".3.4.1.2"/>
    <s v="動產擔保品資料登錄(Eloan11)       "/>
    <s v="賴文育"/>
    <s v="余家興"/>
    <x v="5"/>
    <m/>
    <s v="吳承憲"/>
    <x v="1"/>
    <m/>
    <m/>
    <m/>
    <m/>
    <m/>
    <m/>
    <m/>
    <m/>
    <s v="放款推展課"/>
  </r>
  <r>
    <n v="82"/>
    <s v="L2"/>
    <x v="3"/>
    <s v="L2413"/>
    <s v=".3.4.1.3"/>
    <s v="股票擔保品資料登錄(Eloan12)       "/>
    <s v="賴文育"/>
    <s v="余家興"/>
    <x v="5"/>
    <m/>
    <s v="吳承憲"/>
    <x v="7"/>
    <m/>
    <m/>
    <m/>
    <m/>
    <m/>
    <m/>
    <m/>
    <m/>
    <s v="放款推展課"/>
  </r>
  <r>
    <n v="83"/>
    <s v="L2"/>
    <x v="3"/>
    <s v="L2414"/>
    <s v=".3.4.1.4"/>
    <s v="其他擔保品資料登錄(Eloan13) "/>
    <s v="賴文育"/>
    <s v="余家興"/>
    <x v="5"/>
    <m/>
    <s v="吳承憲"/>
    <x v="7"/>
    <m/>
    <m/>
    <m/>
    <m/>
    <m/>
    <m/>
    <m/>
    <m/>
    <s v="放款推展課"/>
  </r>
  <r>
    <n v="84"/>
    <s v="L2"/>
    <x v="3"/>
    <s v="L2912"/>
    <s v=".3.4.1.6"/>
    <s v="動產擔保品資料查詢                      "/>
    <s v="賴文育"/>
    <s v="余家興"/>
    <x v="5"/>
    <m/>
    <s v="吳承憲"/>
    <x v="1"/>
    <m/>
    <m/>
    <m/>
    <m/>
    <m/>
    <m/>
    <m/>
    <m/>
    <s v="放款推展課"/>
  </r>
  <r>
    <n v="85"/>
    <s v="L2"/>
    <x v="3"/>
    <s v="L2913"/>
    <s v=".3.4.1.7"/>
    <s v="股票擔保品資料查詢                      "/>
    <s v="賴文育"/>
    <s v="余家興"/>
    <x v="5"/>
    <m/>
    <s v="吳承憲"/>
    <x v="7"/>
    <m/>
    <m/>
    <m/>
    <m/>
    <m/>
    <m/>
    <m/>
    <m/>
    <s v="放款推展課"/>
  </r>
  <r>
    <n v="86"/>
    <s v="L2"/>
    <x v="3"/>
    <s v="L2914"/>
    <s v=".3.4.1.8"/>
    <s v="其他擔保品資料查詢                      "/>
    <s v="賴文育"/>
    <s v="余家興"/>
    <x v="5"/>
    <m/>
    <s v="吳承憲"/>
    <x v="7"/>
    <m/>
    <m/>
    <m/>
    <m/>
    <m/>
    <m/>
    <m/>
    <m/>
    <s v="放款推展課"/>
  </r>
  <r>
    <n v="87"/>
    <s v="L2"/>
    <x v="3"/>
    <s v="L2041"/>
    <s v=".3.4.1.9"/>
    <s v="不動產擔保品土地明細資料查詢            "/>
    <s v="賴文育"/>
    <s v="余家興"/>
    <x v="6"/>
    <m/>
    <s v="吳承憲"/>
    <x v="1"/>
    <m/>
    <m/>
    <m/>
    <m/>
    <m/>
    <m/>
    <m/>
    <m/>
    <s v="放款推展課"/>
  </r>
  <r>
    <n v="88"/>
    <s v="L2"/>
    <x v="3"/>
    <s v="L2415"/>
    <s v=".3.4.1.9.1"/>
    <s v="不動產建物擔保品資料登錄(Eloan8)"/>
    <s v="賴文育"/>
    <s v="余家興"/>
    <x v="6"/>
    <m/>
    <s v="吳承憲"/>
    <x v="1"/>
    <m/>
    <m/>
    <m/>
    <m/>
    <m/>
    <m/>
    <m/>
    <m/>
    <s v="放款推展課"/>
  </r>
  <r>
    <n v="89"/>
    <s v="L2"/>
    <x v="3"/>
    <s v="L2042"/>
    <s v=".3.4.1.A"/>
    <s v="不動產擔保品房屋明細資料查詢            "/>
    <s v="賴文育"/>
    <s v="余家興"/>
    <x v="6"/>
    <m/>
    <s v="吳承憲"/>
    <x v="1"/>
    <m/>
    <m/>
    <m/>
    <m/>
    <m/>
    <m/>
    <m/>
    <m/>
    <s v="放款推展課"/>
  </r>
  <r>
    <n v="90"/>
    <s v="L2"/>
    <x v="3"/>
    <s v="L2416"/>
    <s v=".3.4.1.A.1"/>
    <s v="不動產土地擔保品資料登錄(Eloan7)"/>
    <s v="賴文育"/>
    <s v="余家興"/>
    <x v="6"/>
    <m/>
    <s v="吳承憲"/>
    <x v="1"/>
    <m/>
    <m/>
    <m/>
    <m/>
    <m/>
    <m/>
    <m/>
    <m/>
    <s v="放款推展課"/>
  </r>
  <r>
    <n v="91"/>
    <s v="L2"/>
    <x v="3"/>
    <s v="L2919"/>
    <s v=".3.4.2.1"/>
    <s v="提供人之擔保品查詢                      "/>
    <s v="賴文育"/>
    <s v="余家興"/>
    <x v="6"/>
    <m/>
    <s v="吳承憲"/>
    <x v="1"/>
    <m/>
    <m/>
    <m/>
    <m/>
    <m/>
    <m/>
    <m/>
    <m/>
    <s v="放款推展課"/>
  </r>
  <r>
    <n v="92"/>
    <s v="L2"/>
    <x v="3"/>
    <s v="L2922"/>
    <s v=".3.4.2.2"/>
    <s v="土地坐落索引查詢                        "/>
    <s v="賴文育"/>
    <s v="余家興"/>
    <x v="6"/>
    <m/>
    <s v="吳承憲"/>
    <x v="1"/>
    <m/>
    <m/>
    <m/>
    <m/>
    <m/>
    <m/>
    <m/>
    <m/>
    <s v="放款推展課"/>
  </r>
  <r>
    <n v="93"/>
    <s v="L2"/>
    <x v="3"/>
    <s v="L2049"/>
    <s v=".3.4.2.3"/>
    <s v="擔保品關聯設定明細資料查詢              "/>
    <s v="賴文育"/>
    <s v="余家興"/>
    <x v="6"/>
    <m/>
    <s v="吳承憲"/>
    <x v="1"/>
    <m/>
    <m/>
    <m/>
    <m/>
    <m/>
    <m/>
    <m/>
    <m/>
    <s v="放款推展課"/>
  </r>
  <r>
    <n v="94"/>
    <s v="L2"/>
    <x v="3"/>
    <s v="L2047"/>
    <s v=".3.4.3.1"/>
    <s v="動產擔保品明細資料查詢-依牌照號碼       "/>
    <s v="賴文育"/>
    <s v="余家興"/>
    <x v="6"/>
    <m/>
    <s v="吳承憲"/>
    <x v="1"/>
    <m/>
    <m/>
    <m/>
    <m/>
    <m/>
    <m/>
    <m/>
    <m/>
    <s v="放款推展課"/>
  </r>
  <r>
    <n v="95"/>
    <s v="L2"/>
    <x v="3"/>
    <s v="L2017"/>
    <s v=".3.5.1"/>
    <s v="額度與擔保品關聯查詢 "/>
    <s v="賴文育"/>
    <s v="余家興"/>
    <x v="6"/>
    <m/>
    <s v="吳承憲"/>
    <x v="1"/>
    <m/>
    <m/>
    <m/>
    <m/>
    <m/>
    <m/>
    <m/>
    <m/>
    <s v="放款推展課"/>
  </r>
  <r>
    <n v="96"/>
    <s v="L2"/>
    <x v="3"/>
    <s v="L2417"/>
    <s v=".3.5.2"/>
    <s v="額度與擔保品關聯登錄(Eloan10)"/>
    <s v="賴文育"/>
    <s v="余家興"/>
    <x v="6"/>
    <m/>
    <s v="吳承憲"/>
    <x v="1"/>
    <m/>
    <m/>
    <m/>
    <m/>
    <m/>
    <m/>
    <m/>
    <m/>
    <s v="放款推展課"/>
  </r>
  <r>
    <n v="97"/>
    <s v="L2"/>
    <x v="3"/>
    <s v="L2918"/>
    <s v=".3.7"/>
    <s v="擔保品他項權利查詢"/>
    <s v="賴文育"/>
    <s v="陳昱衡"/>
    <x v="7"/>
    <m/>
    <s v="吳承憲"/>
    <x v="3"/>
    <m/>
    <m/>
    <m/>
    <m/>
    <m/>
    <m/>
    <m/>
    <m/>
    <s v="放款服務課"/>
  </r>
  <r>
    <n v="98"/>
    <s v="L2"/>
    <x v="3"/>
    <s v="L2250"/>
    <s v=".3.6.1.1"/>
    <s v="保證人資料登錄(Eloan5)                "/>
    <s v="賴文育"/>
    <s v="陳昱衡"/>
    <x v="7"/>
    <m/>
    <s v="吳承憲"/>
    <x v="1"/>
    <m/>
    <m/>
    <m/>
    <m/>
    <m/>
    <m/>
    <m/>
    <m/>
    <s v="放款推展課"/>
  </r>
  <r>
    <n v="99"/>
    <s v="L2"/>
    <x v="3"/>
    <s v="L2902"/>
    <s v=".3.6.2"/>
    <s v="保證人保證資料查詢                      "/>
    <s v="賴文育"/>
    <s v="陳昱衡"/>
    <x v="7"/>
    <m/>
    <s v="吳承憲"/>
    <x v="2"/>
    <m/>
    <m/>
    <m/>
    <m/>
    <m/>
    <m/>
    <m/>
    <m/>
    <s v="放款服務課"/>
  </r>
  <r>
    <n v="100"/>
    <s v="L2"/>
    <x v="3"/>
    <s v="L2903"/>
    <s v=".3.6.3"/>
    <s v="關聯戶放款資料查詢                              "/>
    <s v="賴文育"/>
    <s v="陳昱衡"/>
    <x v="7"/>
    <m/>
    <s v="吳承憲"/>
    <x v="1"/>
    <m/>
    <m/>
    <m/>
    <m/>
    <m/>
    <m/>
    <m/>
    <m/>
    <s v="放款推展課"/>
  </r>
  <r>
    <n v="101"/>
    <s v="L2"/>
    <x v="3"/>
    <s v="L2915"/>
    <s v=".3.7"/>
    <s v="不動產建物資料查詢                      "/>
    <s v="賴文育"/>
    <s v="余家興"/>
    <x v="7"/>
    <m/>
    <s v="吳承憲"/>
    <x v="2"/>
    <m/>
    <m/>
    <m/>
    <m/>
    <m/>
    <m/>
    <m/>
    <m/>
    <s v="放款服務課"/>
  </r>
  <r>
    <n v="102"/>
    <s v="L2"/>
    <x v="3"/>
    <s v="L2916"/>
    <s v=".3.7"/>
    <s v="不動產土地資料查詢                      "/>
    <s v="賴文育"/>
    <s v="余家興"/>
    <x v="7"/>
    <m/>
    <s v="吳承憲"/>
    <x v="2"/>
    <m/>
    <m/>
    <m/>
    <m/>
    <m/>
    <m/>
    <m/>
    <m/>
    <s v="放款服務課"/>
  </r>
  <r>
    <n v="103"/>
    <s v="L2"/>
    <x v="3"/>
    <s v="L2418"/>
    <s v=".3.7"/>
    <s v="他項權利資料登錄(Eloan16)"/>
    <s v="賴文育"/>
    <s v="余家興"/>
    <x v="7"/>
    <m/>
    <s v="吳承憲"/>
    <x v="1"/>
    <m/>
    <m/>
    <m/>
    <m/>
    <m/>
    <m/>
    <m/>
    <m/>
    <s v="放款推展課"/>
  </r>
  <r>
    <n v="104"/>
    <s v="L2"/>
    <x v="3"/>
    <s v="L2035"/>
    <s v=".3.A.6"/>
    <s v="關係人明細資料查詢                  "/>
    <s v="賴文育"/>
    <s v="陳昱衡"/>
    <x v="7"/>
    <m/>
    <s v="涂宇欣"/>
    <x v="4"/>
    <m/>
    <m/>
    <m/>
    <m/>
    <m/>
    <m/>
    <m/>
    <m/>
    <s v="放款推展課"/>
  </r>
  <r>
    <n v="105"/>
    <s v="L2"/>
    <x v="3"/>
    <s v="L2306"/>
    <s v=".3.A.6.1"/>
    <s v="關係人資料建立(Eloan15)             "/>
    <s v="賴文育"/>
    <s v="陳昱衡"/>
    <x v="7"/>
    <m/>
    <s v="涂宇欣"/>
    <x v="4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8"/>
    <m/>
    <s v="李珮琪"/>
    <x v="5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8"/>
    <m/>
    <s v="李珮琪"/>
    <x v="5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8"/>
    <m/>
    <s v="李珮琪"/>
    <x v="5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8"/>
    <m/>
    <s v="李珮琪"/>
    <x v="5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8"/>
    <m/>
    <s v="李珮琪"/>
    <x v="5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8"/>
    <m/>
    <s v="李珮琪"/>
    <x v="8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8"/>
    <m/>
    <s v="涂宇欣"/>
    <x v="2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8"/>
    <m/>
    <s v="涂宇欣"/>
    <x v="2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8"/>
    <m/>
    <s v="涂宇欣"/>
    <x v="2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8"/>
    <m/>
    <s v="涂宇欣"/>
    <x v="2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8"/>
    <m/>
    <s v="涂宇欣"/>
    <x v="2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x v="2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x v="9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x v="9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x v="9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x v="9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x v="9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x v="9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x v="9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x v="9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x v="8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10"/>
    <m/>
    <s v="李珮琪"/>
    <x v="5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10"/>
    <m/>
    <s v="涂宇欣"/>
    <x v="5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10"/>
    <m/>
    <s v="吳承憲"/>
    <x v="5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10"/>
    <m/>
    <s v="吳承憲"/>
    <x v="10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10"/>
    <m/>
    <s v="吳承憲"/>
    <x v="4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10"/>
    <m/>
    <s v="涂宇欣"/>
    <x v="3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10"/>
    <m/>
    <s v="涂宇欣"/>
    <x v="3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10"/>
    <m/>
    <s v="涂宇欣"/>
    <x v="3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10"/>
    <m/>
    <s v="涂宇欣"/>
    <x v="3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10"/>
    <m/>
    <s v="涂宇欣"/>
    <x v="3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10"/>
    <m/>
    <s v="涂宇欣"/>
    <x v="5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10"/>
    <m/>
    <s v="涂宇欣"/>
    <x v="5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1"/>
    <m/>
    <s v="涂宇欣"/>
    <x v="8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1"/>
    <m/>
    <s v="涂宇欣"/>
    <x v="5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1"/>
    <m/>
    <s v="李珮琪"/>
    <x v="8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1"/>
    <m/>
    <s v="李珮琪"/>
    <x v="8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1"/>
    <m/>
    <s v="李珮琪"/>
    <x v="8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1"/>
    <m/>
    <s v="李珮琪"/>
    <x v="8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1"/>
    <m/>
    <s v="李珮琪"/>
    <x v="8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1"/>
    <m/>
    <s v="李珮琪"/>
    <x v="8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1"/>
    <m/>
    <s v="李珮琪"/>
    <x v="8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1"/>
    <m/>
    <s v="李珮琪"/>
    <x v="5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1"/>
    <m/>
    <s v="李珮琪"/>
    <x v="5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2"/>
    <m/>
    <s v="李珮琪"/>
    <x v="5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2"/>
    <m/>
    <s v="林清河"/>
    <x v="5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2"/>
    <m/>
    <s v="林清河"/>
    <x v="5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2"/>
    <m/>
    <s v="李珮琪"/>
    <x v="5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2"/>
    <m/>
    <s v="李珮琪"/>
    <x v="5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2"/>
    <m/>
    <s v="李珮琪"/>
    <x v="5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2"/>
    <m/>
    <s v="李珮琪"/>
    <x v="5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2"/>
    <m/>
    <s v="李珮琪"/>
    <x v="8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2"/>
    <m/>
    <s v="李珮琪"/>
    <x v="5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2"/>
    <m/>
    <s v="林清河"/>
    <x v="8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2"/>
    <m/>
    <s v="林清河"/>
    <x v="8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3"/>
    <m/>
    <s v="林清河"/>
    <x v="5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3"/>
    <m/>
    <s v="林清河"/>
    <x v="5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3"/>
    <m/>
    <s v="李珮琪"/>
    <x v="5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3"/>
    <m/>
    <s v="涂宇欣"/>
    <x v="5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3"/>
    <m/>
    <s v="涂宇欣"/>
    <x v="5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3"/>
    <m/>
    <s v="涂宇欣"/>
    <x v="5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3"/>
    <m/>
    <s v="吳承憲"/>
    <x v="8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3"/>
    <m/>
    <s v="吳承憲"/>
    <x v="8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3"/>
    <m/>
    <s v="吳承憲"/>
    <x v="8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3"/>
    <m/>
    <s v="吳承憲"/>
    <x v="8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3"/>
    <m/>
    <s v="吳承憲"/>
    <x v="8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3"/>
    <m/>
    <s v="吳承憲"/>
    <x v="8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4"/>
    <m/>
    <s v="吳承憲"/>
    <x v="8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4"/>
    <m/>
    <s v="吳承憲"/>
    <x v="8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4"/>
    <m/>
    <s v="吳承憲"/>
    <x v="8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4"/>
    <m/>
    <s v="吳承憲"/>
    <x v="8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4"/>
    <m/>
    <s v="吳承憲"/>
    <x v="8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4"/>
    <m/>
    <s v="吳承憲"/>
    <x v="8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4"/>
    <m/>
    <s v="吳承憲"/>
    <x v="8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4"/>
    <m/>
    <s v="吳承憲"/>
    <x v="8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4"/>
    <m/>
    <s v="吳承憲"/>
    <x v="8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5"/>
    <m/>
    <s v="涂宇欣"/>
    <x v="10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5"/>
    <m/>
    <s v="涂宇欣"/>
    <x v="10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5"/>
    <m/>
    <s v="涂宇欣"/>
    <x v="10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5"/>
    <m/>
    <s v="涂宇欣"/>
    <x v="3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5"/>
    <m/>
    <s v="涂宇欣"/>
    <x v="3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5"/>
    <m/>
    <s v="涂宇欣"/>
    <x v="3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5"/>
    <m/>
    <s v="涂宇欣"/>
    <x v="10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5"/>
    <m/>
    <s v="涂宇欣"/>
    <x v="10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5"/>
    <m/>
    <s v="李珮琪"/>
    <x v="10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5"/>
    <m/>
    <s v="李珮琪"/>
    <x v="10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5"/>
    <m/>
    <s v="李珮琪"/>
    <x v="10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5"/>
    <m/>
    <s v="李珮琪"/>
    <x v="10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5"/>
    <m/>
    <s v="李珮琪"/>
    <x v="10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5"/>
    <m/>
    <s v="李珮琪"/>
    <x v="10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6"/>
    <m/>
    <s v="涂宇欣"/>
    <x v="3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6"/>
    <m/>
    <s v="涂宇欣"/>
    <x v="3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6"/>
    <m/>
    <s v="涂宇欣"/>
    <x v="3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6"/>
    <m/>
    <s v="涂宇欣"/>
    <x v="8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6"/>
    <m/>
    <s v="涂宇欣"/>
    <x v="8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6"/>
    <m/>
    <s v="涂宇欣"/>
    <x v="8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6"/>
    <m/>
    <s v="涂宇欣"/>
    <x v="8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6"/>
    <m/>
    <s v="涂宇欣"/>
    <x v="8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6"/>
    <m/>
    <s v="涂宇欣"/>
    <x v="8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6"/>
    <m/>
    <s v="李珮琪"/>
    <x v="5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6"/>
    <m/>
    <s v="李珮琪"/>
    <x v="5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6"/>
    <m/>
    <s v="李珮琪"/>
    <x v="10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6"/>
    <m/>
    <s v="李珮琪"/>
    <x v="10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7"/>
    <m/>
    <s v="李珮琪"/>
    <x v="5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7"/>
    <m/>
    <s v="李珮琪"/>
    <x v="5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7"/>
    <m/>
    <s v="涂宇欣"/>
    <x v="8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7"/>
    <m/>
    <s v="李珮琪"/>
    <x v="8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7"/>
    <m/>
    <s v="李珮琪"/>
    <x v="5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7"/>
    <m/>
    <s v="李珮琪"/>
    <x v="5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7"/>
    <m/>
    <s v="李珮琪"/>
    <x v="11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7"/>
    <m/>
    <s v="李珮琪"/>
    <x v="11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7"/>
    <m/>
    <s v="李珮琪"/>
    <x v="10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7"/>
    <m/>
    <s v="李珮琪"/>
    <x v="3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7"/>
    <m/>
    <s v="李珮琪"/>
    <x v="8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7"/>
    <m/>
    <s v="李珮琪"/>
    <x v="8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8"/>
    <m/>
    <s v="李珮琪"/>
    <x v="8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8"/>
    <m/>
    <s v="李珮琪"/>
    <x v="8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8"/>
    <m/>
    <s v="李珮琪"/>
    <x v="5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8"/>
    <m/>
    <s v="林清河"/>
    <x v="2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8"/>
    <m/>
    <s v="林清河"/>
    <x v="2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8"/>
    <m/>
    <s v="林清河"/>
    <x v="2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8"/>
    <m/>
    <s v="林清河"/>
    <x v="2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8"/>
    <m/>
    <s v="林清河"/>
    <x v="2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8"/>
    <m/>
    <s v="林清河"/>
    <x v="2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8"/>
    <m/>
    <s v="林清河"/>
    <x v="2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8"/>
    <m/>
    <s v="林清河"/>
    <x v="5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9"/>
    <m/>
    <s v="林清河"/>
    <x v="9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9"/>
    <m/>
    <s v="林清河"/>
    <x v="9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9"/>
    <m/>
    <s v="林清河"/>
    <x v="9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9"/>
    <m/>
    <s v="林清河"/>
    <x v="9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9"/>
    <m/>
    <s v="林清河"/>
    <x v="9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9"/>
    <m/>
    <s v="林清河"/>
    <x v="9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9"/>
    <m/>
    <s v="林清河"/>
    <x v="9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9"/>
    <m/>
    <s v="林清河"/>
    <x v="9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9"/>
    <m/>
    <s v="林清河"/>
    <x v="9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9"/>
    <m/>
    <s v="林清河"/>
    <x v="9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9"/>
    <m/>
    <s v="林清河"/>
    <x v="9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9"/>
    <m/>
    <s v="林清河"/>
    <x v="9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9"/>
    <m/>
    <s v="林清河"/>
    <x v="9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20"/>
    <m/>
    <s v="林清河"/>
    <x v="5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20"/>
    <m/>
    <s v="林清河"/>
    <x v="5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20"/>
    <m/>
    <s v="林清河"/>
    <x v="5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20"/>
    <m/>
    <s v="林清河"/>
    <x v="5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20"/>
    <m/>
    <s v="林清河"/>
    <x v="5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20"/>
    <m/>
    <s v="林清河"/>
    <x v="5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20"/>
    <m/>
    <s v="林清河"/>
    <x v="5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20"/>
    <m/>
    <s v="林清河"/>
    <x v="5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20"/>
    <m/>
    <s v="林清河"/>
    <x v="5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20"/>
    <m/>
    <s v="林清河"/>
    <x v="5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20"/>
    <m/>
    <s v="林清河"/>
    <x v="5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1"/>
    <m/>
    <s v="林清河"/>
    <x v="5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1"/>
    <m/>
    <s v="林清河"/>
    <x v="5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1"/>
    <m/>
    <s v="林清河"/>
    <x v="5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1"/>
    <m/>
    <s v="林清河"/>
    <x v="5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1"/>
    <m/>
    <s v="林清河"/>
    <x v="5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1"/>
    <m/>
    <s v="林清河"/>
    <x v="5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1"/>
    <m/>
    <s v="林清河"/>
    <x v="5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1"/>
    <m/>
    <s v="林清河"/>
    <x v="5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1"/>
    <m/>
    <s v="林清河"/>
    <x v="5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1"/>
    <m/>
    <s v="林清河"/>
    <x v="5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1"/>
    <m/>
    <s v="林清河"/>
    <x v="5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2"/>
    <m/>
    <s v="李珮琪"/>
    <x v="8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2"/>
    <m/>
    <s v="李珮琪"/>
    <x v="5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2"/>
    <m/>
    <s v="李珮琪"/>
    <x v="5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2"/>
    <m/>
    <s v="李珮琪"/>
    <x v="5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2"/>
    <m/>
    <s v="李珮琪"/>
    <x v="5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2"/>
    <m/>
    <s v="李珮琪"/>
    <x v="5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2"/>
    <m/>
    <s v="李珮琪"/>
    <x v="12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2"/>
    <m/>
    <s v="李珮琪"/>
    <x v="12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2"/>
    <m/>
    <s v="吳承憲"/>
    <x v="13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2"/>
    <m/>
    <s v="吳承憲"/>
    <x v="13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2"/>
    <m/>
    <s v="林清河"/>
    <x v="13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2"/>
    <m/>
    <s v="涂宇欣"/>
    <x v="8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2"/>
    <m/>
    <s v="李珮琪"/>
    <x v="8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2"/>
    <m/>
    <s v="李珮琪"/>
    <x v="8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2"/>
    <m/>
    <s v="李珮琪"/>
    <x v="8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2"/>
    <m/>
    <s v="林清河"/>
    <x v="13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2"/>
    <m/>
    <s v="林清河"/>
    <x v="13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3"/>
    <m/>
    <s v="涂宇欣"/>
    <x v="8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3"/>
    <m/>
    <s v="涂宇欣"/>
    <x v="0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3"/>
    <m/>
    <s v="涂宇欣"/>
    <x v="2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3"/>
    <m/>
    <s v="涂宇欣"/>
    <x v="2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3"/>
    <m/>
    <s v="涂宇欣"/>
    <x v="2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3"/>
    <m/>
    <s v="涂宇欣"/>
    <x v="2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3"/>
    <m/>
    <s v="涂宇欣"/>
    <x v="5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3"/>
    <m/>
    <s v="涂宇欣"/>
    <x v="0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3"/>
    <m/>
    <s v="涂宇欣"/>
    <x v="2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3"/>
    <m/>
    <s v="涂宇欣"/>
    <x v="5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3"/>
    <m/>
    <s v="涂宇欣"/>
    <x v="5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3"/>
    <m/>
    <s v="涂宇欣"/>
    <x v="2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3"/>
    <m/>
    <s v="林清河"/>
    <x v="5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3"/>
    <m/>
    <s v="涂宇欣"/>
    <x v="5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4"/>
    <m/>
    <s v="李珮琪"/>
    <x v="5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4"/>
    <m/>
    <s v="林清河"/>
    <x v="8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4"/>
    <m/>
    <s v="林清河"/>
    <x v="8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4"/>
    <m/>
    <s v="林清河"/>
    <x v="8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4"/>
    <m/>
    <s v="涂宇欣"/>
    <x v="5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4"/>
    <m/>
    <s v="涂宇欣"/>
    <x v="5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4"/>
    <m/>
    <s v="涂宇欣"/>
    <x v="8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4"/>
    <m/>
    <s v="涂宇欣"/>
    <x v="2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4"/>
    <m/>
    <s v="涂宇欣"/>
    <x v="5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4"/>
    <m/>
    <s v="涂宇欣"/>
    <x v="5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4"/>
    <m/>
    <s v="涂宇欣"/>
    <x v="2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5"/>
    <m/>
    <s v="涂宇欣"/>
    <x v="0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5"/>
    <m/>
    <s v="涂宇欣"/>
    <x v="0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5"/>
    <m/>
    <s v="涂宇欣"/>
    <x v="5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5"/>
    <m/>
    <s v="涂宇欣"/>
    <x v="5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5"/>
    <m/>
    <s v="涂宇欣"/>
    <x v="5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5"/>
    <m/>
    <s v="涂宇欣"/>
    <x v="2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5"/>
    <m/>
    <s v="涂宇欣"/>
    <x v="5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5"/>
    <m/>
    <s v="涂宇欣"/>
    <x v="5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5"/>
    <m/>
    <s v="涂宇欣"/>
    <x v="5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5"/>
    <m/>
    <s v="涂宇欣"/>
    <x v="5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6"/>
    <m/>
    <s v="涂宇欣"/>
    <x v="5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6"/>
    <m/>
    <s v="涂宇欣"/>
    <x v="5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6"/>
    <m/>
    <s v="涂宇欣"/>
    <x v="5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6"/>
    <m/>
    <s v="涂宇欣"/>
    <x v="5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6"/>
    <m/>
    <s v="涂宇欣"/>
    <x v="5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6"/>
    <m/>
    <s v="李珮琪"/>
    <x v="5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6"/>
    <m/>
    <s v="李珮琪"/>
    <x v="5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6"/>
    <m/>
    <s v="李珮琪"/>
    <x v="5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6"/>
    <m/>
    <s v="李珮琪"/>
    <x v="5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6"/>
    <m/>
    <s v="李珮琪"/>
    <x v="5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6"/>
    <m/>
    <s v="李珮琪"/>
    <x v="5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6"/>
    <m/>
    <s v="李珮琪"/>
    <x v="5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6"/>
    <m/>
    <s v="李珮琪"/>
    <x v="5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6"/>
    <m/>
    <s v="李珮琪"/>
    <x v="5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6"/>
    <m/>
    <s v="涂宇欣"/>
    <x v="5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6"/>
    <m/>
    <s v="涂宇欣"/>
    <x v="5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6"/>
    <m/>
    <s v="涂宇欣"/>
    <x v="5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7"/>
    <m/>
    <s v="涂宇欣"/>
    <x v="5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7"/>
    <m/>
    <s v="涂宇欣"/>
    <x v="5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7"/>
    <m/>
    <s v="涂宇欣"/>
    <x v="5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7"/>
    <m/>
    <s v="涂宇欣"/>
    <x v="5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7"/>
    <m/>
    <s v="涂宇欣"/>
    <x v="5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7"/>
    <m/>
    <s v="涂宇欣"/>
    <x v="5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7"/>
    <m/>
    <s v="林清河"/>
    <x v="5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7"/>
    <m/>
    <s v="林清河"/>
    <x v="5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7"/>
    <m/>
    <s v="涂宇欣"/>
    <x v="0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7"/>
    <m/>
    <s v="涂宇欣"/>
    <x v="0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7"/>
    <m/>
    <s v="涂宇欣"/>
    <x v="0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7"/>
    <m/>
    <s v="涂宇欣"/>
    <x v="2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7"/>
    <m/>
    <s v="涂宇欣"/>
    <x v="5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7"/>
    <m/>
    <s v="涂宇欣"/>
    <x v="2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7"/>
    <m/>
    <s v="涂宇欣"/>
    <x v="5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8"/>
    <m/>
    <s v="林清河"/>
    <x v="8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8"/>
    <m/>
    <s v="林清河"/>
    <x v="5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8"/>
    <m/>
    <s v="林清河"/>
    <x v="10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8"/>
    <m/>
    <s v="林清河"/>
    <x v="12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8"/>
    <m/>
    <s v="林清河"/>
    <x v="12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8"/>
    <m/>
    <s v="林清河"/>
    <x v="12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8"/>
    <m/>
    <s v="林清河"/>
    <x v="12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8"/>
    <m/>
    <s v="林清河"/>
    <x v="8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8"/>
    <m/>
    <s v="涂宇欣"/>
    <x v="8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8"/>
    <m/>
    <s v="林清河"/>
    <x v="8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8"/>
    <m/>
    <s v="林清河"/>
    <x v="8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8"/>
    <m/>
    <s v="涂宇欣"/>
    <x v="5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8"/>
    <m/>
    <s v="涂宇欣"/>
    <x v="8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8"/>
    <m/>
    <s v="涂宇欣"/>
    <x v="5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8"/>
    <m/>
    <s v="涂宇欣"/>
    <x v="2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8"/>
    <m/>
    <s v="李珮琪"/>
    <x v="2"/>
    <m/>
    <m/>
    <m/>
    <m/>
    <m/>
    <m/>
    <m/>
    <m/>
    <s v="放款服務課"/>
  </r>
  <r>
    <m/>
    <m/>
    <x v="8"/>
    <m/>
    <m/>
    <m/>
    <m/>
    <m/>
    <x v="29"/>
    <m/>
    <m/>
    <x v="1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58CD-CE7E-4825-ADA6-8934EC1F3F5F}" name="樞紐分析表2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61:AF7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6">
        <item x="3"/>
        <item x="11"/>
        <item x="1"/>
        <item x="7"/>
        <item x="13"/>
        <item x="8"/>
        <item x="12"/>
        <item x="6"/>
        <item x="0"/>
        <item x="9"/>
        <item x="10"/>
        <item x="4"/>
        <item x="2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31">
    <i>
      <x/>
    </i>
    <i>
      <x v="201"/>
    </i>
    <i>
      <x v="202"/>
    </i>
    <i>
      <x v="203"/>
    </i>
    <i>
      <x v="204"/>
    </i>
    <i>
      <x v="205"/>
    </i>
    <i>
      <x v="208"/>
    </i>
    <i>
      <x v="209"/>
    </i>
    <i>
      <x v="210"/>
    </i>
    <i>
      <x v="211"/>
    </i>
    <i>
      <x v="212"/>
    </i>
    <i>
      <x v="216"/>
    </i>
    <i>
      <x v="217"/>
    </i>
    <i>
      <x v="218"/>
    </i>
    <i>
      <x v="219"/>
    </i>
    <i>
      <x v="222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 t="grand">
      <x/>
    </i>
  </colItems>
  <dataFields count="1">
    <dataField name="計數 - 預計展示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樞紐分析表1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20:BI31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60"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9" subtotal="count" baseField="0" baseItem="0"/>
  </dataFields>
  <formats count="42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8" type="button" dataOnly="0" labelOnly="1" outline="0" axis="axisCol" fieldPosition="0"/>
    </format>
    <format dxfId="79">
      <pivotArea field="-2" type="button" dataOnly="0" labelOnly="1" outline="0" axis="axisCol" fieldPosition="1"/>
    </format>
    <format dxfId="78">
      <pivotArea type="topRight" dataOnly="0" labelOnly="1" outline="0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8" count="29">
            <x v="201"/>
            <x v="202"/>
            <x v="203"/>
            <x v="204"/>
            <x v="205"/>
            <x v="209"/>
            <x v="210"/>
            <x v="211"/>
            <x v="212"/>
            <x v="215"/>
            <x v="216"/>
            <x v="217"/>
            <x v="218"/>
            <x v="219"/>
            <x v="222"/>
            <x v="223"/>
            <x v="224"/>
            <x v="225"/>
            <x v="226"/>
            <x v="229"/>
            <x v="230"/>
            <x v="231"/>
            <x v="232"/>
            <x v="233"/>
            <x v="236"/>
            <x v="237"/>
            <x v="238"/>
            <x v="239"/>
            <x v="240"/>
          </reference>
        </references>
      </pivotArea>
    </format>
    <format dxfId="73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2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1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2"/>
          </reference>
        </references>
      </pivotArea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3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4"/>
          </reference>
        </references>
      </pivotArea>
    </format>
    <format dxfId="6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5"/>
          </reference>
        </references>
      </pivotArea>
    </format>
    <format dxfId="6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9"/>
          </reference>
        </references>
      </pivotArea>
    </format>
    <format dxfId="6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0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1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2"/>
          </reference>
        </references>
      </pivotArea>
    </format>
    <format dxfId="6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5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6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7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8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9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2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3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4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5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6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9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0"/>
          </reference>
        </references>
      </pivotArea>
    </format>
    <format dxfId="5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1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2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3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6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7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8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9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40"/>
          </reference>
        </references>
      </pivotArea>
    </format>
    <format dxfId="42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U367" totalsRowShown="0" headerRowDxfId="107" dataDxfId="106">
  <autoFilter ref="A1:U367" xr:uid="{00000000-0009-0000-0100-000002000000}"/>
  <sortState xmlns:xlrd2="http://schemas.microsoft.com/office/spreadsheetml/2017/richdata2" ref="B2:L367">
    <sortCondition ref="I32:I367"/>
    <sortCondition sortBy="fontColor" ref="B32:B367" dxfId="105"/>
  </sortState>
  <tableColumns count="21">
    <tableColumn id="2" xr3:uid="{00000000-0010-0000-0000-000002000000}" name="排序" dataDxfId="104"/>
    <tableColumn id="1" xr3:uid="{00000000-0010-0000-0000-000001000000}" name="大類" dataDxfId="103">
      <calculatedColumnFormula>LEFT(功能_33[[#This Row],[功能代號]],2)</calculatedColumnFormula>
    </tableColumn>
    <tableColumn id="22" xr3:uid="{00000000-0010-0000-0000-000016000000}" name="業務大類" dataDxfId="102"/>
    <tableColumn id="5" xr3:uid="{00000000-0010-0000-0000-000005000000}" name="功能代號" dataDxfId="101"/>
    <tableColumn id="6" xr3:uid="{00000000-0010-0000-0000-000006000000}" name="流程順序" dataDxfId="100"/>
    <tableColumn id="9" xr3:uid="{00000000-0010-0000-0000-000009000000}" name="功能名稱/說明" dataDxfId="99"/>
    <tableColumn id="4" xr3:uid="{00000000-0010-0000-0000-000004000000}" name="SA" dataDxfId="98"/>
    <tableColumn id="11" xr3:uid="{00000000-0010-0000-0000-00000B000000}" name="展示協助" dataDxfId="97"/>
    <tableColumn id="3" xr3:uid="{00000000-0010-0000-0000-000003000000}" name="預計展示" dataDxfId="96"/>
    <tableColumn id="18" xr3:uid="{00000000-0010-0000-0000-000012000000}" name="實際展示" dataDxfId="95"/>
    <tableColumn id="20" xr3:uid="{00000000-0010-0000-0000-000014000000}" name="IT" dataDxfId="94"/>
    <tableColumn id="21" xr3:uid="{00000000-0010-0000-0000-000015000000}" name="User" dataDxfId="93"/>
    <tableColumn id="7" xr3:uid="{00000000-0010-0000-0000-000007000000}" name="正確執行" dataDxfId="92"/>
    <tableColumn id="8" xr3:uid="{00000000-0010-0000-0000-000008000000}" name="段式" dataDxfId="91"/>
    <tableColumn id="10" xr3:uid="{00000000-0010-0000-0000-00000A000000}" name="經辦等級" dataDxfId="90"/>
    <tableColumn id="12" xr3:uid="{00000000-0010-0000-0000-00000C000000}" name="授權" dataDxfId="89"/>
    <tableColumn id="13" xr3:uid="{00000000-0010-0000-0000-00000D000000}" name="訂正" dataDxfId="88"/>
    <tableColumn id="14" xr3:uid="{00000000-0010-0000-0000-00000E000000}" name="修正" dataDxfId="87"/>
    <tableColumn id="16" xr3:uid="{00000000-0010-0000-0000-000010000000}" name="帳務" dataDxfId="86"/>
    <tableColumn id="17" xr3:uid="{00000000-0010-0000-0000-000011000000}" name="額度" dataDxfId="85"/>
    <tableColumn id="15" xr3:uid="{00000000-0010-0000-0000-00000F000000}" name="執行單位" dataDxfId="84">
      <calculatedColumnFormula>VLOOKUP(功能_33[[#This Row],[User]],'SKL放款-20210716'!A:G,7,FALSE)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7"/>
  <sheetViews>
    <sheetView topLeftCell="A31" zoomScale="98" zoomScaleNormal="98" workbookViewId="0">
      <selection activeCell="G24" sqref="G24"/>
    </sheetView>
  </sheetViews>
  <sheetFormatPr defaultColWidth="8.7109375" defaultRowHeight="15.75" x14ac:dyDescent="0.25"/>
  <cols>
    <col min="1" max="1" width="2.5703125" style="8" customWidth="1"/>
    <col min="2" max="2" width="3.7109375" style="8" customWidth="1"/>
    <col min="3" max="3" width="13.5703125" style="14" bestFit="1" customWidth="1"/>
    <col min="4" max="4" width="14.42578125" style="8" bestFit="1" customWidth="1"/>
    <col min="5" max="5" width="32.85546875" style="8" hidden="1" customWidth="1"/>
    <col min="6" max="6" width="37.42578125" style="8" customWidth="1"/>
    <col min="7" max="7" width="10.5703125" style="8" customWidth="1"/>
    <col min="8" max="8" width="14.42578125" style="8" bestFit="1" customWidth="1"/>
    <col min="9" max="9" width="10.42578125" style="14" bestFit="1" customWidth="1"/>
    <col min="10" max="10" width="12" style="14" bestFit="1" customWidth="1"/>
    <col min="11" max="11" width="10.42578125" style="8" bestFit="1" customWidth="1"/>
    <col min="12" max="12" width="8.7109375" style="8"/>
    <col min="13" max="13" width="11.85546875" style="8" hidden="1" customWidth="1"/>
    <col min="14" max="14" width="5.5703125" style="14" customWidth="1"/>
    <col min="15" max="15" width="8.7109375" style="14"/>
    <col min="16" max="18" width="5.5703125" style="14" customWidth="1"/>
    <col min="19" max="19" width="5.5703125" style="49" customWidth="1"/>
    <col min="20" max="20" width="5.5703125" style="14" customWidth="1"/>
    <col min="21" max="21" width="11.42578125" style="8" bestFit="1" customWidth="1"/>
    <col min="22" max="22" width="9.5703125" style="8" customWidth="1"/>
    <col min="23" max="16384" width="8.7109375" style="8"/>
  </cols>
  <sheetData>
    <row r="1" spans="1:21" ht="21.4" customHeight="1" thickBot="1" x14ac:dyDescent="0.3">
      <c r="A1" s="30" t="s">
        <v>1093</v>
      </c>
      <c r="B1" s="5" t="s">
        <v>0</v>
      </c>
      <c r="C1" s="5" t="s">
        <v>1029</v>
      </c>
      <c r="D1" s="5" t="s">
        <v>1</v>
      </c>
      <c r="E1" s="5" t="s">
        <v>2</v>
      </c>
      <c r="F1" s="5" t="s">
        <v>3</v>
      </c>
      <c r="G1" s="5" t="s">
        <v>989</v>
      </c>
      <c r="H1" s="6" t="s">
        <v>991</v>
      </c>
      <c r="I1" s="1" t="s">
        <v>1118</v>
      </c>
      <c r="J1" s="1" t="s">
        <v>1117</v>
      </c>
      <c r="K1" s="7" t="s">
        <v>1027</v>
      </c>
      <c r="L1" s="7" t="s">
        <v>1028</v>
      </c>
      <c r="M1" s="31" t="s">
        <v>1092</v>
      </c>
      <c r="N1" s="7" t="s">
        <v>1096</v>
      </c>
      <c r="O1" s="7" t="s">
        <v>1097</v>
      </c>
      <c r="P1" s="7" t="s">
        <v>1099</v>
      </c>
      <c r="Q1" s="7" t="s">
        <v>1100</v>
      </c>
      <c r="R1" s="7" t="s">
        <v>1101</v>
      </c>
      <c r="S1" s="7" t="s">
        <v>1103</v>
      </c>
      <c r="T1" s="7" t="s">
        <v>1104</v>
      </c>
      <c r="U1" s="31" t="s">
        <v>1102</v>
      </c>
    </row>
    <row r="2" spans="1:21" ht="14.25" x14ac:dyDescent="0.25">
      <c r="A2" s="40">
        <v>1</v>
      </c>
      <c r="B2" s="41" t="str">
        <f>LEFT(功能_33[[#This Row],[功能代號]],2)</f>
        <v>L6</v>
      </c>
      <c r="C2" s="41" t="s">
        <v>1035</v>
      </c>
      <c r="D2" s="21" t="s">
        <v>757</v>
      </c>
      <c r="E2" s="43" t="s">
        <v>1056</v>
      </c>
      <c r="F2" s="41" t="s">
        <v>758</v>
      </c>
      <c r="G2" s="42" t="s">
        <v>990</v>
      </c>
      <c r="H2" s="42" t="s">
        <v>743</v>
      </c>
      <c r="I2" s="44">
        <v>44396</v>
      </c>
      <c r="J2" s="44">
        <v>44396</v>
      </c>
      <c r="K2" s="42" t="s">
        <v>999</v>
      </c>
      <c r="L2" s="42" t="s">
        <v>1159</v>
      </c>
      <c r="M2" s="9"/>
      <c r="N2" s="11">
        <v>1</v>
      </c>
      <c r="O2" s="11" t="s">
        <v>1106</v>
      </c>
      <c r="P2" s="11"/>
      <c r="Q2" s="11"/>
      <c r="R2" s="11"/>
      <c r="S2" s="11"/>
      <c r="T2" s="11"/>
      <c r="U2" s="9" t="str">
        <f>VLOOKUP(功能_33[[#This Row],[User]],'SKL放款-20210716'!A:G,7,FALSE)</f>
        <v>放款推展課</v>
      </c>
    </row>
    <row r="3" spans="1:21" ht="14.25" x14ac:dyDescent="0.25">
      <c r="A3" s="40">
        <v>2</v>
      </c>
      <c r="B3" s="41" t="str">
        <f>LEFT(功能_33[[#This Row],[功能代號]],2)</f>
        <v>L6</v>
      </c>
      <c r="C3" s="41" t="s">
        <v>1035</v>
      </c>
      <c r="D3" s="21" t="s">
        <v>759</v>
      </c>
      <c r="E3" s="43" t="s">
        <v>1059</v>
      </c>
      <c r="F3" s="41" t="s">
        <v>760</v>
      </c>
      <c r="G3" s="42" t="s">
        <v>990</v>
      </c>
      <c r="H3" s="42" t="s">
        <v>743</v>
      </c>
      <c r="I3" s="44">
        <v>44396</v>
      </c>
      <c r="J3" s="44">
        <v>44396</v>
      </c>
      <c r="K3" s="42" t="s">
        <v>999</v>
      </c>
      <c r="L3" s="42" t="s">
        <v>1008</v>
      </c>
      <c r="M3" s="9"/>
      <c r="N3" s="11">
        <v>1</v>
      </c>
      <c r="O3" s="11" t="s">
        <v>1098</v>
      </c>
      <c r="P3" s="11"/>
      <c r="Q3" s="11"/>
      <c r="R3" s="11"/>
      <c r="S3" s="11"/>
      <c r="T3" s="11"/>
      <c r="U3" s="9" t="str">
        <f>VLOOKUP(功能_33[[#This Row],[User]],'SKL放款-20210716'!A:G,7,FALSE)</f>
        <v>放款推展課</v>
      </c>
    </row>
    <row r="4" spans="1:21" ht="14.25" x14ac:dyDescent="0.25">
      <c r="A4" s="40">
        <v>3</v>
      </c>
      <c r="B4" s="41" t="str">
        <f>LEFT(功能_33[[#This Row],[功能代號]],2)</f>
        <v>L5</v>
      </c>
      <c r="C4" s="41" t="s">
        <v>1034</v>
      </c>
      <c r="D4" s="21" t="s">
        <v>642</v>
      </c>
      <c r="E4" s="45" t="s">
        <v>643</v>
      </c>
      <c r="F4" s="41" t="s">
        <v>644</v>
      </c>
      <c r="G4" s="42" t="s">
        <v>677</v>
      </c>
      <c r="H4" s="46" t="s">
        <v>7</v>
      </c>
      <c r="I4" s="44">
        <v>44396</v>
      </c>
      <c r="J4" s="44">
        <v>44396</v>
      </c>
      <c r="K4" s="42" t="s">
        <v>999</v>
      </c>
      <c r="L4" s="42" t="s">
        <v>1008</v>
      </c>
      <c r="M4" s="9"/>
      <c r="N4" s="11">
        <v>1</v>
      </c>
      <c r="O4" s="11" t="s">
        <v>1098</v>
      </c>
      <c r="P4" s="11"/>
      <c r="Q4" s="11"/>
      <c r="R4" s="11"/>
      <c r="S4" s="11"/>
      <c r="T4" s="11"/>
      <c r="U4" s="9" t="str">
        <f>VLOOKUP(功能_33[[#This Row],[User]],'SKL放款-20210716'!A:G,7,FALSE)</f>
        <v>放款推展課</v>
      </c>
    </row>
    <row r="5" spans="1:21" ht="14.25" x14ac:dyDescent="0.25">
      <c r="A5" s="40">
        <v>4</v>
      </c>
      <c r="B5" s="41" t="str">
        <f>LEFT(功能_33[[#This Row],[功能代號]],2)</f>
        <v>L5</v>
      </c>
      <c r="C5" s="41" t="s">
        <v>1034</v>
      </c>
      <c r="D5" s="21" t="s">
        <v>645</v>
      </c>
      <c r="E5" s="45" t="s">
        <v>1057</v>
      </c>
      <c r="F5" s="41" t="s">
        <v>646</v>
      </c>
      <c r="G5" s="42" t="s">
        <v>677</v>
      </c>
      <c r="H5" s="46" t="s">
        <v>7</v>
      </c>
      <c r="I5" s="44">
        <v>44396</v>
      </c>
      <c r="J5" s="44">
        <v>44396</v>
      </c>
      <c r="K5" s="42" t="s">
        <v>999</v>
      </c>
      <c r="L5" s="42" t="s">
        <v>1008</v>
      </c>
      <c r="M5" s="9"/>
      <c r="N5" s="11">
        <v>1</v>
      </c>
      <c r="O5" s="11" t="s">
        <v>1107</v>
      </c>
      <c r="P5" s="11"/>
      <c r="Q5" s="11"/>
      <c r="R5" s="11"/>
      <c r="S5" s="11"/>
      <c r="T5" s="11"/>
      <c r="U5" s="9" t="str">
        <f>VLOOKUP(功能_33[[#This Row],[User]],'SKL放款-20210716'!A:G,7,FALSE)</f>
        <v>放款推展課</v>
      </c>
    </row>
    <row r="6" spans="1:21" ht="14.25" x14ac:dyDescent="0.25">
      <c r="A6" s="40">
        <v>5</v>
      </c>
      <c r="B6" s="41" t="str">
        <f>LEFT(功能_33[[#This Row],[功能代號]],2)</f>
        <v>L5</v>
      </c>
      <c r="C6" s="41" t="s">
        <v>1034</v>
      </c>
      <c r="D6" s="21" t="s">
        <v>647</v>
      </c>
      <c r="E6" s="45" t="s">
        <v>648</v>
      </c>
      <c r="F6" s="41" t="s">
        <v>649</v>
      </c>
      <c r="G6" s="42" t="s">
        <v>677</v>
      </c>
      <c r="H6" s="46" t="s">
        <v>7</v>
      </c>
      <c r="I6" s="44">
        <v>44396</v>
      </c>
      <c r="J6" s="44">
        <v>44396</v>
      </c>
      <c r="K6" s="42" t="s">
        <v>999</v>
      </c>
      <c r="L6" s="42" t="s">
        <v>1008</v>
      </c>
      <c r="M6" s="9"/>
      <c r="N6" s="11">
        <v>1</v>
      </c>
      <c r="O6" s="11" t="s">
        <v>1098</v>
      </c>
      <c r="P6" s="11"/>
      <c r="Q6" s="11"/>
      <c r="R6" s="11"/>
      <c r="S6" s="11"/>
      <c r="T6" s="11"/>
      <c r="U6" s="9" t="str">
        <f>VLOOKUP(功能_33[[#This Row],[User]],'SKL放款-20210716'!A:G,7,FALSE)</f>
        <v>放款推展課</v>
      </c>
    </row>
    <row r="7" spans="1:21" ht="14.25" x14ac:dyDescent="0.25">
      <c r="A7" s="40">
        <v>6</v>
      </c>
      <c r="B7" s="41" t="str">
        <f>LEFT(功能_33[[#This Row],[功能代號]],2)</f>
        <v>L5</v>
      </c>
      <c r="C7" s="41" t="s">
        <v>1034</v>
      </c>
      <c r="D7" s="21" t="s">
        <v>662</v>
      </c>
      <c r="E7" s="45" t="s">
        <v>1058</v>
      </c>
      <c r="F7" s="41" t="s">
        <v>663</v>
      </c>
      <c r="G7" s="42" t="s">
        <v>677</v>
      </c>
      <c r="H7" s="46" t="s">
        <v>7</v>
      </c>
      <c r="I7" s="44">
        <v>44396</v>
      </c>
      <c r="J7" s="44">
        <v>44397</v>
      </c>
      <c r="K7" s="42" t="s">
        <v>999</v>
      </c>
      <c r="L7" s="42" t="s">
        <v>1108</v>
      </c>
      <c r="M7" s="9"/>
      <c r="N7" s="11">
        <v>1</v>
      </c>
      <c r="O7" s="11" t="s">
        <v>1107</v>
      </c>
      <c r="P7" s="11"/>
      <c r="Q7" s="11"/>
      <c r="R7" s="11"/>
      <c r="S7" s="11"/>
      <c r="T7" s="11"/>
      <c r="U7" s="9" t="str">
        <f>VLOOKUP(功能_33[[#This Row],[User]],'SKL放款-20210716'!A:G,7,FALSE)</f>
        <v>放款推展課</v>
      </c>
    </row>
    <row r="8" spans="1:21" ht="14.25" x14ac:dyDescent="0.25">
      <c r="A8" s="40">
        <v>7</v>
      </c>
      <c r="B8" s="41" t="str">
        <f>LEFT(功能_33[[#This Row],[功能代號]],2)</f>
        <v>L5</v>
      </c>
      <c r="C8" s="41" t="s">
        <v>1034</v>
      </c>
      <c r="D8" s="21" t="s">
        <v>664</v>
      </c>
      <c r="E8" s="45" t="s">
        <v>1058</v>
      </c>
      <c r="F8" s="41" t="s">
        <v>665</v>
      </c>
      <c r="G8" s="42" t="s">
        <v>677</v>
      </c>
      <c r="H8" s="46" t="s">
        <v>7</v>
      </c>
      <c r="I8" s="44">
        <v>44396</v>
      </c>
      <c r="J8" s="44">
        <v>44397</v>
      </c>
      <c r="K8" s="42" t="s">
        <v>999</v>
      </c>
      <c r="L8" s="42" t="s">
        <v>1108</v>
      </c>
      <c r="M8" s="9"/>
      <c r="N8" s="11">
        <v>1</v>
      </c>
      <c r="O8" s="11" t="s">
        <v>1110</v>
      </c>
      <c r="P8" s="11"/>
      <c r="Q8" s="11"/>
      <c r="R8" s="11"/>
      <c r="S8" s="11"/>
      <c r="T8" s="11"/>
      <c r="U8" s="9" t="str">
        <f>VLOOKUP(功能_33[[#This Row],[User]],'SKL放款-20210716'!A:G,7,FALSE)</f>
        <v>放款推展課</v>
      </c>
    </row>
    <row r="9" spans="1:21" ht="14.25" x14ac:dyDescent="0.25">
      <c r="A9" s="40">
        <v>8</v>
      </c>
      <c r="B9" s="41" t="str">
        <f>LEFT(功能_33[[#This Row],[功能代號]],2)</f>
        <v>L5</v>
      </c>
      <c r="C9" s="41" t="s">
        <v>1034</v>
      </c>
      <c r="D9" s="21" t="s">
        <v>650</v>
      </c>
      <c r="E9" s="45" t="s">
        <v>651</v>
      </c>
      <c r="F9" s="41" t="s">
        <v>652</v>
      </c>
      <c r="G9" s="42" t="s">
        <v>677</v>
      </c>
      <c r="H9" s="46" t="s">
        <v>7</v>
      </c>
      <c r="I9" s="44">
        <v>44396</v>
      </c>
      <c r="J9" s="44">
        <v>44396</v>
      </c>
      <c r="K9" s="42" t="s">
        <v>999</v>
      </c>
      <c r="L9" s="42" t="s">
        <v>1008</v>
      </c>
      <c r="M9" s="9"/>
      <c r="N9" s="11">
        <v>1</v>
      </c>
      <c r="O9" s="11" t="s">
        <v>1107</v>
      </c>
      <c r="P9" s="11"/>
      <c r="Q9" s="11"/>
      <c r="R9" s="11"/>
      <c r="S9" s="11"/>
      <c r="T9" s="11"/>
      <c r="U9" s="9" t="str">
        <f>VLOOKUP(功能_33[[#This Row],[User]],'SKL放款-20210716'!A:G,7,FALSE)</f>
        <v>放款推展課</v>
      </c>
    </row>
    <row r="10" spans="1:21" ht="14.25" x14ac:dyDescent="0.25">
      <c r="A10" s="40">
        <v>9</v>
      </c>
      <c r="B10" s="41" t="str">
        <f>LEFT(功能_33[[#This Row],[功能代號]],2)</f>
        <v>L5</v>
      </c>
      <c r="C10" s="41" t="s">
        <v>1034</v>
      </c>
      <c r="D10" s="21" t="s">
        <v>653</v>
      </c>
      <c r="E10" s="45" t="s">
        <v>654</v>
      </c>
      <c r="F10" s="41" t="s">
        <v>655</v>
      </c>
      <c r="G10" s="42" t="s">
        <v>677</v>
      </c>
      <c r="H10" s="46" t="s">
        <v>7</v>
      </c>
      <c r="I10" s="44">
        <v>44396</v>
      </c>
      <c r="J10" s="44">
        <v>44396</v>
      </c>
      <c r="K10" s="42" t="s">
        <v>999</v>
      </c>
      <c r="L10" s="42" t="s">
        <v>1008</v>
      </c>
      <c r="M10" s="9"/>
      <c r="N10" s="11">
        <v>1</v>
      </c>
      <c r="O10" s="11" t="s">
        <v>1109</v>
      </c>
      <c r="P10" s="11"/>
      <c r="Q10" s="11"/>
      <c r="R10" s="11"/>
      <c r="S10" s="11"/>
      <c r="T10" s="11"/>
      <c r="U10" s="9" t="str">
        <f>VLOOKUP(功能_33[[#This Row],[User]],'SKL放款-20210716'!A:G,7,FALSE)</f>
        <v>放款推展課</v>
      </c>
    </row>
    <row r="11" spans="1:21" ht="14.25" x14ac:dyDescent="0.25">
      <c r="A11" s="40">
        <v>10</v>
      </c>
      <c r="B11" s="41" t="str">
        <f>LEFT(功能_33[[#This Row],[功能代號]],2)</f>
        <v>L5</v>
      </c>
      <c r="C11" s="41" t="s">
        <v>1034</v>
      </c>
      <c r="D11" s="21" t="s">
        <v>656</v>
      </c>
      <c r="E11" s="45" t="s">
        <v>657</v>
      </c>
      <c r="F11" s="41" t="s">
        <v>658</v>
      </c>
      <c r="G11" s="42" t="s">
        <v>677</v>
      </c>
      <c r="H11" s="46" t="s">
        <v>7</v>
      </c>
      <c r="I11" s="44">
        <v>44396</v>
      </c>
      <c r="J11" s="44">
        <v>44397</v>
      </c>
      <c r="K11" s="42" t="s">
        <v>999</v>
      </c>
      <c r="L11" s="42" t="s">
        <v>1008</v>
      </c>
      <c r="M11" s="9"/>
      <c r="N11" s="11">
        <v>1</v>
      </c>
      <c r="O11" s="11" t="s">
        <v>1107</v>
      </c>
      <c r="P11" s="11"/>
      <c r="Q11" s="11"/>
      <c r="R11" s="11"/>
      <c r="S11" s="11"/>
      <c r="T11" s="11"/>
      <c r="U11" s="9" t="str">
        <f>VLOOKUP(功能_33[[#This Row],[User]],'SKL放款-20210716'!A:G,7,FALSE)</f>
        <v>放款推展課</v>
      </c>
    </row>
    <row r="12" spans="1:21" ht="14.25" x14ac:dyDescent="0.25">
      <c r="A12" s="40">
        <v>11</v>
      </c>
      <c r="B12" s="41" t="str">
        <f>LEFT(功能_33[[#This Row],[功能代號]],2)</f>
        <v>L5</v>
      </c>
      <c r="C12" s="41" t="s">
        <v>1034</v>
      </c>
      <c r="D12" s="21" t="s">
        <v>659</v>
      </c>
      <c r="E12" s="45" t="s">
        <v>660</v>
      </c>
      <c r="F12" s="41" t="s">
        <v>661</v>
      </c>
      <c r="G12" s="42" t="s">
        <v>677</v>
      </c>
      <c r="H12" s="46" t="s">
        <v>7</v>
      </c>
      <c r="I12" s="44">
        <v>44396</v>
      </c>
      <c r="J12" s="44">
        <v>44397</v>
      </c>
      <c r="K12" s="42" t="s">
        <v>999</v>
      </c>
      <c r="L12" s="42" t="s">
        <v>1008</v>
      </c>
      <c r="M12" s="9"/>
      <c r="N12" s="11">
        <v>1</v>
      </c>
      <c r="O12" s="11" t="s">
        <v>1098</v>
      </c>
      <c r="P12" s="11"/>
      <c r="Q12" s="11"/>
      <c r="R12" s="11"/>
      <c r="S12" s="11"/>
      <c r="T12" s="11"/>
      <c r="U12" s="9" t="str">
        <f>VLOOKUP(功能_33[[#This Row],[User]],'SKL放款-20210716'!A:G,7,FALSE)</f>
        <v>放款推展課</v>
      </c>
    </row>
    <row r="13" spans="1:21" ht="14.25" x14ac:dyDescent="0.25">
      <c r="A13" s="40">
        <v>12</v>
      </c>
      <c r="B13" s="41" t="str">
        <f>LEFT(功能_33[[#This Row],[功能代號]],2)</f>
        <v>L6</v>
      </c>
      <c r="C13" s="41" t="s">
        <v>1035</v>
      </c>
      <c r="D13" s="42" t="s">
        <v>1205</v>
      </c>
      <c r="E13" s="45" t="s">
        <v>1060</v>
      </c>
      <c r="F13" s="41" t="s">
        <v>926</v>
      </c>
      <c r="G13" s="42" t="s">
        <v>990</v>
      </c>
      <c r="H13" s="42" t="s">
        <v>743</v>
      </c>
      <c r="I13" s="44">
        <v>44396</v>
      </c>
      <c r="J13" s="44"/>
      <c r="K13" s="42" t="s">
        <v>999</v>
      </c>
      <c r="L13" s="42" t="s">
        <v>1008</v>
      </c>
      <c r="M13" s="9"/>
      <c r="N13" s="11">
        <v>1</v>
      </c>
      <c r="O13" s="11" t="s">
        <v>1106</v>
      </c>
      <c r="P13" s="11"/>
      <c r="Q13" s="11"/>
      <c r="R13" s="11"/>
      <c r="S13" s="11"/>
      <c r="T13" s="11"/>
      <c r="U13" s="9" t="str">
        <f>VLOOKUP(功能_33[[#This Row],[User]],'SKL放款-20210716'!A:G,7,FALSE)</f>
        <v>放款推展課</v>
      </c>
    </row>
    <row r="14" spans="1:21" ht="14.25" x14ac:dyDescent="0.25">
      <c r="A14" s="40">
        <v>13</v>
      </c>
      <c r="B14" s="41" t="str">
        <f>LEFT(功能_33[[#This Row],[功能代號]],2)</f>
        <v>L6</v>
      </c>
      <c r="C14" s="41" t="s">
        <v>1035</v>
      </c>
      <c r="D14" s="42" t="s">
        <v>1206</v>
      </c>
      <c r="E14" s="45" t="s">
        <v>1060</v>
      </c>
      <c r="F14" s="41" t="s">
        <v>927</v>
      </c>
      <c r="G14" s="42" t="s">
        <v>990</v>
      </c>
      <c r="H14" s="42" t="s">
        <v>743</v>
      </c>
      <c r="I14" s="44">
        <v>44396</v>
      </c>
      <c r="J14" s="44"/>
      <c r="K14" s="42" t="s">
        <v>999</v>
      </c>
      <c r="L14" s="42" t="s">
        <v>1008</v>
      </c>
      <c r="M14" s="9"/>
      <c r="N14" s="11">
        <v>1</v>
      </c>
      <c r="O14" s="11" t="s">
        <v>1098</v>
      </c>
      <c r="P14" s="11"/>
      <c r="Q14" s="11"/>
      <c r="R14" s="11"/>
      <c r="S14" s="11"/>
      <c r="T14" s="11"/>
      <c r="U14" s="9" t="str">
        <f>VLOOKUP(功能_33[[#This Row],[User]],'SKL放款-20210716'!A:G,7,FALSE)</f>
        <v>放款推展課</v>
      </c>
    </row>
    <row r="15" spans="1:21" ht="14.25" x14ac:dyDescent="0.25">
      <c r="A15" s="33">
        <v>14</v>
      </c>
      <c r="B15" s="34" t="str">
        <f>LEFT(功能_33[[#This Row],[功能代號]],2)</f>
        <v>L6</v>
      </c>
      <c r="C15" s="34" t="s">
        <v>1035</v>
      </c>
      <c r="D15" s="65" t="s">
        <v>762</v>
      </c>
      <c r="E15" s="36" t="s">
        <v>1061</v>
      </c>
      <c r="F15" s="34" t="s">
        <v>763</v>
      </c>
      <c r="G15" s="35" t="s">
        <v>990</v>
      </c>
      <c r="H15" s="35" t="s">
        <v>743</v>
      </c>
      <c r="I15" s="37">
        <v>44397</v>
      </c>
      <c r="J15" s="37">
        <v>44398</v>
      </c>
      <c r="K15" s="35" t="s">
        <v>999</v>
      </c>
      <c r="L15" s="35" t="s">
        <v>1383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Row],[User]],'SKL放款-20210716'!A:G,7,FALSE)</f>
        <v>放款推展課</v>
      </c>
    </row>
    <row r="16" spans="1:21" ht="14.25" x14ac:dyDescent="0.25">
      <c r="A16" s="33">
        <v>15</v>
      </c>
      <c r="B16" s="34" t="str">
        <f>LEFT(功能_33[[#This Row],[功能代號]],2)</f>
        <v>L6</v>
      </c>
      <c r="C16" s="34" t="s">
        <v>1035</v>
      </c>
      <c r="D16" s="65" t="s">
        <v>832</v>
      </c>
      <c r="E16" s="36" t="s">
        <v>1062</v>
      </c>
      <c r="F16" s="34" t="s">
        <v>763</v>
      </c>
      <c r="G16" s="35" t="s">
        <v>677</v>
      </c>
      <c r="H16" s="39" t="s">
        <v>7</v>
      </c>
      <c r="I16" s="37">
        <v>44397</v>
      </c>
      <c r="J16" s="37">
        <v>44398</v>
      </c>
      <c r="K16" s="35" t="s">
        <v>999</v>
      </c>
      <c r="L16" s="35" t="s">
        <v>1008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Row],[User]],'SKL放款-20210716'!A:G,7,FALSE)</f>
        <v>放款推展課</v>
      </c>
    </row>
    <row r="17" spans="1:21" ht="14.25" x14ac:dyDescent="0.25">
      <c r="A17" s="33">
        <v>16</v>
      </c>
      <c r="B17" s="34" t="str">
        <f>LEFT(功能_33[[#This Row],[功能代號]],2)</f>
        <v>L6</v>
      </c>
      <c r="C17" s="34" t="s">
        <v>1035</v>
      </c>
      <c r="D17" s="65" t="s">
        <v>1246</v>
      </c>
      <c r="E17" s="36" t="s">
        <v>1063</v>
      </c>
      <c r="F17" s="34" t="s">
        <v>761</v>
      </c>
      <c r="G17" s="35" t="s">
        <v>990</v>
      </c>
      <c r="H17" s="35" t="s">
        <v>743</v>
      </c>
      <c r="I17" s="37">
        <v>44397</v>
      </c>
      <c r="J17" s="37">
        <v>44398</v>
      </c>
      <c r="K17" s="35" t="s">
        <v>999</v>
      </c>
      <c r="L17" s="35" t="s">
        <v>997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Row],[User]],'SKL放款-20210716'!A:G,7,FALSE)</f>
        <v>放款服務課</v>
      </c>
    </row>
    <row r="18" spans="1:21" ht="14.25" x14ac:dyDescent="0.25">
      <c r="A18" s="33">
        <v>17</v>
      </c>
      <c r="B18" s="34" t="str">
        <f>LEFT(功能_33[[#This Row],[功能代號]],2)</f>
        <v>L6</v>
      </c>
      <c r="C18" s="34" t="s">
        <v>1035</v>
      </c>
      <c r="D18" s="65" t="s">
        <v>833</v>
      </c>
      <c r="E18" s="36" t="s">
        <v>1064</v>
      </c>
      <c r="F18" s="34" t="s">
        <v>834</v>
      </c>
      <c r="G18" s="35" t="s">
        <v>677</v>
      </c>
      <c r="H18" s="39" t="s">
        <v>7</v>
      </c>
      <c r="I18" s="37">
        <v>44397</v>
      </c>
      <c r="J18" s="37">
        <v>44398</v>
      </c>
      <c r="K18" s="35" t="s">
        <v>999</v>
      </c>
      <c r="L18" s="35" t="s">
        <v>1008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Row],[User]],'SKL放款-20210716'!A:G,7,FALSE)</f>
        <v>放款推展課</v>
      </c>
    </row>
    <row r="19" spans="1:21" ht="14.25" x14ac:dyDescent="0.25">
      <c r="A19" s="33">
        <v>18</v>
      </c>
      <c r="B19" s="34" t="str">
        <f>LEFT(功能_33[[#This Row],[功能代號]],2)</f>
        <v>L6</v>
      </c>
      <c r="C19" s="34" t="s">
        <v>1035</v>
      </c>
      <c r="D19" s="21" t="s">
        <v>816</v>
      </c>
      <c r="E19" s="36" t="s">
        <v>1065</v>
      </c>
      <c r="F19" s="34" t="s">
        <v>817</v>
      </c>
      <c r="G19" s="35" t="s">
        <v>990</v>
      </c>
      <c r="H19" s="35" t="s">
        <v>743</v>
      </c>
      <c r="I19" s="37">
        <v>44397</v>
      </c>
      <c r="J19" s="37">
        <v>44397</v>
      </c>
      <c r="K19" s="35" t="s">
        <v>995</v>
      </c>
      <c r="L19" s="35" t="s">
        <v>1008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Row],[User]],'SKL放款-20210716'!A:G,7,FALSE)</f>
        <v>放款推展課</v>
      </c>
    </row>
    <row r="20" spans="1:21" ht="14.25" x14ac:dyDescent="0.25">
      <c r="A20" s="33">
        <v>19</v>
      </c>
      <c r="B20" s="34" t="str">
        <f>LEFT(功能_33[[#This Row],[功能代號]],2)</f>
        <v>L6</v>
      </c>
      <c r="C20" s="34" t="s">
        <v>1035</v>
      </c>
      <c r="D20" s="21" t="s">
        <v>818</v>
      </c>
      <c r="E20" s="36" t="s">
        <v>1066</v>
      </c>
      <c r="F20" s="34" t="s">
        <v>819</v>
      </c>
      <c r="G20" s="35" t="s">
        <v>990</v>
      </c>
      <c r="H20" s="35" t="s">
        <v>743</v>
      </c>
      <c r="I20" s="37">
        <v>44397</v>
      </c>
      <c r="J20" s="37">
        <v>44397</v>
      </c>
      <c r="K20" s="35" t="s">
        <v>995</v>
      </c>
      <c r="L20" s="35" t="s">
        <v>1008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Row],[User]],'SKL放款-20210716'!A:G,7,FALSE)</f>
        <v>放款推展課</v>
      </c>
    </row>
    <row r="21" spans="1:21" ht="14.25" x14ac:dyDescent="0.25">
      <c r="A21" s="33">
        <v>20</v>
      </c>
      <c r="B21" s="34" t="str">
        <f>LEFT(功能_33[[#This Row],[功能代號]],2)</f>
        <v>L6</v>
      </c>
      <c r="C21" s="34" t="s">
        <v>1035</v>
      </c>
      <c r="D21" s="21" t="s">
        <v>828</v>
      </c>
      <c r="E21" s="36" t="s">
        <v>1067</v>
      </c>
      <c r="F21" s="34" t="s">
        <v>829</v>
      </c>
      <c r="G21" s="35" t="s">
        <v>677</v>
      </c>
      <c r="H21" s="39" t="s">
        <v>7</v>
      </c>
      <c r="I21" s="37">
        <v>44397</v>
      </c>
      <c r="J21" s="37">
        <v>44397</v>
      </c>
      <c r="K21" s="35" t="s">
        <v>999</v>
      </c>
      <c r="L21" s="35" t="s">
        <v>1008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Row],[User]],'SKL放款-20210716'!A:G,7,FALSE)</f>
        <v>放款推展課</v>
      </c>
    </row>
    <row r="22" spans="1:21" ht="14.25" x14ac:dyDescent="0.25">
      <c r="A22" s="33">
        <v>21</v>
      </c>
      <c r="B22" s="34" t="str">
        <f>LEFT(功能_33[[#This Row],[功能代號]],2)</f>
        <v>L6</v>
      </c>
      <c r="C22" s="34" t="s">
        <v>1035</v>
      </c>
      <c r="D22" s="21" t="s">
        <v>830</v>
      </c>
      <c r="E22" s="36" t="s">
        <v>1068</v>
      </c>
      <c r="F22" s="34" t="s">
        <v>831</v>
      </c>
      <c r="G22" s="35" t="s">
        <v>677</v>
      </c>
      <c r="H22" s="39" t="s">
        <v>7</v>
      </c>
      <c r="I22" s="37">
        <v>44397</v>
      </c>
      <c r="J22" s="37">
        <v>44397</v>
      </c>
      <c r="K22" s="35" t="s">
        <v>999</v>
      </c>
      <c r="L22" s="35" t="s">
        <v>1008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Row],[User]],'SKL放款-20210716'!A:G,7,FALSE)</f>
        <v>放款推展課</v>
      </c>
    </row>
    <row r="23" spans="1:21" ht="14.25" x14ac:dyDescent="0.25">
      <c r="A23" s="33">
        <v>22</v>
      </c>
      <c r="B23" s="34" t="str">
        <f>LEFT(功能_33[[#This Row],[功能代號]],2)</f>
        <v>L6</v>
      </c>
      <c r="C23" s="34" t="s">
        <v>1035</v>
      </c>
      <c r="D23" s="21" t="s">
        <v>864</v>
      </c>
      <c r="E23" s="36" t="s">
        <v>1069</v>
      </c>
      <c r="F23" s="34" t="s">
        <v>865</v>
      </c>
      <c r="G23" s="35" t="s">
        <v>990</v>
      </c>
      <c r="H23" s="35" t="s">
        <v>743</v>
      </c>
      <c r="I23" s="37">
        <v>44397</v>
      </c>
      <c r="J23" s="37">
        <v>44397</v>
      </c>
      <c r="K23" s="35" t="s">
        <v>999</v>
      </c>
      <c r="L23" s="35" t="s">
        <v>997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Row],[User]],'SKL放款-20210716'!A:G,7,FALSE)</f>
        <v>放款服務課</v>
      </c>
    </row>
    <row r="24" spans="1:21" ht="14.25" x14ac:dyDescent="0.25">
      <c r="A24" s="33">
        <v>23</v>
      </c>
      <c r="B24" s="47" t="str">
        <f>LEFT(功能_33[[#This Row],[功能代號]],2)</f>
        <v>L6</v>
      </c>
      <c r="C24" s="34" t="s">
        <v>1035</v>
      </c>
      <c r="D24" s="21" t="s">
        <v>1015</v>
      </c>
      <c r="E24" s="36" t="s">
        <v>1070</v>
      </c>
      <c r="F24" s="48" t="s">
        <v>1021</v>
      </c>
      <c r="G24" s="35" t="s">
        <v>990</v>
      </c>
      <c r="H24" s="35" t="s">
        <v>7</v>
      </c>
      <c r="I24" s="37">
        <v>44397</v>
      </c>
      <c r="J24" s="37">
        <v>44397</v>
      </c>
      <c r="K24" s="35" t="s">
        <v>999</v>
      </c>
      <c r="L24" s="35" t="s">
        <v>1008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Row],[User]],'SKL放款-20210716'!A:G,7,FALSE)</f>
        <v>放款推展課</v>
      </c>
    </row>
    <row r="25" spans="1:21" ht="14.25" x14ac:dyDescent="0.25">
      <c r="A25" s="33">
        <v>24</v>
      </c>
      <c r="B25" s="34" t="str">
        <f>LEFT(功能_33[[#This Row],[功能代號]],2)</f>
        <v>L5</v>
      </c>
      <c r="C25" s="34" t="s">
        <v>1034</v>
      </c>
      <c r="D25" s="65" t="s">
        <v>704</v>
      </c>
      <c r="E25" s="36" t="s">
        <v>1071</v>
      </c>
      <c r="F25" s="34" t="s">
        <v>705</v>
      </c>
      <c r="G25" s="35" t="s">
        <v>677</v>
      </c>
      <c r="H25" s="35" t="s">
        <v>677</v>
      </c>
      <c r="I25" s="37">
        <v>44397</v>
      </c>
      <c r="J25" s="37">
        <v>44398</v>
      </c>
      <c r="K25" s="35" t="s">
        <v>999</v>
      </c>
      <c r="L25" s="35" t="s">
        <v>1008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Row],[User]],'SKL放款-20210716'!A:G,7,FALSE)</f>
        <v>放款推展課</v>
      </c>
    </row>
    <row r="26" spans="1:21" ht="14.25" x14ac:dyDescent="0.25">
      <c r="A26" s="33">
        <v>25</v>
      </c>
      <c r="B26" s="34" t="str">
        <f>LEFT(功能_33[[#This Row],[功能代號]],2)</f>
        <v>L5</v>
      </c>
      <c r="C26" s="34" t="s">
        <v>1034</v>
      </c>
      <c r="D26" s="35" t="s">
        <v>695</v>
      </c>
      <c r="E26" s="36" t="s">
        <v>1072</v>
      </c>
      <c r="F26" s="34" t="s">
        <v>696</v>
      </c>
      <c r="G26" s="35" t="s">
        <v>677</v>
      </c>
      <c r="H26" s="35" t="s">
        <v>677</v>
      </c>
      <c r="I26" s="37">
        <v>44397</v>
      </c>
      <c r="J26" s="37"/>
      <c r="K26" s="35" t="s">
        <v>999</v>
      </c>
      <c r="L26" s="35" t="s">
        <v>1384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Row],[User]],'SKL放款-20210716'!A:G,7,FALSE)</f>
        <v>放款推展課</v>
      </c>
    </row>
    <row r="27" spans="1:21" ht="14.25" x14ac:dyDescent="0.25">
      <c r="A27" s="33">
        <v>26</v>
      </c>
      <c r="B27" s="34" t="str">
        <f>LEFT(功能_33[[#This Row],[功能代號]],2)</f>
        <v>L5</v>
      </c>
      <c r="C27" s="34" t="s">
        <v>1034</v>
      </c>
      <c r="D27" s="35" t="s">
        <v>679</v>
      </c>
      <c r="E27" s="36" t="s">
        <v>1073</v>
      </c>
      <c r="F27" s="34" t="s">
        <v>680</v>
      </c>
      <c r="G27" s="35" t="s">
        <v>677</v>
      </c>
      <c r="H27" s="35" t="s">
        <v>677</v>
      </c>
      <c r="I27" s="37">
        <v>44397</v>
      </c>
      <c r="J27" s="37"/>
      <c r="K27" s="35" t="s">
        <v>999</v>
      </c>
      <c r="L27" s="35" t="s">
        <v>1108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Row],[User]],'SKL放款-20210716'!A:G,7,FALSE)</f>
        <v>放款推展課</v>
      </c>
    </row>
    <row r="28" spans="1:21" ht="14.25" x14ac:dyDescent="0.25">
      <c r="A28" s="33">
        <v>27</v>
      </c>
      <c r="B28" s="34" t="str">
        <f>LEFT(功能_33[[#This Row],[功能代號]],2)</f>
        <v>L5</v>
      </c>
      <c r="C28" s="34" t="s">
        <v>1034</v>
      </c>
      <c r="D28" s="35" t="s">
        <v>681</v>
      </c>
      <c r="E28" s="36" t="s">
        <v>1074</v>
      </c>
      <c r="F28" s="34" t="s">
        <v>682</v>
      </c>
      <c r="G28" s="35" t="s">
        <v>677</v>
      </c>
      <c r="H28" s="35" t="s">
        <v>677</v>
      </c>
      <c r="I28" s="37">
        <v>44397</v>
      </c>
      <c r="J28" s="37"/>
      <c r="K28" s="35" t="s">
        <v>999</v>
      </c>
      <c r="L28" s="35" t="s">
        <v>1108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Row],[User]],'SKL放款-20210716'!A:G,7,FALSE)</f>
        <v>放款推展課</v>
      </c>
    </row>
    <row r="29" spans="1:21" ht="14.25" x14ac:dyDescent="0.25">
      <c r="A29" s="33">
        <v>28</v>
      </c>
      <c r="B29" s="34" t="str">
        <f>LEFT(功能_33[[#This Row],[功能代號]],2)</f>
        <v>L5</v>
      </c>
      <c r="C29" s="34" t="s">
        <v>1034</v>
      </c>
      <c r="D29" s="35" t="s">
        <v>698</v>
      </c>
      <c r="E29" s="38" t="s">
        <v>1086</v>
      </c>
      <c r="F29" s="34" t="s">
        <v>699</v>
      </c>
      <c r="G29" s="35" t="s">
        <v>677</v>
      </c>
      <c r="H29" s="35" t="s">
        <v>677</v>
      </c>
      <c r="I29" s="37">
        <v>44397</v>
      </c>
      <c r="J29" s="37"/>
      <c r="K29" s="35" t="s">
        <v>999</v>
      </c>
      <c r="L29" s="35" t="s">
        <v>998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Row],[User]],'SKL放款-20210716'!A:G,7,FALSE)</f>
        <v>放款推展課</v>
      </c>
    </row>
    <row r="30" spans="1:21" ht="14.25" x14ac:dyDescent="0.25">
      <c r="A30" s="33">
        <v>29</v>
      </c>
      <c r="B30" s="34" t="str">
        <f>LEFT(功能_33[[#This Row],[功能代號]],2)</f>
        <v>L5</v>
      </c>
      <c r="C30" s="34" t="s">
        <v>1034</v>
      </c>
      <c r="D30" s="35" t="s">
        <v>683</v>
      </c>
      <c r="E30" s="38" t="s">
        <v>1075</v>
      </c>
      <c r="F30" s="34" t="s">
        <v>684</v>
      </c>
      <c r="G30" s="35" t="s">
        <v>677</v>
      </c>
      <c r="H30" s="35" t="s">
        <v>677</v>
      </c>
      <c r="I30" s="37">
        <v>44397</v>
      </c>
      <c r="J30" s="37"/>
      <c r="K30" s="35" t="s">
        <v>999</v>
      </c>
      <c r="L30" s="35" t="s">
        <v>998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Row],[User]],'SKL放款-20210716'!A:G,7,FALSE)</f>
        <v>放款推展課</v>
      </c>
    </row>
    <row r="31" spans="1:21" ht="14.25" x14ac:dyDescent="0.25">
      <c r="A31" s="33">
        <v>30</v>
      </c>
      <c r="B31" s="34" t="str">
        <f>LEFT(功能_33[[#This Row],[功能代號]],2)</f>
        <v>L5</v>
      </c>
      <c r="C31" s="34" t="s">
        <v>1034</v>
      </c>
      <c r="D31" s="35" t="s">
        <v>685</v>
      </c>
      <c r="E31" s="38" t="s">
        <v>1076</v>
      </c>
      <c r="F31" s="34" t="s">
        <v>686</v>
      </c>
      <c r="G31" s="35" t="s">
        <v>677</v>
      </c>
      <c r="H31" s="35" t="s">
        <v>677</v>
      </c>
      <c r="I31" s="37">
        <v>44397</v>
      </c>
      <c r="J31" s="37"/>
      <c r="K31" s="35" t="s">
        <v>999</v>
      </c>
      <c r="L31" s="35" t="s">
        <v>998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Row],[User]],'SKL放款-20210716'!A:G,7,FALSE)</f>
        <v>放款推展課</v>
      </c>
    </row>
    <row r="32" spans="1:21" ht="14.25" x14ac:dyDescent="0.25">
      <c r="A32" s="40">
        <v>31</v>
      </c>
      <c r="B32" s="41" t="str">
        <f>LEFT(功能_33[[#This Row],[功能代號]],2)</f>
        <v>L5</v>
      </c>
      <c r="C32" s="41" t="s">
        <v>1034</v>
      </c>
      <c r="D32" s="42" t="s">
        <v>1204</v>
      </c>
      <c r="E32" s="45" t="s">
        <v>1077</v>
      </c>
      <c r="F32" s="41" t="s">
        <v>697</v>
      </c>
      <c r="G32" s="42" t="s">
        <v>677</v>
      </c>
      <c r="H32" s="42" t="s">
        <v>677</v>
      </c>
      <c r="I32" s="44">
        <v>44398</v>
      </c>
      <c r="J32" s="44"/>
      <c r="K32" s="42" t="s">
        <v>999</v>
      </c>
      <c r="L32" s="42" t="s">
        <v>1008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Row],[User]],'SKL放款-20210716'!A:G,7,FALSE)</f>
        <v>放款推展課</v>
      </c>
    </row>
    <row r="33" spans="1:21" ht="14.25" x14ac:dyDescent="0.25">
      <c r="A33" s="40">
        <v>32</v>
      </c>
      <c r="B33" s="41" t="str">
        <f>LEFT(功能_33[[#This Row],[功能代號]],2)</f>
        <v>L5</v>
      </c>
      <c r="C33" s="41" t="s">
        <v>1034</v>
      </c>
      <c r="D33" s="42" t="s">
        <v>1054</v>
      </c>
      <c r="E33" s="45" t="s">
        <v>1078</v>
      </c>
      <c r="F33" s="41" t="s">
        <v>676</v>
      </c>
      <c r="G33" s="42" t="s">
        <v>677</v>
      </c>
      <c r="H33" s="42" t="s">
        <v>677</v>
      </c>
      <c r="I33" s="44">
        <v>44398</v>
      </c>
      <c r="J33" s="44"/>
      <c r="K33" s="42" t="s">
        <v>999</v>
      </c>
      <c r="L33" s="42" t="s">
        <v>1039</v>
      </c>
      <c r="M33" s="9"/>
      <c r="N33" s="11"/>
      <c r="O33" s="11"/>
      <c r="P33" s="11"/>
      <c r="Q33" s="11"/>
      <c r="R33" s="11"/>
      <c r="S33" s="11"/>
      <c r="T33" s="11"/>
      <c r="U33" s="9" t="str">
        <f>VLOOKUP(功能_33[[#This Row],[User]],'SKL放款-20210716'!A:G,7,FALSE)</f>
        <v>放款服務課</v>
      </c>
    </row>
    <row r="34" spans="1:21" ht="14.25" x14ac:dyDescent="0.25">
      <c r="A34" s="40">
        <v>33</v>
      </c>
      <c r="B34" s="41" t="str">
        <f>LEFT(功能_33[[#This Row],[功能代號]],2)</f>
        <v>L5</v>
      </c>
      <c r="C34" s="41" t="s">
        <v>1034</v>
      </c>
      <c r="D34" s="42" t="s">
        <v>687</v>
      </c>
      <c r="E34" s="45" t="s">
        <v>1079</v>
      </c>
      <c r="F34" s="41" t="s">
        <v>688</v>
      </c>
      <c r="G34" s="42" t="s">
        <v>677</v>
      </c>
      <c r="H34" s="42" t="s">
        <v>677</v>
      </c>
      <c r="I34" s="44">
        <v>44398</v>
      </c>
      <c r="J34" s="44"/>
      <c r="K34" s="42" t="s">
        <v>999</v>
      </c>
      <c r="L34" s="42" t="s">
        <v>1039</v>
      </c>
      <c r="M34" s="9"/>
      <c r="N34" s="11"/>
      <c r="O34" s="11"/>
      <c r="P34" s="11"/>
      <c r="Q34" s="11"/>
      <c r="R34" s="11"/>
      <c r="S34" s="11"/>
      <c r="T34" s="11"/>
      <c r="U34" s="9" t="str">
        <f>VLOOKUP(功能_33[[#This Row],[User]],'SKL放款-20210716'!A:G,7,FALSE)</f>
        <v>放款服務課</v>
      </c>
    </row>
    <row r="35" spans="1:21" ht="14.25" x14ac:dyDescent="0.25">
      <c r="A35" s="40">
        <v>34</v>
      </c>
      <c r="B35" s="41" t="str">
        <f>LEFT(功能_33[[#This Row],[功能代號]],2)</f>
        <v>L5</v>
      </c>
      <c r="C35" s="41" t="s">
        <v>1034</v>
      </c>
      <c r="D35" s="42" t="s">
        <v>689</v>
      </c>
      <c r="E35" s="45" t="s">
        <v>1080</v>
      </c>
      <c r="F35" s="41" t="s">
        <v>690</v>
      </c>
      <c r="G35" s="42" t="s">
        <v>677</v>
      </c>
      <c r="H35" s="42" t="s">
        <v>677</v>
      </c>
      <c r="I35" s="44">
        <v>44398</v>
      </c>
      <c r="J35" s="44"/>
      <c r="K35" s="42" t="s">
        <v>999</v>
      </c>
      <c r="L35" s="42" t="s">
        <v>1039</v>
      </c>
      <c r="M35" s="9"/>
      <c r="N35" s="11"/>
      <c r="O35" s="11"/>
      <c r="P35" s="11"/>
      <c r="Q35" s="11"/>
      <c r="R35" s="11"/>
      <c r="S35" s="11"/>
      <c r="T35" s="11"/>
      <c r="U35" s="9" t="str">
        <f>VLOOKUP(功能_33[[#This Row],[User]],'SKL放款-20210716'!A:G,7,FALSE)</f>
        <v>放款服務課</v>
      </c>
    </row>
    <row r="36" spans="1:21" ht="14.25" x14ac:dyDescent="0.25">
      <c r="A36" s="40">
        <v>35</v>
      </c>
      <c r="B36" s="41" t="str">
        <f>LEFT(功能_33[[#This Row],[功能代號]],2)</f>
        <v>L5</v>
      </c>
      <c r="C36" s="41" t="s">
        <v>1034</v>
      </c>
      <c r="D36" s="42" t="s">
        <v>1055</v>
      </c>
      <c r="E36" s="45" t="s">
        <v>1081</v>
      </c>
      <c r="F36" s="41" t="s">
        <v>678</v>
      </c>
      <c r="G36" s="42" t="s">
        <v>677</v>
      </c>
      <c r="H36" s="42" t="s">
        <v>677</v>
      </c>
      <c r="I36" s="44">
        <v>44398</v>
      </c>
      <c r="J36" s="44"/>
      <c r="K36" s="42" t="s">
        <v>999</v>
      </c>
      <c r="L36" s="42" t="s">
        <v>1008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Row],[User]],'SKL放款-20210716'!A:G,7,FALSE)</f>
        <v>放款推展課</v>
      </c>
    </row>
    <row r="37" spans="1:21" ht="14.25" x14ac:dyDescent="0.25">
      <c r="A37" s="40">
        <v>36</v>
      </c>
      <c r="B37" s="41" t="str">
        <f>LEFT(功能_33[[#This Row],[功能代號]],2)</f>
        <v>L5</v>
      </c>
      <c r="C37" s="41" t="s">
        <v>1034</v>
      </c>
      <c r="D37" s="42" t="s">
        <v>691</v>
      </c>
      <c r="E37" s="45" t="s">
        <v>1082</v>
      </c>
      <c r="F37" s="41" t="s">
        <v>692</v>
      </c>
      <c r="G37" s="42" t="s">
        <v>677</v>
      </c>
      <c r="H37" s="42" t="s">
        <v>677</v>
      </c>
      <c r="I37" s="44">
        <v>44398</v>
      </c>
      <c r="J37" s="44"/>
      <c r="K37" s="42" t="s">
        <v>999</v>
      </c>
      <c r="L37" s="42" t="s">
        <v>1008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Row],[User]],'SKL放款-20210716'!A:G,7,FALSE)</f>
        <v>放款推展課</v>
      </c>
    </row>
    <row r="38" spans="1:21" ht="14.25" x14ac:dyDescent="0.25">
      <c r="A38" s="40">
        <v>37</v>
      </c>
      <c r="B38" s="41" t="str">
        <f>LEFT(功能_33[[#This Row],[功能代號]],2)</f>
        <v>L5</v>
      </c>
      <c r="C38" s="41" t="s">
        <v>1034</v>
      </c>
      <c r="D38" s="42" t="s">
        <v>693</v>
      </c>
      <c r="E38" s="45" t="s">
        <v>1083</v>
      </c>
      <c r="F38" s="41" t="s">
        <v>694</v>
      </c>
      <c r="G38" s="42" t="s">
        <v>677</v>
      </c>
      <c r="H38" s="42" t="s">
        <v>677</v>
      </c>
      <c r="I38" s="44">
        <v>44398</v>
      </c>
      <c r="J38" s="44"/>
      <c r="K38" s="42" t="s">
        <v>999</v>
      </c>
      <c r="L38" s="42" t="s">
        <v>1008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Row],[User]],'SKL放款-20210716'!A:G,7,FALSE)</f>
        <v>放款推展課</v>
      </c>
    </row>
    <row r="39" spans="1:21" ht="14.25" x14ac:dyDescent="0.25">
      <c r="A39" s="40">
        <v>38</v>
      </c>
      <c r="B39" s="41" t="str">
        <f>LEFT(功能_33[[#This Row],[功能代號]],2)</f>
        <v>L5</v>
      </c>
      <c r="C39" s="41" t="s">
        <v>1034</v>
      </c>
      <c r="D39" s="42" t="s">
        <v>700</v>
      </c>
      <c r="E39" s="45" t="s">
        <v>1084</v>
      </c>
      <c r="F39" s="41" t="s">
        <v>701</v>
      </c>
      <c r="G39" s="42" t="s">
        <v>677</v>
      </c>
      <c r="H39" s="42" t="s">
        <v>677</v>
      </c>
      <c r="I39" s="44">
        <v>44398</v>
      </c>
      <c r="J39" s="44"/>
      <c r="K39" s="42" t="s">
        <v>999</v>
      </c>
      <c r="L39" s="42" t="s">
        <v>1039</v>
      </c>
      <c r="M39" s="9"/>
      <c r="N39" s="11"/>
      <c r="O39" s="11"/>
      <c r="P39" s="11"/>
      <c r="Q39" s="11"/>
      <c r="R39" s="11"/>
      <c r="S39" s="11"/>
      <c r="T39" s="11"/>
      <c r="U39" s="9" t="str">
        <f>VLOOKUP(功能_33[[#This Row],[User]],'SKL放款-20210716'!A:G,7,FALSE)</f>
        <v>放款服務課</v>
      </c>
    </row>
    <row r="40" spans="1:21" ht="14.25" x14ac:dyDescent="0.25">
      <c r="A40" s="40">
        <v>39</v>
      </c>
      <c r="B40" s="41" t="str">
        <f>LEFT(功能_33[[#This Row],[功能代號]],2)</f>
        <v>L5</v>
      </c>
      <c r="C40" s="41" t="s">
        <v>1034</v>
      </c>
      <c r="D40" s="42" t="s">
        <v>702</v>
      </c>
      <c r="E40" s="45" t="s">
        <v>1091</v>
      </c>
      <c r="F40" s="41" t="s">
        <v>703</v>
      </c>
      <c r="G40" s="42" t="s">
        <v>677</v>
      </c>
      <c r="H40" s="42" t="s">
        <v>677</v>
      </c>
      <c r="I40" s="44">
        <v>44398</v>
      </c>
      <c r="J40" s="44"/>
      <c r="K40" s="42" t="s">
        <v>999</v>
      </c>
      <c r="L40" s="42" t="s">
        <v>1041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Row],[User]],'SKL放款-20210716'!A:G,7,FALSE)</f>
        <v>放款推展課</v>
      </c>
    </row>
    <row r="41" spans="1:21" ht="14.25" x14ac:dyDescent="0.25">
      <c r="A41" s="40">
        <v>40</v>
      </c>
      <c r="B41" s="41" t="str">
        <f>LEFT(功能_33[[#This Row],[功能代號]],2)</f>
        <v>L5</v>
      </c>
      <c r="C41" s="41" t="s">
        <v>1034</v>
      </c>
      <c r="D41" s="42" t="s">
        <v>666</v>
      </c>
      <c r="E41" s="45" t="s">
        <v>1085</v>
      </c>
      <c r="F41" s="41" t="s">
        <v>667</v>
      </c>
      <c r="G41" s="42" t="s">
        <v>677</v>
      </c>
      <c r="H41" s="46" t="s">
        <v>7</v>
      </c>
      <c r="I41" s="44">
        <v>44398</v>
      </c>
      <c r="J41" s="44"/>
      <c r="K41" s="42" t="s">
        <v>999</v>
      </c>
      <c r="L41" s="42" t="s">
        <v>1008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Row],[User]],'SKL放款-20210716'!A:G,7,FALSE)</f>
        <v>放款推展課</v>
      </c>
    </row>
    <row r="42" spans="1:21" ht="14.25" x14ac:dyDescent="0.25">
      <c r="A42" s="40">
        <v>41</v>
      </c>
      <c r="B42" s="41" t="str">
        <f>LEFT(功能_33[[#This Row],[功能代號]],2)</f>
        <v>L5</v>
      </c>
      <c r="C42" s="41" t="s">
        <v>1034</v>
      </c>
      <c r="D42" s="42" t="s">
        <v>668</v>
      </c>
      <c r="E42" s="45" t="s">
        <v>1087</v>
      </c>
      <c r="F42" s="41" t="s">
        <v>669</v>
      </c>
      <c r="G42" s="42" t="s">
        <v>677</v>
      </c>
      <c r="H42" s="46" t="s">
        <v>7</v>
      </c>
      <c r="I42" s="44">
        <v>44398</v>
      </c>
      <c r="J42" s="44"/>
      <c r="K42" s="42" t="s">
        <v>999</v>
      </c>
      <c r="L42" s="42" t="s">
        <v>1008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Row],[User]],'SKL放款-20210716'!A:G,7,FALSE)</f>
        <v>放款推展課</v>
      </c>
    </row>
    <row r="43" spans="1:21" ht="14.25" x14ac:dyDescent="0.25">
      <c r="A43" s="40">
        <v>42</v>
      </c>
      <c r="B43" s="41" t="str">
        <f>LEFT(功能_33[[#This Row],[功能代號]],2)</f>
        <v>L5</v>
      </c>
      <c r="C43" s="41" t="s">
        <v>1034</v>
      </c>
      <c r="D43" s="42" t="s">
        <v>670</v>
      </c>
      <c r="E43" s="45" t="s">
        <v>1088</v>
      </c>
      <c r="F43" s="41" t="s">
        <v>671</v>
      </c>
      <c r="G43" s="42" t="s">
        <v>677</v>
      </c>
      <c r="H43" s="46" t="s">
        <v>7</v>
      </c>
      <c r="I43" s="44">
        <v>44398</v>
      </c>
      <c r="J43" s="44"/>
      <c r="K43" s="42" t="s">
        <v>999</v>
      </c>
      <c r="L43" s="42" t="s">
        <v>1382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Row],[User]],'SKL放款-20210716'!A:G,7,FALSE)</f>
        <v>放款推展課</v>
      </c>
    </row>
    <row r="44" spans="1:21" ht="14.25" x14ac:dyDescent="0.25">
      <c r="A44" s="40">
        <v>43</v>
      </c>
      <c r="B44" s="41" t="str">
        <f>LEFT(功能_33[[#This Row],[功能代號]],2)</f>
        <v>L5</v>
      </c>
      <c r="C44" s="41" t="s">
        <v>1034</v>
      </c>
      <c r="D44" s="42" t="s">
        <v>672</v>
      </c>
      <c r="E44" s="45" t="s">
        <v>1089</v>
      </c>
      <c r="F44" s="41" t="s">
        <v>673</v>
      </c>
      <c r="G44" s="42" t="s">
        <v>677</v>
      </c>
      <c r="H44" s="46" t="s">
        <v>7</v>
      </c>
      <c r="I44" s="44">
        <v>44398</v>
      </c>
      <c r="J44" s="44"/>
      <c r="K44" s="42" t="s">
        <v>999</v>
      </c>
      <c r="L44" s="42" t="s">
        <v>1008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Row],[User]],'SKL放款-20210716'!A:G,7,FALSE)</f>
        <v>放款推展課</v>
      </c>
    </row>
    <row r="45" spans="1:21" ht="14.25" x14ac:dyDescent="0.25">
      <c r="A45" s="40">
        <v>44</v>
      </c>
      <c r="B45" s="41" t="str">
        <f>LEFT(功能_33[[#This Row],[功能代號]],2)</f>
        <v>L5</v>
      </c>
      <c r="C45" s="41" t="s">
        <v>1034</v>
      </c>
      <c r="D45" s="42" t="s">
        <v>674</v>
      </c>
      <c r="E45" s="45" t="s">
        <v>1090</v>
      </c>
      <c r="F45" s="41" t="s">
        <v>675</v>
      </c>
      <c r="G45" s="42" t="s">
        <v>677</v>
      </c>
      <c r="H45" s="46" t="s">
        <v>7</v>
      </c>
      <c r="I45" s="44">
        <v>44398</v>
      </c>
      <c r="J45" s="44"/>
      <c r="K45" s="42" t="s">
        <v>999</v>
      </c>
      <c r="L45" s="42" t="s">
        <v>1008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Row],[User]],'SKL放款-20210716'!A:G,7,FALSE)</f>
        <v>放款推展課</v>
      </c>
    </row>
    <row r="46" spans="1:21" s="71" customFormat="1" ht="14.25" x14ac:dyDescent="0.25">
      <c r="A46" s="66">
        <v>45</v>
      </c>
      <c r="B46" s="67" t="str">
        <f>LEFT(功能_33[[#This Row],[功能代號]],2)</f>
        <v>L1</v>
      </c>
      <c r="C46" s="67" t="s">
        <v>1030</v>
      </c>
      <c r="D46" s="68" t="s">
        <v>13</v>
      </c>
      <c r="E46" s="69" t="s">
        <v>14</v>
      </c>
      <c r="F46" s="67" t="s">
        <v>15</v>
      </c>
      <c r="G46" s="68" t="s">
        <v>990</v>
      </c>
      <c r="H46" s="68" t="s">
        <v>7</v>
      </c>
      <c r="I46" s="70">
        <v>44399</v>
      </c>
      <c r="J46" s="70"/>
      <c r="K46" s="68" t="s">
        <v>994</v>
      </c>
      <c r="L46" s="68" t="s">
        <v>998</v>
      </c>
      <c r="M46" s="67"/>
      <c r="N46" s="68"/>
      <c r="O46" s="68"/>
      <c r="P46" s="68"/>
      <c r="Q46" s="68"/>
      <c r="R46" s="68"/>
      <c r="S46" s="68"/>
      <c r="T46" s="68"/>
      <c r="U46" s="67" t="str">
        <f>VLOOKUP(功能_33[[#This Row],[User]],'SKL放款-20210716'!A:G,7,FALSE)</f>
        <v>放款推展課</v>
      </c>
    </row>
    <row r="47" spans="1:21" s="71" customFormat="1" ht="14.25" x14ac:dyDescent="0.25">
      <c r="A47" s="66">
        <v>46</v>
      </c>
      <c r="B47" s="67" t="str">
        <f>LEFT(功能_33[[#This Row],[功能代號]],2)</f>
        <v>L1</v>
      </c>
      <c r="C47" s="67" t="s">
        <v>1030</v>
      </c>
      <c r="D47" s="68" t="s">
        <v>16</v>
      </c>
      <c r="E47" s="69" t="s">
        <v>17</v>
      </c>
      <c r="F47" s="67" t="s">
        <v>18</v>
      </c>
      <c r="G47" s="68" t="s">
        <v>990</v>
      </c>
      <c r="H47" s="68" t="s">
        <v>7</v>
      </c>
      <c r="I47" s="70">
        <v>44399</v>
      </c>
      <c r="J47" s="70"/>
      <c r="K47" s="68" t="s">
        <v>994</v>
      </c>
      <c r="L47" s="68" t="s">
        <v>998</v>
      </c>
      <c r="M47" s="67"/>
      <c r="N47" s="68"/>
      <c r="O47" s="68"/>
      <c r="P47" s="68"/>
      <c r="Q47" s="68"/>
      <c r="R47" s="68"/>
      <c r="S47" s="68"/>
      <c r="T47" s="68"/>
      <c r="U47" s="67" t="str">
        <f>VLOOKUP(功能_33[[#This Row],[User]],'SKL放款-20210716'!A:G,7,FALSE)</f>
        <v>放款推展課</v>
      </c>
    </row>
    <row r="48" spans="1:21" ht="14.25" x14ac:dyDescent="0.25">
      <c r="A48" s="32">
        <v>47</v>
      </c>
      <c r="B48" s="9" t="str">
        <f>LEFT(功能_33[[#This Row],[功能代號]],2)</f>
        <v>L1</v>
      </c>
      <c r="C48" s="9" t="s">
        <v>1030</v>
      </c>
      <c r="D48" s="11" t="s">
        <v>19</v>
      </c>
      <c r="E48" s="10" t="s">
        <v>20</v>
      </c>
      <c r="F48" s="9" t="s">
        <v>21</v>
      </c>
      <c r="G48" s="11" t="s">
        <v>990</v>
      </c>
      <c r="H48" s="11" t="s">
        <v>7</v>
      </c>
      <c r="I48" s="1">
        <v>44399</v>
      </c>
      <c r="J48" s="1"/>
      <c r="K48" s="11" t="s">
        <v>994</v>
      </c>
      <c r="L48" s="11" t="s">
        <v>996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Row],[User]],'SKL放款-20210716'!A:G,7,FALSE)</f>
        <v>放款推展課</v>
      </c>
    </row>
    <row r="49" spans="1:21" s="71" customFormat="1" ht="14.25" x14ac:dyDescent="0.25">
      <c r="A49" s="66">
        <v>48</v>
      </c>
      <c r="B49" s="67" t="str">
        <f>LEFT(功能_33[[#This Row],[功能代號]],2)</f>
        <v>L1</v>
      </c>
      <c r="C49" s="67" t="s">
        <v>1030</v>
      </c>
      <c r="D49" s="68" t="s">
        <v>25</v>
      </c>
      <c r="E49" s="69" t="s">
        <v>26</v>
      </c>
      <c r="F49" s="67" t="s">
        <v>27</v>
      </c>
      <c r="G49" s="68" t="s">
        <v>990</v>
      </c>
      <c r="H49" s="68" t="s">
        <v>7</v>
      </c>
      <c r="I49" s="70">
        <v>44399</v>
      </c>
      <c r="J49" s="70"/>
      <c r="K49" s="68" t="s">
        <v>994</v>
      </c>
      <c r="L49" s="68" t="s">
        <v>1381</v>
      </c>
      <c r="M49" s="67"/>
      <c r="N49" s="68"/>
      <c r="O49" s="68"/>
      <c r="P49" s="68"/>
      <c r="Q49" s="68"/>
      <c r="R49" s="68"/>
      <c r="S49" s="68"/>
      <c r="T49" s="68"/>
      <c r="U49" s="67" t="str">
        <f>VLOOKUP(功能_33[[#This Row],[User]],'SKL放款-20210716'!A:G,7,FALSE)</f>
        <v>放款推展課</v>
      </c>
    </row>
    <row r="50" spans="1:21" ht="14.25" x14ac:dyDescent="0.25">
      <c r="A50" s="32">
        <v>49</v>
      </c>
      <c r="B50" s="9" t="str">
        <f>LEFT(功能_33[[#This Row],[功能代號]],2)</f>
        <v>L1</v>
      </c>
      <c r="C50" s="9" t="s">
        <v>1030</v>
      </c>
      <c r="D50" s="11" t="s">
        <v>28</v>
      </c>
      <c r="E50" s="10" t="s">
        <v>29</v>
      </c>
      <c r="F50" s="9" t="s">
        <v>30</v>
      </c>
      <c r="G50" s="11" t="s">
        <v>990</v>
      </c>
      <c r="H50" s="11" t="s">
        <v>7</v>
      </c>
      <c r="I50" s="1">
        <v>44399</v>
      </c>
      <c r="J50" s="1"/>
      <c r="K50" s="11" t="s">
        <v>994</v>
      </c>
      <c r="L50" s="11" t="s">
        <v>996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Row],[User]],'SKL放款-20210716'!A:G,7,FALSE)</f>
        <v>放款推展課</v>
      </c>
    </row>
    <row r="51" spans="1:21" s="71" customFormat="1" ht="14.25" x14ac:dyDescent="0.25">
      <c r="A51" s="66">
        <v>50</v>
      </c>
      <c r="B51" s="67" t="str">
        <f>LEFT(功能_33[[#This Row],[功能代號]],2)</f>
        <v>L1</v>
      </c>
      <c r="C51" s="67" t="s">
        <v>1030</v>
      </c>
      <c r="D51" s="68" t="s">
        <v>22</v>
      </c>
      <c r="E51" s="69" t="s">
        <v>23</v>
      </c>
      <c r="F51" s="67" t="s">
        <v>24</v>
      </c>
      <c r="G51" s="68" t="s">
        <v>990</v>
      </c>
      <c r="H51" s="68" t="s">
        <v>7</v>
      </c>
      <c r="I51" s="70">
        <v>44399</v>
      </c>
      <c r="J51" s="70"/>
      <c r="K51" s="68" t="s">
        <v>994</v>
      </c>
      <c r="L51" s="68" t="s">
        <v>998</v>
      </c>
      <c r="M51" s="67"/>
      <c r="N51" s="68"/>
      <c r="O51" s="68"/>
      <c r="P51" s="68"/>
      <c r="Q51" s="68"/>
      <c r="R51" s="68"/>
      <c r="S51" s="68"/>
      <c r="T51" s="68"/>
      <c r="U51" s="67" t="str">
        <f>VLOOKUP(功能_33[[#This Row],[User]],'SKL放款-20210716'!A:G,7,FALSE)</f>
        <v>放款推展課</v>
      </c>
    </row>
    <row r="52" spans="1:21" s="71" customFormat="1" ht="14.25" x14ac:dyDescent="0.25">
      <c r="A52" s="66">
        <v>51</v>
      </c>
      <c r="B52" s="67" t="str">
        <f>LEFT(功能_33[[#This Row],[功能代號]],2)</f>
        <v>L1</v>
      </c>
      <c r="C52" s="67" t="s">
        <v>1030</v>
      </c>
      <c r="D52" s="68" t="s">
        <v>31</v>
      </c>
      <c r="E52" s="69" t="s">
        <v>32</v>
      </c>
      <c r="F52" s="67" t="s">
        <v>1414</v>
      </c>
      <c r="G52" s="68" t="s">
        <v>990</v>
      </c>
      <c r="H52" s="68" t="s">
        <v>7</v>
      </c>
      <c r="I52" s="70">
        <v>44399</v>
      </c>
      <c r="J52" s="70"/>
      <c r="K52" s="68" t="s">
        <v>994</v>
      </c>
      <c r="L52" s="68" t="s">
        <v>996</v>
      </c>
      <c r="M52" s="67"/>
      <c r="N52" s="68"/>
      <c r="O52" s="68"/>
      <c r="P52" s="68"/>
      <c r="Q52" s="68"/>
      <c r="R52" s="68"/>
      <c r="S52" s="68"/>
      <c r="T52" s="68"/>
      <c r="U52" s="67" t="str">
        <f>VLOOKUP(功能_33[[#This Row],[User]],'SKL放款-20210716'!A:G,7,FALSE)</f>
        <v>放款推展課</v>
      </c>
    </row>
    <row r="53" spans="1:21" s="71" customFormat="1" ht="14.25" x14ac:dyDescent="0.25">
      <c r="A53" s="66">
        <v>52</v>
      </c>
      <c r="B53" s="67" t="str">
        <f>LEFT(功能_33[[#This Row],[功能代號]],2)</f>
        <v>L1</v>
      </c>
      <c r="C53" s="67" t="s">
        <v>1030</v>
      </c>
      <c r="D53" s="68" t="s">
        <v>33</v>
      </c>
      <c r="E53" s="69" t="s">
        <v>34</v>
      </c>
      <c r="F53" s="67" t="s">
        <v>35</v>
      </c>
      <c r="G53" s="68" t="s">
        <v>990</v>
      </c>
      <c r="H53" s="68" t="s">
        <v>7</v>
      </c>
      <c r="I53" s="70">
        <v>44399</v>
      </c>
      <c r="J53" s="70"/>
      <c r="K53" s="68" t="s">
        <v>994</v>
      </c>
      <c r="L53" s="68" t="s">
        <v>996</v>
      </c>
      <c r="M53" s="67"/>
      <c r="N53" s="68"/>
      <c r="O53" s="68"/>
      <c r="P53" s="68"/>
      <c r="Q53" s="68"/>
      <c r="R53" s="68"/>
      <c r="S53" s="68"/>
      <c r="T53" s="68"/>
      <c r="U53" s="67" t="str">
        <f>VLOOKUP(功能_33[[#This Row],[User]],'SKL放款-20210716'!A:G,7,FALSE)</f>
        <v>放款推展課</v>
      </c>
    </row>
    <row r="54" spans="1:21" s="71" customFormat="1" ht="14.25" x14ac:dyDescent="0.25">
      <c r="A54" s="66">
        <v>53</v>
      </c>
      <c r="B54" s="67" t="str">
        <f>LEFT(功能_33[[#This Row],[功能代號]],2)</f>
        <v>L1</v>
      </c>
      <c r="C54" s="67" t="s">
        <v>1030</v>
      </c>
      <c r="D54" s="68" t="s">
        <v>36</v>
      </c>
      <c r="E54" s="69" t="s">
        <v>37</v>
      </c>
      <c r="F54" s="67" t="s">
        <v>38</v>
      </c>
      <c r="G54" s="68" t="s">
        <v>990</v>
      </c>
      <c r="H54" s="68" t="s">
        <v>7</v>
      </c>
      <c r="I54" s="70">
        <v>44399</v>
      </c>
      <c r="J54" s="70"/>
      <c r="K54" s="68" t="s">
        <v>994</v>
      </c>
      <c r="L54" s="68" t="s">
        <v>993</v>
      </c>
      <c r="M54" s="67"/>
      <c r="N54" s="68"/>
      <c r="O54" s="68"/>
      <c r="P54" s="68"/>
      <c r="Q54" s="68"/>
      <c r="R54" s="68"/>
      <c r="S54" s="68"/>
      <c r="T54" s="68"/>
      <c r="U54" s="67" t="str">
        <f>VLOOKUP(功能_33[[#This Row],[User]],'SKL放款-20210716'!A:G,7,FALSE)</f>
        <v>放款服務課</v>
      </c>
    </row>
    <row r="55" spans="1:21" s="71" customFormat="1" ht="14.25" x14ac:dyDescent="0.25">
      <c r="A55" s="66">
        <v>54</v>
      </c>
      <c r="B55" s="67" t="str">
        <f>LEFT(功能_33[[#This Row],[功能代號]],2)</f>
        <v>L1</v>
      </c>
      <c r="C55" s="67" t="s">
        <v>1030</v>
      </c>
      <c r="D55" s="68" t="s">
        <v>39</v>
      </c>
      <c r="E55" s="72" t="s">
        <v>40</v>
      </c>
      <c r="F55" s="67" t="s">
        <v>41</v>
      </c>
      <c r="G55" s="68" t="s">
        <v>990</v>
      </c>
      <c r="H55" s="68" t="s">
        <v>7</v>
      </c>
      <c r="I55" s="70">
        <v>44399</v>
      </c>
      <c r="J55" s="70"/>
      <c r="K55" s="68" t="s">
        <v>999</v>
      </c>
      <c r="L55" s="68" t="s">
        <v>997</v>
      </c>
      <c r="M55" s="67"/>
      <c r="N55" s="68"/>
      <c r="O55" s="68"/>
      <c r="P55" s="68"/>
      <c r="Q55" s="68"/>
      <c r="R55" s="68"/>
      <c r="S55" s="68"/>
      <c r="T55" s="68"/>
      <c r="U55" s="67" t="str">
        <f>VLOOKUP(功能_33[[#This Row],[User]],'SKL放款-20210716'!A:G,7,FALSE)</f>
        <v>放款服務課</v>
      </c>
    </row>
    <row r="56" spans="1:21" s="71" customFormat="1" ht="14.25" x14ac:dyDescent="0.25">
      <c r="A56" s="66">
        <v>55</v>
      </c>
      <c r="B56" s="67" t="str">
        <f>LEFT(功能_33[[#This Row],[功能代號]],2)</f>
        <v>L1</v>
      </c>
      <c r="C56" s="67" t="s">
        <v>1030</v>
      </c>
      <c r="D56" s="68" t="s">
        <v>42</v>
      </c>
      <c r="E56" s="72" t="s">
        <v>43</v>
      </c>
      <c r="F56" s="67" t="s">
        <v>44</v>
      </c>
      <c r="G56" s="68" t="s">
        <v>990</v>
      </c>
      <c r="H56" s="68" t="s">
        <v>7</v>
      </c>
      <c r="I56" s="70">
        <v>44399</v>
      </c>
      <c r="J56" s="70"/>
      <c r="K56" s="68" t="s">
        <v>999</v>
      </c>
      <c r="L56" s="68" t="s">
        <v>997</v>
      </c>
      <c r="M56" s="67"/>
      <c r="N56" s="68"/>
      <c r="O56" s="68"/>
      <c r="P56" s="68"/>
      <c r="Q56" s="68"/>
      <c r="R56" s="68"/>
      <c r="S56" s="68"/>
      <c r="T56" s="68"/>
      <c r="U56" s="67" t="str">
        <f>VLOOKUP(功能_33[[#This Row],[User]],'SKL放款-20210716'!A:G,7,FALSE)</f>
        <v>放款服務課</v>
      </c>
    </row>
    <row r="57" spans="1:21" ht="14.25" x14ac:dyDescent="0.25">
      <c r="A57" s="32">
        <v>56</v>
      </c>
      <c r="B57" s="9" t="str">
        <f>LEFT(功能_33[[#This Row],[功能代號]],2)</f>
        <v>L1</v>
      </c>
      <c r="C57" s="9" t="s">
        <v>1094</v>
      </c>
      <c r="D57" s="11" t="s">
        <v>4</v>
      </c>
      <c r="E57" s="10" t="s">
        <v>5</v>
      </c>
      <c r="F57" s="9" t="s">
        <v>6</v>
      </c>
      <c r="G57" s="11" t="s">
        <v>990</v>
      </c>
      <c r="H57" s="11" t="s">
        <v>7</v>
      </c>
      <c r="I57" s="1">
        <v>44399</v>
      </c>
      <c r="J57" s="1"/>
      <c r="K57" s="11" t="s">
        <v>994</v>
      </c>
      <c r="L57" s="11" t="s">
        <v>996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Row],[User]],'SKL放款-20210716'!A:G,7,FALSE)</f>
        <v>放款推展課</v>
      </c>
    </row>
    <row r="58" spans="1:21" ht="14.25" x14ac:dyDescent="0.25">
      <c r="A58" s="32">
        <v>57</v>
      </c>
      <c r="B58" s="9" t="str">
        <f>LEFT(功能_33[[#This Row],[功能代號]],2)</f>
        <v>L1</v>
      </c>
      <c r="C58" s="9" t="s">
        <v>1030</v>
      </c>
      <c r="D58" s="11" t="s">
        <v>992</v>
      </c>
      <c r="E58" s="10" t="s">
        <v>5</v>
      </c>
      <c r="F58" s="9" t="s">
        <v>8</v>
      </c>
      <c r="G58" s="11" t="s">
        <v>990</v>
      </c>
      <c r="H58" s="11" t="s">
        <v>7</v>
      </c>
      <c r="I58" s="1">
        <v>44399</v>
      </c>
      <c r="J58" s="1"/>
      <c r="K58" s="11" t="s">
        <v>994</v>
      </c>
      <c r="L58" s="11" t="s">
        <v>996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Row],[User]],'SKL放款-20210716'!A:G,7,FALSE)</f>
        <v>放款推展課</v>
      </c>
    </row>
    <row r="59" spans="1:21" s="71" customFormat="1" ht="14.25" x14ac:dyDescent="0.25">
      <c r="A59" s="66">
        <v>58</v>
      </c>
      <c r="B59" s="67" t="str">
        <f>LEFT(功能_33[[#This Row],[功能代號]],2)</f>
        <v>L1</v>
      </c>
      <c r="C59" s="67" t="s">
        <v>1030</v>
      </c>
      <c r="D59" s="68" t="s">
        <v>9</v>
      </c>
      <c r="E59" s="69" t="s">
        <v>5</v>
      </c>
      <c r="F59" s="67" t="s">
        <v>10</v>
      </c>
      <c r="G59" s="68" t="s">
        <v>990</v>
      </c>
      <c r="H59" s="68" t="s">
        <v>7</v>
      </c>
      <c r="I59" s="70">
        <v>44399</v>
      </c>
      <c r="J59" s="70"/>
      <c r="K59" s="68" t="s">
        <v>994</v>
      </c>
      <c r="L59" s="68" t="s">
        <v>996</v>
      </c>
      <c r="M59" s="67"/>
      <c r="N59" s="68"/>
      <c r="O59" s="68"/>
      <c r="P59" s="68"/>
      <c r="Q59" s="68"/>
      <c r="R59" s="68"/>
      <c r="S59" s="68"/>
      <c r="T59" s="68"/>
      <c r="U59" s="67" t="str">
        <f>VLOOKUP(功能_33[[#This Row],[User]],'SKL放款-20210716'!A:G,7,FALSE)</f>
        <v>放款推展課</v>
      </c>
    </row>
    <row r="60" spans="1:21" s="71" customFormat="1" ht="14.25" x14ac:dyDescent="0.25">
      <c r="A60" s="66">
        <v>59</v>
      </c>
      <c r="B60" s="67" t="str">
        <f>LEFT(功能_33[[#This Row],[功能代號]],2)</f>
        <v>L1</v>
      </c>
      <c r="C60" s="67" t="s">
        <v>1030</v>
      </c>
      <c r="D60" s="68" t="s">
        <v>11</v>
      </c>
      <c r="E60" s="69" t="s">
        <v>5</v>
      </c>
      <c r="F60" s="67" t="s">
        <v>12</v>
      </c>
      <c r="G60" s="68" t="s">
        <v>990</v>
      </c>
      <c r="H60" s="68" t="s">
        <v>7</v>
      </c>
      <c r="I60" s="70">
        <v>44399</v>
      </c>
      <c r="J60" s="70"/>
      <c r="K60" s="68" t="s">
        <v>994</v>
      </c>
      <c r="L60" s="68" t="s">
        <v>996</v>
      </c>
      <c r="M60" s="67"/>
      <c r="N60" s="68"/>
      <c r="O60" s="68"/>
      <c r="P60" s="68"/>
      <c r="Q60" s="68"/>
      <c r="R60" s="68"/>
      <c r="S60" s="68"/>
      <c r="T60" s="68"/>
      <c r="U60" s="67" t="str">
        <f>VLOOKUP(功能_33[[#This Row],[User]],'SKL放款-20210716'!A:G,7,FALSE)</f>
        <v>放款推展課</v>
      </c>
    </row>
    <row r="61" spans="1:21" ht="14.25" x14ac:dyDescent="0.25">
      <c r="A61" s="32">
        <v>60</v>
      </c>
      <c r="B61" s="9" t="str">
        <f>LEFT(功能_33[[#This Row],[功能代號]],2)</f>
        <v>L2</v>
      </c>
      <c r="C61" s="9" t="s">
        <v>1095</v>
      </c>
      <c r="D61" s="11" t="s">
        <v>45</v>
      </c>
      <c r="E61" s="10" t="s">
        <v>46</v>
      </c>
      <c r="F61" s="9" t="s">
        <v>47</v>
      </c>
      <c r="G61" s="11" t="s">
        <v>990</v>
      </c>
      <c r="H61" s="13" t="s">
        <v>63</v>
      </c>
      <c r="I61" s="2">
        <v>44400</v>
      </c>
      <c r="J61" s="2"/>
      <c r="K61" s="11" t="s">
        <v>994</v>
      </c>
      <c r="L61" s="11" t="s">
        <v>993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Row],[User]],'SKL放款-20210716'!A:G,7,FALSE)</f>
        <v>放款服務課</v>
      </c>
    </row>
    <row r="62" spans="1:21" ht="14.25" x14ac:dyDescent="0.25">
      <c r="A62" s="32">
        <v>61</v>
      </c>
      <c r="B62" s="9" t="str">
        <f>LEFT(功能_33[[#This Row],[功能代號]],2)</f>
        <v>L2</v>
      </c>
      <c r="C62" s="9" t="s">
        <v>1031</v>
      </c>
      <c r="D62" s="11" t="s">
        <v>48</v>
      </c>
      <c r="E62" s="10" t="s">
        <v>49</v>
      </c>
      <c r="F62" s="9" t="s">
        <v>50</v>
      </c>
      <c r="G62" s="11" t="s">
        <v>990</v>
      </c>
      <c r="H62" s="13" t="s">
        <v>63</v>
      </c>
      <c r="I62" s="2">
        <v>44400</v>
      </c>
      <c r="J62" s="2"/>
      <c r="K62" s="11" t="s">
        <v>994</v>
      </c>
      <c r="L62" s="11" t="s">
        <v>993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Row],[User]],'SKL放款-20210716'!A:G,7,FALSE)</f>
        <v>放款服務課</v>
      </c>
    </row>
    <row r="63" spans="1:21" ht="14.25" x14ac:dyDescent="0.25">
      <c r="A63" s="32">
        <v>62</v>
      </c>
      <c r="B63" s="9" t="str">
        <f>LEFT(功能_33[[#This Row],[功能代號]],2)</f>
        <v>L2</v>
      </c>
      <c r="C63" s="9" t="s">
        <v>1031</v>
      </c>
      <c r="D63" s="11" t="s">
        <v>51</v>
      </c>
      <c r="E63" s="10" t="s">
        <v>52</v>
      </c>
      <c r="F63" s="9" t="s">
        <v>53</v>
      </c>
      <c r="G63" s="11" t="s">
        <v>990</v>
      </c>
      <c r="H63" s="14" t="s">
        <v>739</v>
      </c>
      <c r="I63" s="3">
        <v>44400</v>
      </c>
      <c r="J63" s="3"/>
      <c r="K63" s="11" t="s">
        <v>994</v>
      </c>
      <c r="L63" s="11" t="s">
        <v>998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Row],[User]],'SKL放款-20210716'!A:G,7,FALSE)</f>
        <v>放款推展課</v>
      </c>
    </row>
    <row r="64" spans="1:21" ht="14.25" x14ac:dyDescent="0.25">
      <c r="A64" s="32">
        <v>63</v>
      </c>
      <c r="B64" s="9" t="str">
        <f>LEFT(功能_33[[#This Row],[功能代號]],2)</f>
        <v>L2</v>
      </c>
      <c r="C64" s="9" t="s">
        <v>1031</v>
      </c>
      <c r="D64" s="11" t="s">
        <v>54</v>
      </c>
      <c r="E64" s="10" t="s">
        <v>55</v>
      </c>
      <c r="F64" s="9" t="s">
        <v>56</v>
      </c>
      <c r="G64" s="11" t="s">
        <v>990</v>
      </c>
      <c r="H64" s="14" t="s">
        <v>739</v>
      </c>
      <c r="I64" s="3">
        <v>44400</v>
      </c>
      <c r="J64" s="3"/>
      <c r="K64" s="11" t="s">
        <v>999</v>
      </c>
      <c r="L64" s="11" t="s">
        <v>1000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Row],[User]],'SKL放款-20210716'!A:G,7,FALSE)</f>
        <v>放款審查課</v>
      </c>
    </row>
    <row r="65" spans="1:21" ht="14.25" x14ac:dyDescent="0.25">
      <c r="A65" s="32">
        <v>64</v>
      </c>
      <c r="B65" s="9" t="str">
        <f>LEFT(功能_33[[#This Row],[功能代號]],2)</f>
        <v>L2</v>
      </c>
      <c r="C65" s="9" t="s">
        <v>1031</v>
      </c>
      <c r="D65" s="11" t="s">
        <v>57</v>
      </c>
      <c r="E65" s="10" t="s">
        <v>58</v>
      </c>
      <c r="F65" s="9" t="s">
        <v>59</v>
      </c>
      <c r="G65" s="11" t="s">
        <v>990</v>
      </c>
      <c r="H65" s="14" t="s">
        <v>739</v>
      </c>
      <c r="I65" s="2">
        <v>44400</v>
      </c>
      <c r="J65" s="2"/>
      <c r="K65" s="11" t="s">
        <v>999</v>
      </c>
      <c r="L65" s="11" t="s">
        <v>1000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Row],[User]],'SKL放款-20210716'!A:G,7,FALSE)</f>
        <v>放款審查課</v>
      </c>
    </row>
    <row r="66" spans="1:21" ht="14.25" x14ac:dyDescent="0.25">
      <c r="A66" s="32">
        <v>68</v>
      </c>
      <c r="B66" s="9" t="str">
        <f>LEFT(功能_33[[#This Row],[功能代號]],2)</f>
        <v>L2</v>
      </c>
      <c r="C66" s="9" t="s">
        <v>1031</v>
      </c>
      <c r="D66" s="11" t="s">
        <v>69</v>
      </c>
      <c r="E66" s="10" t="s">
        <v>70</v>
      </c>
      <c r="F66" s="9" t="s">
        <v>71</v>
      </c>
      <c r="G66" s="11" t="s">
        <v>990</v>
      </c>
      <c r="H66" s="13" t="s">
        <v>63</v>
      </c>
      <c r="I66" s="2">
        <v>44400</v>
      </c>
      <c r="J66" s="2"/>
      <c r="K66" s="11" t="s">
        <v>994</v>
      </c>
      <c r="L66" s="11" t="s">
        <v>998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Row],[User]],'SKL放款-20210716'!A:G,7,FALSE)</f>
        <v>放款推展課</v>
      </c>
    </row>
    <row r="67" spans="1:21" ht="14.25" x14ac:dyDescent="0.25">
      <c r="A67" s="32">
        <v>69</v>
      </c>
      <c r="B67" s="9" t="str">
        <f>LEFT(功能_33[[#This Row],[功能代號]],2)</f>
        <v>L2</v>
      </c>
      <c r="C67" s="9" t="s">
        <v>1031</v>
      </c>
      <c r="D67" s="11" t="s">
        <v>72</v>
      </c>
      <c r="E67" s="10" t="s">
        <v>73</v>
      </c>
      <c r="F67" s="9" t="s">
        <v>74</v>
      </c>
      <c r="G67" s="11" t="s">
        <v>990</v>
      </c>
      <c r="H67" s="13" t="s">
        <v>63</v>
      </c>
      <c r="I67" s="2">
        <v>44400</v>
      </c>
      <c r="J67" s="2"/>
      <c r="K67" s="11" t="s">
        <v>994</v>
      </c>
      <c r="L67" s="11" t="s">
        <v>998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Row],[User]],'SKL放款-20210716'!A:G,7,FALSE)</f>
        <v>放款推展課</v>
      </c>
    </row>
    <row r="68" spans="1:21" ht="14.25" x14ac:dyDescent="0.25">
      <c r="A68" s="32">
        <v>70</v>
      </c>
      <c r="B68" s="9" t="str">
        <f>LEFT(功能_33[[#This Row],[功能代號]],2)</f>
        <v>L2</v>
      </c>
      <c r="C68" s="9" t="s">
        <v>1031</v>
      </c>
      <c r="D68" s="11" t="s">
        <v>75</v>
      </c>
      <c r="E68" s="10" t="s">
        <v>76</v>
      </c>
      <c r="F68" s="9" t="s">
        <v>77</v>
      </c>
      <c r="G68" s="11" t="s">
        <v>990</v>
      </c>
      <c r="H68" s="13" t="s">
        <v>63</v>
      </c>
      <c r="I68" s="2">
        <v>44400</v>
      </c>
      <c r="J68" s="2"/>
      <c r="K68" s="11" t="s">
        <v>994</v>
      </c>
      <c r="L68" s="11" t="s">
        <v>998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Row],[User]],'SKL放款-20210716'!A:G,7,FALSE)</f>
        <v>放款推展課</v>
      </c>
    </row>
    <row r="69" spans="1:21" ht="14.25" x14ac:dyDescent="0.25">
      <c r="A69" s="32">
        <v>71</v>
      </c>
      <c r="B69" s="9" t="str">
        <f>LEFT(功能_33[[#This Row],[功能代號]],2)</f>
        <v>L2</v>
      </c>
      <c r="C69" s="9" t="s">
        <v>1031</v>
      </c>
      <c r="D69" s="11" t="s">
        <v>78</v>
      </c>
      <c r="E69" s="10" t="s">
        <v>79</v>
      </c>
      <c r="F69" s="9" t="s">
        <v>80</v>
      </c>
      <c r="G69" s="11" t="s">
        <v>990</v>
      </c>
      <c r="H69" s="13" t="s">
        <v>63</v>
      </c>
      <c r="I69" s="2">
        <v>44400</v>
      </c>
      <c r="J69" s="2"/>
      <c r="K69" s="11" t="s">
        <v>994</v>
      </c>
      <c r="L69" s="11" t="s">
        <v>998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Row],[User]],'SKL放款-20210716'!A:G,7,FALSE)</f>
        <v>放款推展課</v>
      </c>
    </row>
    <row r="70" spans="1:21" ht="14.25" x14ac:dyDescent="0.25">
      <c r="A70" s="32">
        <v>72</v>
      </c>
      <c r="B70" s="9" t="str">
        <f>LEFT(功能_33[[#This Row],[功能代號]],2)</f>
        <v>L2</v>
      </c>
      <c r="C70" s="9" t="s">
        <v>1031</v>
      </c>
      <c r="D70" s="11" t="s">
        <v>81</v>
      </c>
      <c r="E70" s="10" t="s">
        <v>82</v>
      </c>
      <c r="F70" s="9" t="s">
        <v>83</v>
      </c>
      <c r="G70" s="11" t="s">
        <v>990</v>
      </c>
      <c r="H70" s="13" t="s">
        <v>63</v>
      </c>
      <c r="I70" s="2">
        <v>44400</v>
      </c>
      <c r="J70" s="2"/>
      <c r="K70" s="11" t="s">
        <v>994</v>
      </c>
      <c r="L70" s="11" t="s">
        <v>998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Row],[User]],'SKL放款-20210716'!A:G,7,FALSE)</f>
        <v>放款推展課</v>
      </c>
    </row>
    <row r="71" spans="1:21" ht="14.25" x14ac:dyDescent="0.25">
      <c r="A71" s="32">
        <v>73</v>
      </c>
      <c r="B71" s="9" t="str">
        <f>LEFT(功能_33[[#This Row],[功能代號]],2)</f>
        <v>L2</v>
      </c>
      <c r="C71" s="9" t="s">
        <v>1031</v>
      </c>
      <c r="D71" s="11" t="s">
        <v>84</v>
      </c>
      <c r="E71" s="10" t="s">
        <v>85</v>
      </c>
      <c r="F71" s="9" t="s">
        <v>86</v>
      </c>
      <c r="G71" s="11" t="s">
        <v>990</v>
      </c>
      <c r="H71" s="13" t="s">
        <v>63</v>
      </c>
      <c r="I71" s="2">
        <v>44400</v>
      </c>
      <c r="J71" s="2"/>
      <c r="K71" s="11" t="s">
        <v>994</v>
      </c>
      <c r="L71" s="11" t="s">
        <v>998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Row],[User]],'SKL放款-20210716'!A:G,7,FALSE)</f>
        <v>放款推展課</v>
      </c>
    </row>
    <row r="72" spans="1:21" ht="14.25" x14ac:dyDescent="0.25">
      <c r="A72" s="32">
        <v>74</v>
      </c>
      <c r="B72" s="9" t="str">
        <f>LEFT(功能_33[[#This Row],[功能代號]],2)</f>
        <v>L2</v>
      </c>
      <c r="C72" s="9" t="s">
        <v>1031</v>
      </c>
      <c r="D72" s="11" t="s">
        <v>87</v>
      </c>
      <c r="E72" s="10" t="s">
        <v>88</v>
      </c>
      <c r="F72" s="9" t="s">
        <v>89</v>
      </c>
      <c r="G72" s="11" t="s">
        <v>990</v>
      </c>
      <c r="H72" s="13" t="s">
        <v>63</v>
      </c>
      <c r="I72" s="2">
        <v>44400</v>
      </c>
      <c r="J72" s="2"/>
      <c r="K72" s="11" t="s">
        <v>994</v>
      </c>
      <c r="L72" s="11" t="s">
        <v>998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Row],[User]],'SKL放款-20210716'!A:G,7,FALSE)</f>
        <v>放款推展課</v>
      </c>
    </row>
    <row r="73" spans="1:21" ht="14.25" x14ac:dyDescent="0.25">
      <c r="A73" s="32">
        <v>75</v>
      </c>
      <c r="B73" s="9" t="str">
        <f>LEFT(功能_33[[#This Row],[功能代號]],2)</f>
        <v>L2</v>
      </c>
      <c r="C73" s="9" t="s">
        <v>1031</v>
      </c>
      <c r="D73" s="11" t="s">
        <v>90</v>
      </c>
      <c r="E73" s="10" t="s">
        <v>91</v>
      </c>
      <c r="F73" s="9" t="s">
        <v>92</v>
      </c>
      <c r="G73" s="11" t="s">
        <v>990</v>
      </c>
      <c r="H73" s="13" t="s">
        <v>63</v>
      </c>
      <c r="I73" s="2">
        <v>44400</v>
      </c>
      <c r="J73" s="2"/>
      <c r="K73" s="11" t="s">
        <v>994</v>
      </c>
      <c r="L73" s="11" t="s">
        <v>998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Row],[User]],'SKL放款-20210716'!A:G,7,FALSE)</f>
        <v>放款推展課</v>
      </c>
    </row>
    <row r="74" spans="1:21" ht="14.25" x14ac:dyDescent="0.25">
      <c r="A74" s="32">
        <v>76</v>
      </c>
      <c r="B74" s="9" t="str">
        <f>LEFT(功能_33[[#This Row],[功能代號]],2)</f>
        <v>L2</v>
      </c>
      <c r="C74" s="9" t="s">
        <v>1031</v>
      </c>
      <c r="D74" s="11" t="s">
        <v>93</v>
      </c>
      <c r="E74" s="10" t="s">
        <v>94</v>
      </c>
      <c r="F74" s="9" t="s">
        <v>95</v>
      </c>
      <c r="G74" s="11" t="s">
        <v>990</v>
      </c>
      <c r="H74" s="14" t="s">
        <v>739</v>
      </c>
      <c r="I74" s="2">
        <v>44400</v>
      </c>
      <c r="J74" s="2"/>
      <c r="K74" s="11" t="s">
        <v>999</v>
      </c>
      <c r="L74" s="11" t="s">
        <v>993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Row],[User]],'SKL放款-20210716'!A:G,7,FALSE)</f>
        <v>放款服務課</v>
      </c>
    </row>
    <row r="75" spans="1:21" ht="14.25" x14ac:dyDescent="0.25">
      <c r="A75" s="32">
        <v>77</v>
      </c>
      <c r="B75" s="9" t="str">
        <f>LEFT(功能_33[[#This Row],[功能代號]],2)</f>
        <v>L2</v>
      </c>
      <c r="C75" s="9" t="s">
        <v>1031</v>
      </c>
      <c r="D75" s="11" t="s">
        <v>96</v>
      </c>
      <c r="E75" s="10" t="s">
        <v>97</v>
      </c>
      <c r="F75" s="9" t="s">
        <v>98</v>
      </c>
      <c r="G75" s="11" t="s">
        <v>990</v>
      </c>
      <c r="H75" s="14" t="s">
        <v>739</v>
      </c>
      <c r="I75" s="2">
        <v>44400</v>
      </c>
      <c r="J75" s="2"/>
      <c r="K75" s="11" t="s">
        <v>999</v>
      </c>
      <c r="L75" s="11" t="s">
        <v>993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Row],[User]],'SKL放款-20210716'!A:G,7,FALSE)</f>
        <v>放款服務課</v>
      </c>
    </row>
    <row r="76" spans="1:21" ht="14.25" x14ac:dyDescent="0.25">
      <c r="A76" s="32">
        <v>78</v>
      </c>
      <c r="B76" s="9" t="str">
        <f>LEFT(功能_33[[#This Row],[功能代號]],2)</f>
        <v>L2</v>
      </c>
      <c r="C76" s="9" t="s">
        <v>1031</v>
      </c>
      <c r="D76" s="11" t="s">
        <v>99</v>
      </c>
      <c r="E76" s="10" t="s">
        <v>100</v>
      </c>
      <c r="F76" s="9" t="s">
        <v>101</v>
      </c>
      <c r="G76" s="11" t="s">
        <v>990</v>
      </c>
      <c r="H76" s="14" t="s">
        <v>739</v>
      </c>
      <c r="I76" s="2">
        <v>44400</v>
      </c>
      <c r="J76" s="2"/>
      <c r="K76" s="11" t="s">
        <v>999</v>
      </c>
      <c r="L76" s="11" t="s">
        <v>993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Row],[User]],'SKL放款-20210716'!A:G,7,FALSE)</f>
        <v>放款服務課</v>
      </c>
    </row>
    <row r="77" spans="1:21" ht="14.25" x14ac:dyDescent="0.25">
      <c r="A77" s="32">
        <v>65</v>
      </c>
      <c r="B77" s="9" t="str">
        <f>LEFT(功能_33[[#This Row],[功能代號]],2)</f>
        <v>L2</v>
      </c>
      <c r="C77" s="9" t="s">
        <v>1031</v>
      </c>
      <c r="D77" s="11" t="s">
        <v>60</v>
      </c>
      <c r="E77" s="10" t="s">
        <v>61</v>
      </c>
      <c r="F77" s="9" t="s">
        <v>62</v>
      </c>
      <c r="G77" s="11" t="s">
        <v>990</v>
      </c>
      <c r="H77" s="13" t="s">
        <v>63</v>
      </c>
      <c r="I77" s="2">
        <v>44403</v>
      </c>
      <c r="J77" s="2"/>
      <c r="K77" s="11" t="s">
        <v>994</v>
      </c>
      <c r="L77" s="11" t="s">
        <v>998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Row],[User]],'SKL放款-20210716'!A:G,7,FALSE)</f>
        <v>放款推展課</v>
      </c>
    </row>
    <row r="78" spans="1:21" ht="14.25" x14ac:dyDescent="0.25">
      <c r="A78" s="32">
        <v>66</v>
      </c>
      <c r="B78" s="9" t="str">
        <f>LEFT(功能_33[[#This Row],[功能代號]],2)</f>
        <v>L2</v>
      </c>
      <c r="C78" s="9" t="s">
        <v>1031</v>
      </c>
      <c r="D78" s="11" t="s">
        <v>64</v>
      </c>
      <c r="E78" s="10" t="s">
        <v>61</v>
      </c>
      <c r="F78" s="9" t="s">
        <v>65</v>
      </c>
      <c r="G78" s="11" t="s">
        <v>990</v>
      </c>
      <c r="H78" s="13" t="s">
        <v>63</v>
      </c>
      <c r="I78" s="2">
        <v>44403</v>
      </c>
      <c r="J78" s="2"/>
      <c r="K78" s="11" t="s">
        <v>994</v>
      </c>
      <c r="L78" s="11" t="s">
        <v>998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Row],[User]],'SKL放款-20210716'!A:G,7,FALSE)</f>
        <v>放款推展課</v>
      </c>
    </row>
    <row r="79" spans="1:21" ht="14.25" x14ac:dyDescent="0.25">
      <c r="A79" s="32">
        <v>67</v>
      </c>
      <c r="B79" s="9" t="str">
        <f>LEFT(功能_33[[#This Row],[功能代號]],2)</f>
        <v>L2</v>
      </c>
      <c r="C79" s="9" t="s">
        <v>1031</v>
      </c>
      <c r="D79" s="11" t="s">
        <v>66</v>
      </c>
      <c r="E79" s="10" t="s">
        <v>67</v>
      </c>
      <c r="F79" s="9" t="s">
        <v>68</v>
      </c>
      <c r="G79" s="11" t="s">
        <v>990</v>
      </c>
      <c r="H79" s="13" t="s">
        <v>63</v>
      </c>
      <c r="I79" s="2">
        <v>44403</v>
      </c>
      <c r="J79" s="2"/>
      <c r="K79" s="11" t="s">
        <v>994</v>
      </c>
      <c r="L79" s="11" t="s">
        <v>998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Row],[User]],'SKL放款-20210716'!A:G,7,FALSE)</f>
        <v>放款推展課</v>
      </c>
    </row>
    <row r="80" spans="1:21" ht="14.25" x14ac:dyDescent="0.25">
      <c r="A80" s="32">
        <v>79</v>
      </c>
      <c r="B80" s="9" t="str">
        <f>LEFT(功能_33[[#This Row],[功能代號]],2)</f>
        <v>L2</v>
      </c>
      <c r="C80" s="9" t="s">
        <v>1031</v>
      </c>
      <c r="D80" s="11" t="s">
        <v>102</v>
      </c>
      <c r="E80" s="10" t="s">
        <v>103</v>
      </c>
      <c r="F80" s="9" t="s">
        <v>104</v>
      </c>
      <c r="G80" s="11" t="s">
        <v>990</v>
      </c>
      <c r="H80" s="13" t="s">
        <v>63</v>
      </c>
      <c r="I80" s="2">
        <v>44403</v>
      </c>
      <c r="J80" s="2"/>
      <c r="K80" s="11" t="s">
        <v>994</v>
      </c>
      <c r="L80" s="11" t="s">
        <v>998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Row],[User]],'SKL放款-20210716'!A:G,7,FALSE)</f>
        <v>放款推展課</v>
      </c>
    </row>
    <row r="81" spans="1:21" ht="14.25" x14ac:dyDescent="0.25">
      <c r="A81" s="32">
        <v>80</v>
      </c>
      <c r="B81" s="9" t="str">
        <f>LEFT(功能_33[[#This Row],[功能代號]],2)</f>
        <v>L2</v>
      </c>
      <c r="C81" s="9" t="s">
        <v>1031</v>
      </c>
      <c r="D81" s="11" t="s">
        <v>105</v>
      </c>
      <c r="E81" s="10" t="s">
        <v>103</v>
      </c>
      <c r="F81" s="9" t="s">
        <v>106</v>
      </c>
      <c r="G81" s="11" t="s">
        <v>990</v>
      </c>
      <c r="H81" s="13" t="s">
        <v>63</v>
      </c>
      <c r="I81" s="2">
        <v>44403</v>
      </c>
      <c r="J81" s="2"/>
      <c r="K81" s="11" t="s">
        <v>994</v>
      </c>
      <c r="L81" s="11" t="s">
        <v>998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Row],[User]],'SKL放款-20210716'!A:G,7,FALSE)</f>
        <v>放款推展課</v>
      </c>
    </row>
    <row r="82" spans="1:21" ht="14.25" x14ac:dyDescent="0.25">
      <c r="A82" s="32">
        <v>81</v>
      </c>
      <c r="B82" s="9" t="str">
        <f>LEFT(功能_33[[#This Row],[功能代號]],2)</f>
        <v>L2</v>
      </c>
      <c r="C82" s="9" t="s">
        <v>1031</v>
      </c>
      <c r="D82" s="11" t="s">
        <v>107</v>
      </c>
      <c r="E82" s="10" t="s">
        <v>108</v>
      </c>
      <c r="F82" s="9" t="s">
        <v>109</v>
      </c>
      <c r="G82" s="11" t="s">
        <v>990</v>
      </c>
      <c r="H82" s="13" t="s">
        <v>63</v>
      </c>
      <c r="I82" s="2">
        <v>44403</v>
      </c>
      <c r="J82" s="2"/>
      <c r="K82" s="11" t="s">
        <v>994</v>
      </c>
      <c r="L82" s="11" t="s">
        <v>998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Row],[User]],'SKL放款-20210716'!A:G,7,FALSE)</f>
        <v>放款推展課</v>
      </c>
    </row>
    <row r="83" spans="1:21" ht="14.25" x14ac:dyDescent="0.25">
      <c r="A83" s="32">
        <v>82</v>
      </c>
      <c r="B83" s="9" t="str">
        <f>LEFT(功能_33[[#This Row],[功能代號]],2)</f>
        <v>L2</v>
      </c>
      <c r="C83" s="9" t="s">
        <v>1031</v>
      </c>
      <c r="D83" s="11" t="s">
        <v>110</v>
      </c>
      <c r="E83" s="10" t="s">
        <v>111</v>
      </c>
      <c r="F83" s="9" t="s">
        <v>112</v>
      </c>
      <c r="G83" s="11" t="s">
        <v>990</v>
      </c>
      <c r="H83" s="13" t="s">
        <v>63</v>
      </c>
      <c r="I83" s="2">
        <v>44403</v>
      </c>
      <c r="J83" s="2"/>
      <c r="K83" s="11" t="s">
        <v>994</v>
      </c>
      <c r="L83" s="11" t="s">
        <v>1001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Row],[User]],'SKL放款-20210716'!A:G,7,FALSE)</f>
        <v>放款推展課</v>
      </c>
    </row>
    <row r="84" spans="1:21" ht="14.25" x14ac:dyDescent="0.25">
      <c r="A84" s="32">
        <v>83</v>
      </c>
      <c r="B84" s="9" t="str">
        <f>LEFT(功能_33[[#This Row],[功能代號]],2)</f>
        <v>L2</v>
      </c>
      <c r="C84" s="9" t="s">
        <v>1031</v>
      </c>
      <c r="D84" s="11" t="s">
        <v>113</v>
      </c>
      <c r="E84" s="10" t="s">
        <v>114</v>
      </c>
      <c r="F84" s="9" t="s">
        <v>115</v>
      </c>
      <c r="G84" s="11" t="s">
        <v>990</v>
      </c>
      <c r="H84" s="13" t="s">
        <v>63</v>
      </c>
      <c r="I84" s="2">
        <v>44403</v>
      </c>
      <c r="J84" s="2"/>
      <c r="K84" s="11" t="s">
        <v>994</v>
      </c>
      <c r="L84" s="11" t="s">
        <v>1001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Row],[User]],'SKL放款-20210716'!A:G,7,FALSE)</f>
        <v>放款推展課</v>
      </c>
    </row>
    <row r="85" spans="1:21" ht="14.25" x14ac:dyDescent="0.25">
      <c r="A85" s="32">
        <v>84</v>
      </c>
      <c r="B85" s="9" t="str">
        <f>LEFT(功能_33[[#This Row],[功能代號]],2)</f>
        <v>L2</v>
      </c>
      <c r="C85" s="9" t="s">
        <v>1031</v>
      </c>
      <c r="D85" s="11" t="s">
        <v>116</v>
      </c>
      <c r="E85" s="10" t="s">
        <v>117</v>
      </c>
      <c r="F85" s="9" t="s">
        <v>118</v>
      </c>
      <c r="G85" s="11" t="s">
        <v>990</v>
      </c>
      <c r="H85" s="13" t="s">
        <v>63</v>
      </c>
      <c r="I85" s="2">
        <v>44403</v>
      </c>
      <c r="J85" s="2"/>
      <c r="K85" s="11" t="s">
        <v>994</v>
      </c>
      <c r="L85" s="11" t="s">
        <v>998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Row],[User]],'SKL放款-20210716'!A:G,7,FALSE)</f>
        <v>放款推展課</v>
      </c>
    </row>
    <row r="86" spans="1:21" ht="14.25" x14ac:dyDescent="0.25">
      <c r="A86" s="32">
        <v>85</v>
      </c>
      <c r="B86" s="9" t="str">
        <f>LEFT(功能_33[[#This Row],[功能代號]],2)</f>
        <v>L2</v>
      </c>
      <c r="C86" s="9" t="s">
        <v>1031</v>
      </c>
      <c r="D86" s="11" t="s">
        <v>119</v>
      </c>
      <c r="E86" s="10" t="s">
        <v>120</v>
      </c>
      <c r="F86" s="9" t="s">
        <v>121</v>
      </c>
      <c r="G86" s="11" t="s">
        <v>990</v>
      </c>
      <c r="H86" s="13" t="s">
        <v>63</v>
      </c>
      <c r="I86" s="2">
        <v>44403</v>
      </c>
      <c r="J86" s="2"/>
      <c r="K86" s="11" t="s">
        <v>994</v>
      </c>
      <c r="L86" s="11" t="s">
        <v>1001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Row],[User]],'SKL放款-20210716'!A:G,7,FALSE)</f>
        <v>放款推展課</v>
      </c>
    </row>
    <row r="87" spans="1:21" ht="14.25" x14ac:dyDescent="0.25">
      <c r="A87" s="32">
        <v>86</v>
      </c>
      <c r="B87" s="9" t="str">
        <f>LEFT(功能_33[[#This Row],[功能代號]],2)</f>
        <v>L2</v>
      </c>
      <c r="C87" s="9" t="s">
        <v>1031</v>
      </c>
      <c r="D87" s="11" t="s">
        <v>122</v>
      </c>
      <c r="E87" s="10" t="s">
        <v>123</v>
      </c>
      <c r="F87" s="9" t="s">
        <v>124</v>
      </c>
      <c r="G87" s="11" t="s">
        <v>990</v>
      </c>
      <c r="H87" s="13" t="s">
        <v>63</v>
      </c>
      <c r="I87" s="2">
        <v>44403</v>
      </c>
      <c r="J87" s="2"/>
      <c r="K87" s="11" t="s">
        <v>994</v>
      </c>
      <c r="L87" s="11" t="s">
        <v>1001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Row],[User]],'SKL放款-20210716'!A:G,7,FALSE)</f>
        <v>放款推展課</v>
      </c>
    </row>
    <row r="88" spans="1:21" ht="14.25" x14ac:dyDescent="0.25">
      <c r="A88" s="32">
        <v>87</v>
      </c>
      <c r="B88" s="9" t="str">
        <f>LEFT(功能_33[[#This Row],[功能代號]],2)</f>
        <v>L2</v>
      </c>
      <c r="C88" s="9" t="s">
        <v>1031</v>
      </c>
      <c r="D88" s="11" t="s">
        <v>125</v>
      </c>
      <c r="E88" s="10" t="s">
        <v>126</v>
      </c>
      <c r="F88" s="9" t="s">
        <v>127</v>
      </c>
      <c r="G88" s="11" t="s">
        <v>990</v>
      </c>
      <c r="H88" s="13" t="s">
        <v>63</v>
      </c>
      <c r="I88" s="2">
        <v>44404</v>
      </c>
      <c r="J88" s="2"/>
      <c r="K88" s="11" t="s">
        <v>994</v>
      </c>
      <c r="L88" s="11" t="s">
        <v>998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Row],[User]],'SKL放款-20210716'!A:G,7,FALSE)</f>
        <v>放款推展課</v>
      </c>
    </row>
    <row r="89" spans="1:21" ht="14.25" x14ac:dyDescent="0.25">
      <c r="A89" s="32">
        <v>88</v>
      </c>
      <c r="B89" s="9" t="str">
        <f>LEFT(功能_33[[#This Row],[功能代號]],2)</f>
        <v>L2</v>
      </c>
      <c r="C89" s="9" t="s">
        <v>1031</v>
      </c>
      <c r="D89" s="11" t="s">
        <v>128</v>
      </c>
      <c r="E89" s="10" t="s">
        <v>129</v>
      </c>
      <c r="F89" s="9" t="s">
        <v>130</v>
      </c>
      <c r="G89" s="11" t="s">
        <v>990</v>
      </c>
      <c r="H89" s="13" t="s">
        <v>63</v>
      </c>
      <c r="I89" s="2">
        <v>44404</v>
      </c>
      <c r="J89" s="2"/>
      <c r="K89" s="11" t="s">
        <v>994</v>
      </c>
      <c r="L89" s="11" t="s">
        <v>998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Row],[User]],'SKL放款-20210716'!A:G,7,FALSE)</f>
        <v>放款推展課</v>
      </c>
    </row>
    <row r="90" spans="1:21" ht="14.25" x14ac:dyDescent="0.25">
      <c r="A90" s="32">
        <v>89</v>
      </c>
      <c r="B90" s="9" t="str">
        <f>LEFT(功能_33[[#This Row],[功能代號]],2)</f>
        <v>L2</v>
      </c>
      <c r="C90" s="9" t="s">
        <v>1031</v>
      </c>
      <c r="D90" s="11" t="s">
        <v>131</v>
      </c>
      <c r="E90" s="10" t="s">
        <v>132</v>
      </c>
      <c r="F90" s="9" t="s">
        <v>133</v>
      </c>
      <c r="G90" s="11" t="s">
        <v>990</v>
      </c>
      <c r="H90" s="13" t="s">
        <v>63</v>
      </c>
      <c r="I90" s="2">
        <v>44404</v>
      </c>
      <c r="J90" s="2"/>
      <c r="K90" s="11" t="s">
        <v>994</v>
      </c>
      <c r="L90" s="11" t="s">
        <v>998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Row],[User]],'SKL放款-20210716'!A:G,7,FALSE)</f>
        <v>放款推展課</v>
      </c>
    </row>
    <row r="91" spans="1:21" ht="14.25" x14ac:dyDescent="0.25">
      <c r="A91" s="32">
        <v>90</v>
      </c>
      <c r="B91" s="9" t="str">
        <f>LEFT(功能_33[[#This Row],[功能代號]],2)</f>
        <v>L2</v>
      </c>
      <c r="C91" s="9" t="s">
        <v>1031</v>
      </c>
      <c r="D91" s="11" t="s">
        <v>134</v>
      </c>
      <c r="E91" s="10" t="s">
        <v>135</v>
      </c>
      <c r="F91" s="9" t="s">
        <v>136</v>
      </c>
      <c r="G91" s="11" t="s">
        <v>990</v>
      </c>
      <c r="H91" s="13" t="s">
        <v>63</v>
      </c>
      <c r="I91" s="2">
        <v>44404</v>
      </c>
      <c r="J91" s="2"/>
      <c r="K91" s="11" t="s">
        <v>994</v>
      </c>
      <c r="L91" s="11" t="s">
        <v>998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Row],[User]],'SKL放款-20210716'!A:G,7,FALSE)</f>
        <v>放款推展課</v>
      </c>
    </row>
    <row r="92" spans="1:21" ht="14.25" x14ac:dyDescent="0.25">
      <c r="A92" s="32">
        <v>91</v>
      </c>
      <c r="B92" s="9" t="str">
        <f>LEFT(功能_33[[#This Row],[功能代號]],2)</f>
        <v>L2</v>
      </c>
      <c r="C92" s="9" t="s">
        <v>1031</v>
      </c>
      <c r="D92" s="11" t="s">
        <v>137</v>
      </c>
      <c r="E92" s="10" t="s">
        <v>138</v>
      </c>
      <c r="F92" s="9" t="s">
        <v>139</v>
      </c>
      <c r="G92" s="11" t="s">
        <v>990</v>
      </c>
      <c r="H92" s="13" t="s">
        <v>63</v>
      </c>
      <c r="I92" s="2">
        <v>44404</v>
      </c>
      <c r="J92" s="2"/>
      <c r="K92" s="11" t="s">
        <v>994</v>
      </c>
      <c r="L92" s="11" t="s">
        <v>998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Row],[User]],'SKL放款-20210716'!A:G,7,FALSE)</f>
        <v>放款推展課</v>
      </c>
    </row>
    <row r="93" spans="1:21" ht="14.25" x14ac:dyDescent="0.25">
      <c r="A93" s="32">
        <v>92</v>
      </c>
      <c r="B93" s="9" t="str">
        <f>LEFT(功能_33[[#This Row],[功能代號]],2)</f>
        <v>L2</v>
      </c>
      <c r="C93" s="9" t="s">
        <v>1031</v>
      </c>
      <c r="D93" s="11" t="s">
        <v>140</v>
      </c>
      <c r="E93" s="10" t="s">
        <v>141</v>
      </c>
      <c r="F93" s="9" t="s">
        <v>142</v>
      </c>
      <c r="G93" s="11" t="s">
        <v>990</v>
      </c>
      <c r="H93" s="13" t="s">
        <v>63</v>
      </c>
      <c r="I93" s="2">
        <v>44404</v>
      </c>
      <c r="J93" s="2"/>
      <c r="K93" s="11" t="s">
        <v>994</v>
      </c>
      <c r="L93" s="11" t="s">
        <v>998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Row],[User]],'SKL放款-20210716'!A:G,7,FALSE)</f>
        <v>放款推展課</v>
      </c>
    </row>
    <row r="94" spans="1:21" ht="14.25" x14ac:dyDescent="0.25">
      <c r="A94" s="32">
        <v>93</v>
      </c>
      <c r="B94" s="9" t="str">
        <f>LEFT(功能_33[[#This Row],[功能代號]],2)</f>
        <v>L2</v>
      </c>
      <c r="C94" s="9" t="s">
        <v>1031</v>
      </c>
      <c r="D94" s="11" t="s">
        <v>143</v>
      </c>
      <c r="E94" s="10" t="s">
        <v>144</v>
      </c>
      <c r="F94" s="9" t="s">
        <v>145</v>
      </c>
      <c r="G94" s="11" t="s">
        <v>990</v>
      </c>
      <c r="H94" s="13" t="s">
        <v>63</v>
      </c>
      <c r="I94" s="2">
        <v>44404</v>
      </c>
      <c r="J94" s="2"/>
      <c r="K94" s="11" t="s">
        <v>994</v>
      </c>
      <c r="L94" s="11" t="s">
        <v>998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Row],[User]],'SKL放款-20210716'!A:G,7,FALSE)</f>
        <v>放款推展課</v>
      </c>
    </row>
    <row r="95" spans="1:21" ht="14.25" x14ac:dyDescent="0.25">
      <c r="A95" s="32">
        <v>94</v>
      </c>
      <c r="B95" s="9" t="str">
        <f>LEFT(功能_33[[#This Row],[功能代號]],2)</f>
        <v>L2</v>
      </c>
      <c r="C95" s="9" t="s">
        <v>1031</v>
      </c>
      <c r="D95" s="11" t="s">
        <v>146</v>
      </c>
      <c r="E95" s="10" t="s">
        <v>147</v>
      </c>
      <c r="F95" s="9" t="s">
        <v>148</v>
      </c>
      <c r="G95" s="11" t="s">
        <v>990</v>
      </c>
      <c r="H95" s="13" t="s">
        <v>63</v>
      </c>
      <c r="I95" s="2">
        <v>44404</v>
      </c>
      <c r="J95" s="2"/>
      <c r="K95" s="11" t="s">
        <v>994</v>
      </c>
      <c r="L95" s="11" t="s">
        <v>998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Row],[User]],'SKL放款-20210716'!A:G,7,FALSE)</f>
        <v>放款推展課</v>
      </c>
    </row>
    <row r="96" spans="1:21" ht="14.25" x14ac:dyDescent="0.25">
      <c r="A96" s="32">
        <v>95</v>
      </c>
      <c r="B96" s="9" t="str">
        <f>LEFT(功能_33[[#This Row],[功能代號]],2)</f>
        <v>L2</v>
      </c>
      <c r="C96" s="9" t="s">
        <v>1031</v>
      </c>
      <c r="D96" s="11" t="s">
        <v>149</v>
      </c>
      <c r="E96" s="10" t="s">
        <v>150</v>
      </c>
      <c r="F96" s="9" t="s">
        <v>151</v>
      </c>
      <c r="G96" s="11" t="s">
        <v>990</v>
      </c>
      <c r="H96" s="13" t="s">
        <v>63</v>
      </c>
      <c r="I96" s="2">
        <v>44404</v>
      </c>
      <c r="J96" s="2"/>
      <c r="K96" s="11" t="s">
        <v>994</v>
      </c>
      <c r="L96" s="11" t="s">
        <v>998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Row],[User]],'SKL放款-20210716'!A:G,7,FALSE)</f>
        <v>放款推展課</v>
      </c>
    </row>
    <row r="97" spans="1:21" ht="14.25" x14ac:dyDescent="0.25">
      <c r="A97" s="32">
        <v>96</v>
      </c>
      <c r="B97" s="9" t="str">
        <f>LEFT(功能_33[[#This Row],[功能代號]],2)</f>
        <v>L2</v>
      </c>
      <c r="C97" s="9" t="s">
        <v>1031</v>
      </c>
      <c r="D97" s="11" t="s">
        <v>152</v>
      </c>
      <c r="E97" s="10" t="s">
        <v>153</v>
      </c>
      <c r="F97" s="9" t="s">
        <v>154</v>
      </c>
      <c r="G97" s="11" t="s">
        <v>990</v>
      </c>
      <c r="H97" s="13" t="s">
        <v>63</v>
      </c>
      <c r="I97" s="2">
        <v>44404</v>
      </c>
      <c r="J97" s="2"/>
      <c r="K97" s="11" t="s">
        <v>994</v>
      </c>
      <c r="L97" s="11" t="s">
        <v>998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Row],[User]],'SKL放款-20210716'!A:G,7,FALSE)</f>
        <v>放款推展課</v>
      </c>
    </row>
    <row r="98" spans="1:21" ht="14.25" x14ac:dyDescent="0.25">
      <c r="A98" s="32">
        <v>97</v>
      </c>
      <c r="B98" s="9" t="str">
        <f>LEFT(功能_33[[#This Row],[功能代號]],2)</f>
        <v>L2</v>
      </c>
      <c r="C98" s="9" t="s">
        <v>1031</v>
      </c>
      <c r="D98" s="11" t="s">
        <v>169</v>
      </c>
      <c r="E98" s="10" t="s">
        <v>165</v>
      </c>
      <c r="F98" s="9" t="s">
        <v>170</v>
      </c>
      <c r="G98" s="11" t="s">
        <v>990</v>
      </c>
      <c r="H98" s="14" t="s">
        <v>739</v>
      </c>
      <c r="I98" s="3">
        <v>44405</v>
      </c>
      <c r="J98" s="3"/>
      <c r="K98" s="11" t="s">
        <v>994</v>
      </c>
      <c r="L98" s="11" t="s">
        <v>1039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Row],[User]],'SKL放款-20210716'!A:G,7,FALSE)</f>
        <v>放款服務課</v>
      </c>
    </row>
    <row r="99" spans="1:21" ht="14.25" x14ac:dyDescent="0.25">
      <c r="A99" s="32">
        <v>98</v>
      </c>
      <c r="B99" s="9" t="str">
        <f>LEFT(功能_33[[#This Row],[功能代號]],2)</f>
        <v>L2</v>
      </c>
      <c r="C99" s="9" t="s">
        <v>1031</v>
      </c>
      <c r="D99" s="11" t="s">
        <v>155</v>
      </c>
      <c r="E99" s="10" t="s">
        <v>156</v>
      </c>
      <c r="F99" s="9" t="s">
        <v>157</v>
      </c>
      <c r="G99" s="11" t="s">
        <v>990</v>
      </c>
      <c r="H99" s="14" t="s">
        <v>739</v>
      </c>
      <c r="I99" s="3">
        <v>44405</v>
      </c>
      <c r="J99" s="3"/>
      <c r="K99" s="11" t="s">
        <v>994</v>
      </c>
      <c r="L99" s="11" t="s">
        <v>998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Row],[User]],'SKL放款-20210716'!A:G,7,FALSE)</f>
        <v>放款推展課</v>
      </c>
    </row>
    <row r="100" spans="1:21" ht="14.25" x14ac:dyDescent="0.25">
      <c r="A100" s="32">
        <v>99</v>
      </c>
      <c r="B100" s="9" t="str">
        <f>LEFT(功能_33[[#This Row],[功能代號]],2)</f>
        <v>L2</v>
      </c>
      <c r="C100" s="9" t="s">
        <v>1031</v>
      </c>
      <c r="D100" s="11" t="s">
        <v>158</v>
      </c>
      <c r="E100" s="10" t="s">
        <v>159</v>
      </c>
      <c r="F100" s="9" t="s">
        <v>160</v>
      </c>
      <c r="G100" s="11" t="s">
        <v>990</v>
      </c>
      <c r="H100" s="14" t="s">
        <v>739</v>
      </c>
      <c r="I100" s="3">
        <v>44405</v>
      </c>
      <c r="J100" s="3"/>
      <c r="K100" s="11" t="s">
        <v>994</v>
      </c>
      <c r="L100" s="11" t="s">
        <v>997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Row],[User]],'SKL放款-20210716'!A:G,7,FALSE)</f>
        <v>放款服務課</v>
      </c>
    </row>
    <row r="101" spans="1:21" ht="14.25" x14ac:dyDescent="0.25">
      <c r="A101" s="32">
        <v>100</v>
      </c>
      <c r="B101" s="9" t="str">
        <f>LEFT(功能_33[[#This Row],[功能代號]],2)</f>
        <v>L2</v>
      </c>
      <c r="C101" s="9" t="s">
        <v>1031</v>
      </c>
      <c r="D101" s="11" t="s">
        <v>161</v>
      </c>
      <c r="E101" s="10" t="s">
        <v>162</v>
      </c>
      <c r="F101" s="9" t="s">
        <v>163</v>
      </c>
      <c r="G101" s="11" t="s">
        <v>990</v>
      </c>
      <c r="H101" s="14" t="s">
        <v>739</v>
      </c>
      <c r="I101" s="3">
        <v>44405</v>
      </c>
      <c r="J101" s="3"/>
      <c r="K101" s="11" t="s">
        <v>994</v>
      </c>
      <c r="L101" s="11" t="s">
        <v>998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Row],[User]],'SKL放款-20210716'!A:G,7,FALSE)</f>
        <v>放款推展課</v>
      </c>
    </row>
    <row r="102" spans="1:21" ht="14.25" x14ac:dyDescent="0.25">
      <c r="A102" s="32">
        <v>101</v>
      </c>
      <c r="B102" s="9" t="str">
        <f>LEFT(功能_33[[#This Row],[功能代號]],2)</f>
        <v>L2</v>
      </c>
      <c r="C102" s="9" t="s">
        <v>1031</v>
      </c>
      <c r="D102" s="11" t="s">
        <v>164</v>
      </c>
      <c r="E102" s="10" t="s">
        <v>165</v>
      </c>
      <c r="F102" s="9" t="s">
        <v>166</v>
      </c>
      <c r="G102" s="11" t="s">
        <v>990</v>
      </c>
      <c r="H102" s="13" t="s">
        <v>63</v>
      </c>
      <c r="I102" s="3">
        <v>44405</v>
      </c>
      <c r="J102" s="2"/>
      <c r="K102" s="11" t="s">
        <v>994</v>
      </c>
      <c r="L102" s="11" t="s">
        <v>997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Row],[User]],'SKL放款-20210716'!A:G,7,FALSE)</f>
        <v>放款服務課</v>
      </c>
    </row>
    <row r="103" spans="1:21" ht="14.25" x14ac:dyDescent="0.25">
      <c r="A103" s="32">
        <v>102</v>
      </c>
      <c r="B103" s="9" t="str">
        <f>LEFT(功能_33[[#This Row],[功能代號]],2)</f>
        <v>L2</v>
      </c>
      <c r="C103" s="9" t="s">
        <v>1031</v>
      </c>
      <c r="D103" s="11" t="s">
        <v>167</v>
      </c>
      <c r="E103" s="10" t="s">
        <v>165</v>
      </c>
      <c r="F103" s="9" t="s">
        <v>168</v>
      </c>
      <c r="G103" s="11" t="s">
        <v>990</v>
      </c>
      <c r="H103" s="13" t="s">
        <v>63</v>
      </c>
      <c r="I103" s="3">
        <v>44405</v>
      </c>
      <c r="J103" s="2"/>
      <c r="K103" s="11" t="s">
        <v>994</v>
      </c>
      <c r="L103" s="11" t="s">
        <v>997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Row],[User]],'SKL放款-20210716'!A:G,7,FALSE)</f>
        <v>放款服務課</v>
      </c>
    </row>
    <row r="104" spans="1:21" ht="14.25" x14ac:dyDescent="0.25">
      <c r="A104" s="32">
        <v>103</v>
      </c>
      <c r="B104" s="9" t="str">
        <f>LEFT(功能_33[[#This Row],[功能代號]],2)</f>
        <v>L2</v>
      </c>
      <c r="C104" s="9" t="s">
        <v>1031</v>
      </c>
      <c r="D104" s="11" t="s">
        <v>171</v>
      </c>
      <c r="E104" s="10" t="s">
        <v>165</v>
      </c>
      <c r="F104" s="9" t="s">
        <v>172</v>
      </c>
      <c r="G104" s="11" t="s">
        <v>990</v>
      </c>
      <c r="H104" s="13" t="s">
        <v>63</v>
      </c>
      <c r="I104" s="3">
        <v>44405</v>
      </c>
      <c r="J104" s="2"/>
      <c r="K104" s="11" t="s">
        <v>994</v>
      </c>
      <c r="L104" s="11" t="s">
        <v>998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Row],[User]],'SKL放款-20210716'!A:G,7,FALSE)</f>
        <v>放款推展課</v>
      </c>
    </row>
    <row r="105" spans="1:21" ht="14.25" x14ac:dyDescent="0.25">
      <c r="A105" s="32">
        <v>104</v>
      </c>
      <c r="B105" s="9" t="str">
        <f>LEFT(功能_33[[#This Row],[功能代號]],2)</f>
        <v>L2</v>
      </c>
      <c r="C105" s="9" t="s">
        <v>1031</v>
      </c>
      <c r="D105" s="11" t="s">
        <v>173</v>
      </c>
      <c r="E105" s="10" t="s">
        <v>174</v>
      </c>
      <c r="F105" s="9" t="s">
        <v>175</v>
      </c>
      <c r="G105" s="11" t="s">
        <v>990</v>
      </c>
      <c r="H105" s="14" t="s">
        <v>739</v>
      </c>
      <c r="I105" s="3">
        <v>44405</v>
      </c>
      <c r="J105" s="3"/>
      <c r="K105" s="11" t="s">
        <v>999</v>
      </c>
      <c r="L105" s="11" t="s">
        <v>1044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Row],[User]],'SKL放款-20210716'!A:G,7,FALSE)</f>
        <v>放款推展課</v>
      </c>
    </row>
    <row r="106" spans="1:21" ht="14.25" x14ac:dyDescent="0.25">
      <c r="A106" s="32">
        <v>105</v>
      </c>
      <c r="B106" s="9" t="str">
        <f>LEFT(功能_33[[#This Row],[功能代號]],2)</f>
        <v>L2</v>
      </c>
      <c r="C106" s="9" t="s">
        <v>1031</v>
      </c>
      <c r="D106" s="11" t="s">
        <v>176</v>
      </c>
      <c r="E106" s="10" t="s">
        <v>177</v>
      </c>
      <c r="F106" s="9" t="s">
        <v>178</v>
      </c>
      <c r="G106" s="11" t="s">
        <v>990</v>
      </c>
      <c r="H106" s="14" t="s">
        <v>739</v>
      </c>
      <c r="I106" s="3">
        <v>44405</v>
      </c>
      <c r="J106" s="3"/>
      <c r="K106" s="11" t="s">
        <v>999</v>
      </c>
      <c r="L106" s="11" t="s">
        <v>1044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Row],[User]],'SKL放款-20210716'!A:G,7,FALSE)</f>
        <v>放款推展課</v>
      </c>
    </row>
    <row r="107" spans="1:21" ht="14.25" x14ac:dyDescent="0.25">
      <c r="A107" s="32">
        <v>106</v>
      </c>
      <c r="B107" s="9" t="str">
        <f>LEFT(功能_33[[#This Row],[功能代號]],2)</f>
        <v>L2</v>
      </c>
      <c r="C107" s="9" t="s">
        <v>1031</v>
      </c>
      <c r="D107" s="11" t="s">
        <v>179</v>
      </c>
      <c r="E107" s="12" t="s">
        <v>180</v>
      </c>
      <c r="F107" s="9" t="s">
        <v>181</v>
      </c>
      <c r="G107" s="11" t="s">
        <v>990</v>
      </c>
      <c r="H107" s="13" t="s">
        <v>63</v>
      </c>
      <c r="I107" s="2">
        <v>44406</v>
      </c>
      <c r="J107" s="2"/>
      <c r="K107" s="11" t="s">
        <v>995</v>
      </c>
      <c r="L107" s="11" t="s">
        <v>993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Row],[User]],'SKL放款-20210716'!A:G,7,FALSE)</f>
        <v>放款服務課</v>
      </c>
    </row>
    <row r="108" spans="1:21" ht="14.25" x14ac:dyDescent="0.25">
      <c r="A108" s="32">
        <v>107</v>
      </c>
      <c r="B108" s="9" t="str">
        <f>LEFT(功能_33[[#This Row],[功能代號]],2)</f>
        <v>L2</v>
      </c>
      <c r="C108" s="9" t="s">
        <v>1031</v>
      </c>
      <c r="D108" s="11" t="s">
        <v>182</v>
      </c>
      <c r="E108" s="12" t="s">
        <v>183</v>
      </c>
      <c r="F108" s="9" t="s">
        <v>184</v>
      </c>
      <c r="G108" s="11" t="s">
        <v>990</v>
      </c>
      <c r="H108" s="13" t="s">
        <v>63</v>
      </c>
      <c r="I108" s="2">
        <v>44406</v>
      </c>
      <c r="J108" s="2"/>
      <c r="K108" s="11" t="s">
        <v>995</v>
      </c>
      <c r="L108" s="11" t="s">
        <v>993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Row],[User]],'SKL放款-20210716'!A:G,7,FALSE)</f>
        <v>放款服務課</v>
      </c>
    </row>
    <row r="109" spans="1:21" ht="14.25" x14ac:dyDescent="0.25">
      <c r="A109" s="32">
        <v>108</v>
      </c>
      <c r="B109" s="9" t="str">
        <f>LEFT(功能_33[[#This Row],[功能代號]],2)</f>
        <v>L2</v>
      </c>
      <c r="C109" s="9" t="s">
        <v>1031</v>
      </c>
      <c r="D109" s="11" t="s">
        <v>185</v>
      </c>
      <c r="E109" s="12" t="s">
        <v>186</v>
      </c>
      <c r="F109" s="9" t="s">
        <v>187</v>
      </c>
      <c r="G109" s="11" t="s">
        <v>990</v>
      </c>
      <c r="H109" s="13" t="s">
        <v>63</v>
      </c>
      <c r="I109" s="2">
        <v>44406</v>
      </c>
      <c r="J109" s="2"/>
      <c r="K109" s="11" t="s">
        <v>995</v>
      </c>
      <c r="L109" s="11" t="s">
        <v>993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Row],[User]],'SKL放款-20210716'!A:G,7,FALSE)</f>
        <v>放款服務課</v>
      </c>
    </row>
    <row r="110" spans="1:21" ht="14.25" x14ac:dyDescent="0.25">
      <c r="A110" s="32">
        <v>109</v>
      </c>
      <c r="B110" s="9" t="str">
        <f>LEFT(功能_33[[#This Row],[功能代號]],2)</f>
        <v>L2</v>
      </c>
      <c r="C110" s="9" t="s">
        <v>1031</v>
      </c>
      <c r="D110" s="11" t="s">
        <v>188</v>
      </c>
      <c r="E110" s="12" t="s">
        <v>186</v>
      </c>
      <c r="F110" s="9" t="s">
        <v>189</v>
      </c>
      <c r="G110" s="11" t="s">
        <v>990</v>
      </c>
      <c r="H110" s="13" t="s">
        <v>63</v>
      </c>
      <c r="I110" s="2">
        <v>44406</v>
      </c>
      <c r="J110" s="2"/>
      <c r="K110" s="11" t="s">
        <v>995</v>
      </c>
      <c r="L110" s="11" t="s">
        <v>993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Row],[User]],'SKL放款-20210716'!A:G,7,FALSE)</f>
        <v>放款服務課</v>
      </c>
    </row>
    <row r="111" spans="1:21" ht="14.25" x14ac:dyDescent="0.25">
      <c r="A111" s="32">
        <v>110</v>
      </c>
      <c r="B111" s="9" t="str">
        <f>LEFT(功能_33[[#This Row],[功能代號]],2)</f>
        <v>L2</v>
      </c>
      <c r="C111" s="9" t="s">
        <v>1031</v>
      </c>
      <c r="D111" s="11" t="s">
        <v>190</v>
      </c>
      <c r="E111" s="12" t="s">
        <v>191</v>
      </c>
      <c r="F111" s="9" t="s">
        <v>192</v>
      </c>
      <c r="G111" s="11" t="s">
        <v>990</v>
      </c>
      <c r="H111" s="13" t="s">
        <v>63</v>
      </c>
      <c r="I111" s="2">
        <v>44406</v>
      </c>
      <c r="J111" s="2"/>
      <c r="K111" s="11" t="s">
        <v>995</v>
      </c>
      <c r="L111" s="11" t="s">
        <v>993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Row],[User]],'SKL放款-20210716'!A:G,7,FALSE)</f>
        <v>放款服務課</v>
      </c>
    </row>
    <row r="112" spans="1:21" ht="14.25" x14ac:dyDescent="0.25">
      <c r="A112" s="32">
        <v>111</v>
      </c>
      <c r="B112" s="9" t="str">
        <f>LEFT(功能_33[[#This Row],[功能代號]],2)</f>
        <v>L2</v>
      </c>
      <c r="C112" s="9" t="s">
        <v>1031</v>
      </c>
      <c r="D112" s="11" t="s">
        <v>193</v>
      </c>
      <c r="E112" s="12" t="s">
        <v>194</v>
      </c>
      <c r="F112" s="9" t="s">
        <v>195</v>
      </c>
      <c r="G112" s="11" t="s">
        <v>990</v>
      </c>
      <c r="H112" s="13" t="s">
        <v>63</v>
      </c>
      <c r="I112" s="2">
        <v>44406</v>
      </c>
      <c r="J112" s="2"/>
      <c r="K112" s="11" t="s">
        <v>995</v>
      </c>
      <c r="L112" s="11" t="s">
        <v>1002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Row],[User]],'SKL放款-20210716'!A:G,7,FALSE)</f>
        <v>放款服務課</v>
      </c>
    </row>
    <row r="113" spans="1:21" ht="14.25" x14ac:dyDescent="0.25">
      <c r="A113" s="32">
        <v>112</v>
      </c>
      <c r="B113" s="9" t="str">
        <f>LEFT(功能_33[[#This Row],[功能代號]],2)</f>
        <v>L2</v>
      </c>
      <c r="C113" s="9" t="s">
        <v>1031</v>
      </c>
      <c r="D113" s="11" t="s">
        <v>196</v>
      </c>
      <c r="E113" s="12" t="s">
        <v>197</v>
      </c>
      <c r="F113" s="9" t="s">
        <v>198</v>
      </c>
      <c r="G113" s="11" t="s">
        <v>990</v>
      </c>
      <c r="H113" s="14" t="s">
        <v>739</v>
      </c>
      <c r="I113" s="2">
        <v>44406</v>
      </c>
      <c r="J113" s="3"/>
      <c r="K113" s="11" t="s">
        <v>999</v>
      </c>
      <c r="L113" s="11" t="s">
        <v>997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Row],[User]],'SKL放款-20210716'!A:G,7,FALSE)</f>
        <v>放款服務課</v>
      </c>
    </row>
    <row r="114" spans="1:21" ht="14.25" x14ac:dyDescent="0.25">
      <c r="A114" s="32">
        <v>113</v>
      </c>
      <c r="B114" s="9" t="str">
        <f>LEFT(功能_33[[#This Row],[功能代號]],2)</f>
        <v>L2</v>
      </c>
      <c r="C114" s="9" t="s">
        <v>1031</v>
      </c>
      <c r="D114" s="11" t="s">
        <v>199</v>
      </c>
      <c r="E114" s="12" t="s">
        <v>200</v>
      </c>
      <c r="F114" s="9" t="s">
        <v>201</v>
      </c>
      <c r="G114" s="11" t="s">
        <v>990</v>
      </c>
      <c r="H114" s="14" t="s">
        <v>739</v>
      </c>
      <c r="I114" s="2">
        <v>44406</v>
      </c>
      <c r="J114" s="3"/>
      <c r="K114" s="11" t="s">
        <v>999</v>
      </c>
      <c r="L114" s="11" t="s">
        <v>997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Row],[User]],'SKL放款-20210716'!A:G,7,FALSE)</f>
        <v>放款服務課</v>
      </c>
    </row>
    <row r="115" spans="1:21" ht="14.25" x14ac:dyDescent="0.25">
      <c r="A115" s="32">
        <v>114</v>
      </c>
      <c r="B115" s="9" t="str">
        <f>LEFT(功能_33[[#This Row],[功能代號]],2)</f>
        <v>L2</v>
      </c>
      <c r="C115" s="9" t="s">
        <v>1031</v>
      </c>
      <c r="D115" s="11" t="s">
        <v>202</v>
      </c>
      <c r="E115" s="12" t="s">
        <v>203</v>
      </c>
      <c r="F115" s="9" t="s">
        <v>204</v>
      </c>
      <c r="G115" s="11" t="s">
        <v>990</v>
      </c>
      <c r="H115" s="14" t="s">
        <v>739</v>
      </c>
      <c r="I115" s="2">
        <v>44406</v>
      </c>
      <c r="J115" s="3"/>
      <c r="K115" s="11" t="s">
        <v>999</v>
      </c>
      <c r="L115" s="11" t="s">
        <v>997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Row],[User]],'SKL放款-20210716'!A:G,7,FALSE)</f>
        <v>放款服務課</v>
      </c>
    </row>
    <row r="116" spans="1:21" ht="14.25" x14ac:dyDescent="0.25">
      <c r="A116" s="32">
        <v>115</v>
      </c>
      <c r="B116" s="9" t="str">
        <f>LEFT(功能_33[[#This Row],[功能代號]],2)</f>
        <v>L2</v>
      </c>
      <c r="C116" s="9" t="s">
        <v>1031</v>
      </c>
      <c r="D116" s="11" t="s">
        <v>205</v>
      </c>
      <c r="E116" s="12" t="s">
        <v>206</v>
      </c>
      <c r="F116" s="9" t="s">
        <v>207</v>
      </c>
      <c r="G116" s="11" t="s">
        <v>990</v>
      </c>
      <c r="H116" s="14" t="s">
        <v>739</v>
      </c>
      <c r="I116" s="2">
        <v>44406</v>
      </c>
      <c r="J116" s="3"/>
      <c r="K116" s="11" t="s">
        <v>999</v>
      </c>
      <c r="L116" s="11" t="s">
        <v>997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Row],[User]],'SKL放款-20210716'!A:G,7,FALSE)</f>
        <v>放款服務課</v>
      </c>
    </row>
    <row r="117" spans="1:21" ht="14.25" x14ac:dyDescent="0.25">
      <c r="A117" s="32">
        <v>116</v>
      </c>
      <c r="B117" s="9" t="str">
        <f>LEFT(功能_33[[#This Row],[功能代號]],2)</f>
        <v>L2</v>
      </c>
      <c r="C117" s="9" t="s">
        <v>1031</v>
      </c>
      <c r="D117" s="11" t="s">
        <v>208</v>
      </c>
      <c r="E117" s="10" t="s">
        <v>209</v>
      </c>
      <c r="F117" s="9" t="s">
        <v>210</v>
      </c>
      <c r="G117" s="11" t="s">
        <v>990</v>
      </c>
      <c r="H117" s="14" t="s">
        <v>739</v>
      </c>
      <c r="I117" s="2">
        <v>44406</v>
      </c>
      <c r="J117" s="3"/>
      <c r="K117" s="11" t="s">
        <v>999</v>
      </c>
      <c r="L117" s="11" t="s">
        <v>997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Row],[User]],'SKL放款-20210716'!A:G,7,FALSE)</f>
        <v>放款服務課</v>
      </c>
    </row>
    <row r="118" spans="1:21" ht="14.25" x14ac:dyDescent="0.25">
      <c r="A118" s="32">
        <v>117</v>
      </c>
      <c r="B118" s="15" t="str">
        <f>LEFT(功能_33[[#This Row],[功能代號]],2)</f>
        <v>L2</v>
      </c>
      <c r="C118" s="9" t="s">
        <v>1031</v>
      </c>
      <c r="D118" s="11" t="s">
        <v>1011</v>
      </c>
      <c r="E118" s="16" t="s">
        <v>1023</v>
      </c>
      <c r="F118" s="17" t="s">
        <v>1018</v>
      </c>
      <c r="G118" s="11" t="s">
        <v>990</v>
      </c>
      <c r="H118" s="11" t="s">
        <v>739</v>
      </c>
      <c r="I118" s="2">
        <v>44407</v>
      </c>
      <c r="J118" s="2"/>
      <c r="K118" s="11" t="s">
        <v>1005</v>
      </c>
      <c r="L118" s="11" t="s">
        <v>1040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Row],[User]],'SKL放款-20210716'!A:G,7,FALSE)</f>
        <v>放款服務課</v>
      </c>
    </row>
    <row r="119" spans="1:21" ht="14.25" x14ac:dyDescent="0.25">
      <c r="A119" s="32">
        <v>118</v>
      </c>
      <c r="B119" s="9" t="str">
        <f>LEFT(功能_33[[#This Row],[功能代號]],2)</f>
        <v>L2</v>
      </c>
      <c r="C119" s="9" t="s">
        <v>1031</v>
      </c>
      <c r="D119" s="11" t="s">
        <v>211</v>
      </c>
      <c r="E119" s="12" t="s">
        <v>212</v>
      </c>
      <c r="F119" s="9" t="s">
        <v>213</v>
      </c>
      <c r="G119" s="11" t="s">
        <v>990</v>
      </c>
      <c r="H119" s="14" t="s">
        <v>739</v>
      </c>
      <c r="I119" s="2">
        <v>44407</v>
      </c>
      <c r="J119" s="3"/>
      <c r="K119" s="11" t="s">
        <v>1005</v>
      </c>
      <c r="L119" s="11" t="s">
        <v>1012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Row],[User]],'SKL放款-20210716'!A:G,7,FALSE)</f>
        <v>放款管理課</v>
      </c>
    </row>
    <row r="120" spans="1:21" ht="14.25" x14ac:dyDescent="0.25">
      <c r="A120" s="32">
        <v>119</v>
      </c>
      <c r="B120" s="9" t="str">
        <f>LEFT(功能_33[[#This Row],[功能代號]],2)</f>
        <v>L2</v>
      </c>
      <c r="C120" s="9" t="s">
        <v>1031</v>
      </c>
      <c r="D120" s="11" t="s">
        <v>214</v>
      </c>
      <c r="E120" s="12" t="s">
        <v>215</v>
      </c>
      <c r="F120" s="9" t="s">
        <v>216</v>
      </c>
      <c r="G120" s="11" t="s">
        <v>990</v>
      </c>
      <c r="H120" s="14" t="s">
        <v>739</v>
      </c>
      <c r="I120" s="2">
        <v>44407</v>
      </c>
      <c r="J120" s="3"/>
      <c r="K120" s="11" t="s">
        <v>1005</v>
      </c>
      <c r="L120" s="11" t="s">
        <v>1012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Row],[User]],'SKL放款-20210716'!A:G,7,FALSE)</f>
        <v>放款管理課</v>
      </c>
    </row>
    <row r="121" spans="1:21" ht="14.25" x14ac:dyDescent="0.25">
      <c r="A121" s="32">
        <v>120</v>
      </c>
      <c r="B121" s="9" t="str">
        <f>LEFT(功能_33[[#This Row],[功能代號]],2)</f>
        <v>L2</v>
      </c>
      <c r="C121" s="9" t="s">
        <v>1031</v>
      </c>
      <c r="D121" s="11" t="s">
        <v>217</v>
      </c>
      <c r="E121" s="12" t="s">
        <v>218</v>
      </c>
      <c r="F121" s="9" t="s">
        <v>219</v>
      </c>
      <c r="G121" s="11" t="s">
        <v>990</v>
      </c>
      <c r="H121" s="14" t="s">
        <v>739</v>
      </c>
      <c r="I121" s="2">
        <v>44407</v>
      </c>
      <c r="J121" s="3"/>
      <c r="K121" s="11" t="s">
        <v>1005</v>
      </c>
      <c r="L121" s="11" t="s">
        <v>1012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Row],[User]],'SKL放款-20210716'!A:G,7,FALSE)</f>
        <v>放款管理課</v>
      </c>
    </row>
    <row r="122" spans="1:21" ht="14.25" x14ac:dyDescent="0.25">
      <c r="A122" s="32">
        <v>121</v>
      </c>
      <c r="B122" s="9" t="str">
        <f>LEFT(功能_33[[#This Row],[功能代號]],2)</f>
        <v>L2</v>
      </c>
      <c r="C122" s="9" t="s">
        <v>1031</v>
      </c>
      <c r="D122" s="11" t="s">
        <v>220</v>
      </c>
      <c r="E122" s="12" t="s">
        <v>221</v>
      </c>
      <c r="F122" s="9" t="s">
        <v>222</v>
      </c>
      <c r="G122" s="11" t="s">
        <v>990</v>
      </c>
      <c r="H122" s="14" t="s">
        <v>739</v>
      </c>
      <c r="I122" s="2">
        <v>44407</v>
      </c>
      <c r="J122" s="3"/>
      <c r="K122" s="11" t="s">
        <v>1005</v>
      </c>
      <c r="L122" s="11" t="s">
        <v>1012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Row],[User]],'SKL放款-20210716'!A:G,7,FALSE)</f>
        <v>放款管理課</v>
      </c>
    </row>
    <row r="123" spans="1:21" ht="14.25" x14ac:dyDescent="0.25">
      <c r="A123" s="32">
        <v>122</v>
      </c>
      <c r="B123" s="9" t="str">
        <f>LEFT(功能_33[[#This Row],[功能代號]],2)</f>
        <v>L2</v>
      </c>
      <c r="C123" s="9" t="s">
        <v>1031</v>
      </c>
      <c r="D123" s="11" t="s">
        <v>223</v>
      </c>
      <c r="E123" s="12" t="s">
        <v>224</v>
      </c>
      <c r="F123" s="9" t="s">
        <v>225</v>
      </c>
      <c r="G123" s="11" t="s">
        <v>990</v>
      </c>
      <c r="H123" s="14" t="s">
        <v>739</v>
      </c>
      <c r="I123" s="2">
        <v>44407</v>
      </c>
      <c r="J123" s="3"/>
      <c r="K123" s="11" t="s">
        <v>1005</v>
      </c>
      <c r="L123" s="11" t="s">
        <v>1012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Row],[User]],'SKL放款-20210716'!A:G,7,FALSE)</f>
        <v>放款管理課</v>
      </c>
    </row>
    <row r="124" spans="1:21" ht="14.25" x14ac:dyDescent="0.25">
      <c r="A124" s="32">
        <v>123</v>
      </c>
      <c r="B124" s="9" t="str">
        <f>LEFT(功能_33[[#This Row],[功能代號]],2)</f>
        <v>L2</v>
      </c>
      <c r="C124" s="9" t="s">
        <v>1031</v>
      </c>
      <c r="D124" s="11" t="s">
        <v>226</v>
      </c>
      <c r="E124" s="12" t="s">
        <v>227</v>
      </c>
      <c r="F124" s="9" t="s">
        <v>228</v>
      </c>
      <c r="G124" s="11" t="s">
        <v>990</v>
      </c>
      <c r="H124" s="14" t="s">
        <v>739</v>
      </c>
      <c r="I124" s="2">
        <v>44407</v>
      </c>
      <c r="J124" s="3"/>
      <c r="K124" s="11" t="s">
        <v>1005</v>
      </c>
      <c r="L124" s="11" t="s">
        <v>1012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Row],[User]],'SKL放款-20210716'!A:G,7,FALSE)</f>
        <v>放款管理課</v>
      </c>
    </row>
    <row r="125" spans="1:21" ht="14.25" x14ac:dyDescent="0.25">
      <c r="A125" s="32">
        <v>124</v>
      </c>
      <c r="B125" s="9" t="str">
        <f>LEFT(功能_33[[#This Row],[功能代號]],2)</f>
        <v>L2</v>
      </c>
      <c r="C125" s="9" t="s">
        <v>1031</v>
      </c>
      <c r="D125" s="11" t="s">
        <v>229</v>
      </c>
      <c r="E125" s="12" t="s">
        <v>230</v>
      </c>
      <c r="F125" s="9" t="s">
        <v>231</v>
      </c>
      <c r="G125" s="11" t="s">
        <v>990</v>
      </c>
      <c r="H125" s="14" t="s">
        <v>739</v>
      </c>
      <c r="I125" s="2">
        <v>44407</v>
      </c>
      <c r="J125" s="3"/>
      <c r="K125" s="11" t="s">
        <v>1005</v>
      </c>
      <c r="L125" s="11" t="s">
        <v>1012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Row],[User]],'SKL放款-20210716'!A:G,7,FALSE)</f>
        <v>放款管理課</v>
      </c>
    </row>
    <row r="126" spans="1:21" ht="14.25" x14ac:dyDescent="0.25">
      <c r="A126" s="32">
        <v>125</v>
      </c>
      <c r="B126" s="9" t="str">
        <f>LEFT(功能_33[[#This Row],[功能代號]],2)</f>
        <v>L2</v>
      </c>
      <c r="C126" s="9" t="s">
        <v>1031</v>
      </c>
      <c r="D126" s="11" t="s">
        <v>232</v>
      </c>
      <c r="E126" s="12" t="s">
        <v>233</v>
      </c>
      <c r="F126" s="9" t="s">
        <v>234</v>
      </c>
      <c r="G126" s="11" t="s">
        <v>990</v>
      </c>
      <c r="H126" s="14" t="s">
        <v>739</v>
      </c>
      <c r="I126" s="2">
        <v>44407</v>
      </c>
      <c r="J126" s="3"/>
      <c r="K126" s="11" t="s">
        <v>1005</v>
      </c>
      <c r="L126" s="11" t="s">
        <v>1012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Row],[User]],'SKL放款-20210716'!A:G,7,FALSE)</f>
        <v>放款管理課</v>
      </c>
    </row>
    <row r="127" spans="1:21" ht="14.25" x14ac:dyDescent="0.25">
      <c r="A127" s="32">
        <v>126</v>
      </c>
      <c r="B127" s="9" t="str">
        <f>LEFT(功能_33[[#This Row],[功能代號]],2)</f>
        <v>L2</v>
      </c>
      <c r="C127" s="9" t="s">
        <v>1031</v>
      </c>
      <c r="D127" s="11" t="s">
        <v>235</v>
      </c>
      <c r="E127" s="12" t="s">
        <v>236</v>
      </c>
      <c r="F127" s="9" t="s">
        <v>237</v>
      </c>
      <c r="G127" s="11" t="s">
        <v>990</v>
      </c>
      <c r="H127" s="14" t="s">
        <v>739</v>
      </c>
      <c r="I127" s="2">
        <v>44407</v>
      </c>
      <c r="J127" s="3"/>
      <c r="K127" s="11" t="s">
        <v>1005</v>
      </c>
      <c r="L127" s="11" t="s">
        <v>1002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Row],[User]],'SKL放款-20210716'!A:G,7,FALSE)</f>
        <v>放款服務課</v>
      </c>
    </row>
    <row r="128" spans="1:21" ht="14.25" x14ac:dyDescent="0.25">
      <c r="A128" s="32">
        <v>127</v>
      </c>
      <c r="B128" s="9" t="str">
        <f>LEFT(功能_33[[#This Row],[功能代號]],2)</f>
        <v>L3</v>
      </c>
      <c r="C128" s="9" t="s">
        <v>1032</v>
      </c>
      <c r="D128" s="11" t="s">
        <v>238</v>
      </c>
      <c r="E128" s="10" t="s">
        <v>239</v>
      </c>
      <c r="F128" s="9" t="s">
        <v>240</v>
      </c>
      <c r="G128" s="11" t="s">
        <v>990</v>
      </c>
      <c r="H128" s="13" t="s">
        <v>63</v>
      </c>
      <c r="I128" s="2">
        <v>44411</v>
      </c>
      <c r="J128" s="2"/>
      <c r="K128" s="11" t="s">
        <v>995</v>
      </c>
      <c r="L128" s="11" t="s">
        <v>993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Row],[User]],'SKL放款-20210716'!A:G,7,FALSE)</f>
        <v>放款服務課</v>
      </c>
    </row>
    <row r="129" spans="1:21" ht="14.25" x14ac:dyDescent="0.25">
      <c r="A129" s="32">
        <v>128</v>
      </c>
      <c r="B129" s="9" t="str">
        <f>LEFT(功能_33[[#This Row],[功能代號]],2)</f>
        <v>L3</v>
      </c>
      <c r="C129" s="9" t="s">
        <v>1032</v>
      </c>
      <c r="D129" s="11" t="s">
        <v>241</v>
      </c>
      <c r="E129" s="10" t="s">
        <v>242</v>
      </c>
      <c r="F129" s="9" t="s">
        <v>243</v>
      </c>
      <c r="G129" s="11" t="s">
        <v>990</v>
      </c>
      <c r="H129" s="13" t="s">
        <v>63</v>
      </c>
      <c r="I129" s="2">
        <v>44411</v>
      </c>
      <c r="J129" s="2"/>
      <c r="K129" s="11" t="s">
        <v>999</v>
      </c>
      <c r="L129" s="11" t="s">
        <v>993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Row],[User]],'SKL放款-20210716'!A:G,7,FALSE)</f>
        <v>放款服務課</v>
      </c>
    </row>
    <row r="130" spans="1:21" ht="14.25" x14ac:dyDescent="0.25">
      <c r="A130" s="32">
        <v>129</v>
      </c>
      <c r="B130" s="9" t="str">
        <f>LEFT(功能_33[[#This Row],[功能代號]],2)</f>
        <v>L3</v>
      </c>
      <c r="C130" s="9" t="s">
        <v>1032</v>
      </c>
      <c r="D130" s="11" t="s">
        <v>244</v>
      </c>
      <c r="E130" s="10" t="s">
        <v>88</v>
      </c>
      <c r="F130" s="9" t="s">
        <v>245</v>
      </c>
      <c r="G130" s="11" t="s">
        <v>990</v>
      </c>
      <c r="H130" s="13" t="s">
        <v>63</v>
      </c>
      <c r="I130" s="2">
        <v>44411</v>
      </c>
      <c r="J130" s="2"/>
      <c r="K130" s="11" t="s">
        <v>994</v>
      </c>
      <c r="L130" s="11" t="s">
        <v>993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Row],[User]],'SKL放款-20210716'!A:G,7,FALSE)</f>
        <v>放款服務課</v>
      </c>
    </row>
    <row r="131" spans="1:21" ht="14.25" x14ac:dyDescent="0.25">
      <c r="A131" s="32">
        <v>130</v>
      </c>
      <c r="B131" s="9" t="str">
        <f>LEFT(功能_33[[#This Row],[功能代號]],2)</f>
        <v>L3</v>
      </c>
      <c r="C131" s="9" t="s">
        <v>1032</v>
      </c>
      <c r="D131" s="11" t="s">
        <v>246</v>
      </c>
      <c r="E131" s="10" t="s">
        <v>247</v>
      </c>
      <c r="F131" s="9" t="s">
        <v>248</v>
      </c>
      <c r="G131" s="11" t="s">
        <v>990</v>
      </c>
      <c r="H131" s="13" t="s">
        <v>63</v>
      </c>
      <c r="I131" s="2">
        <v>44411</v>
      </c>
      <c r="J131" s="2"/>
      <c r="K131" s="11" t="s">
        <v>994</v>
      </c>
      <c r="L131" s="11" t="s">
        <v>1006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Row],[User]],'SKL放款-20210716'!A:G,7,FALSE)</f>
        <v>放款服務課</v>
      </c>
    </row>
    <row r="132" spans="1:21" ht="14.25" x14ac:dyDescent="0.25">
      <c r="A132" s="32">
        <v>131</v>
      </c>
      <c r="B132" s="9" t="str">
        <f>LEFT(功能_33[[#This Row],[功能代號]],2)</f>
        <v>L3</v>
      </c>
      <c r="C132" s="9" t="s">
        <v>1032</v>
      </c>
      <c r="D132" s="11" t="s">
        <v>249</v>
      </c>
      <c r="E132" s="10" t="s">
        <v>250</v>
      </c>
      <c r="F132" s="9" t="s">
        <v>251</v>
      </c>
      <c r="G132" s="11" t="s">
        <v>990</v>
      </c>
      <c r="H132" s="13" t="s">
        <v>63</v>
      </c>
      <c r="I132" s="2">
        <v>44411</v>
      </c>
      <c r="J132" s="2"/>
      <c r="K132" s="11" t="s">
        <v>994</v>
      </c>
      <c r="L132" s="11" t="s">
        <v>996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Row],[User]],'SKL放款-20210716'!A:G,7,FALSE)</f>
        <v>放款推展課</v>
      </c>
    </row>
    <row r="133" spans="1:21" ht="14.25" x14ac:dyDescent="0.25">
      <c r="A133" s="32">
        <v>132</v>
      </c>
      <c r="B133" s="9" t="str">
        <f>LEFT(功能_33[[#This Row],[功能代號]],2)</f>
        <v>L3</v>
      </c>
      <c r="C133" s="9" t="s">
        <v>1032</v>
      </c>
      <c r="D133" s="11" t="s">
        <v>252</v>
      </c>
      <c r="E133" s="10" t="s">
        <v>253</v>
      </c>
      <c r="F133" s="9" t="s">
        <v>254</v>
      </c>
      <c r="G133" s="11" t="s">
        <v>990</v>
      </c>
      <c r="H133" s="13" t="s">
        <v>63</v>
      </c>
      <c r="I133" s="2">
        <v>44411</v>
      </c>
      <c r="J133" s="2"/>
      <c r="K133" s="11" t="s">
        <v>999</v>
      </c>
      <c r="L133" s="11" t="s">
        <v>1009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Row],[User]],'SKL放款-20210716'!A:G,7,FALSE)</f>
        <v>放款服務課</v>
      </c>
    </row>
    <row r="134" spans="1:21" ht="14.25" x14ac:dyDescent="0.25">
      <c r="A134" s="32">
        <v>133</v>
      </c>
      <c r="B134" s="9" t="str">
        <f>LEFT(功能_33[[#This Row],[功能代號]],2)</f>
        <v>L3</v>
      </c>
      <c r="C134" s="9" t="s">
        <v>1032</v>
      </c>
      <c r="D134" s="11" t="s">
        <v>255</v>
      </c>
      <c r="E134" s="10" t="s">
        <v>256</v>
      </c>
      <c r="F134" s="9" t="s">
        <v>257</v>
      </c>
      <c r="G134" s="11" t="s">
        <v>990</v>
      </c>
      <c r="H134" s="13" t="s">
        <v>63</v>
      </c>
      <c r="I134" s="2">
        <v>44411</v>
      </c>
      <c r="J134" s="2"/>
      <c r="K134" s="11" t="s">
        <v>999</v>
      </c>
      <c r="L134" s="11" t="s">
        <v>1009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Row],[User]],'SKL放款-20210716'!A:G,7,FALSE)</f>
        <v>放款服務課</v>
      </c>
    </row>
    <row r="135" spans="1:21" ht="14.25" x14ac:dyDescent="0.25">
      <c r="A135" s="32">
        <v>134</v>
      </c>
      <c r="B135" s="9" t="str">
        <f>LEFT(功能_33[[#This Row],[功能代號]],2)</f>
        <v>L3</v>
      </c>
      <c r="C135" s="9" t="s">
        <v>1032</v>
      </c>
      <c r="D135" s="11" t="s">
        <v>258</v>
      </c>
      <c r="E135" s="10" t="s">
        <v>256</v>
      </c>
      <c r="F135" s="9" t="s">
        <v>259</v>
      </c>
      <c r="G135" s="11" t="s">
        <v>990</v>
      </c>
      <c r="H135" s="13" t="s">
        <v>63</v>
      </c>
      <c r="I135" s="2">
        <v>44411</v>
      </c>
      <c r="J135" s="2"/>
      <c r="K135" s="11" t="s">
        <v>999</v>
      </c>
      <c r="L135" s="11" t="s">
        <v>1009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Row],[User]],'SKL放款-20210716'!A:G,7,FALSE)</f>
        <v>放款服務課</v>
      </c>
    </row>
    <row r="136" spans="1:21" ht="14.25" x14ac:dyDescent="0.25">
      <c r="A136" s="32">
        <v>135</v>
      </c>
      <c r="B136" s="18" t="str">
        <f>LEFT(功能_33[[#This Row],[功能代號]],2)</f>
        <v>L6</v>
      </c>
      <c r="C136" s="18" t="s">
        <v>1036</v>
      </c>
      <c r="D136" s="21" t="s">
        <v>260</v>
      </c>
      <c r="E136" s="10" t="s">
        <v>261</v>
      </c>
      <c r="F136" s="9" t="s">
        <v>262</v>
      </c>
      <c r="G136" s="11" t="s">
        <v>990</v>
      </c>
      <c r="H136" s="11" t="s">
        <v>263</v>
      </c>
      <c r="I136" s="1">
        <v>44411</v>
      </c>
      <c r="J136" s="1"/>
      <c r="K136" s="11" t="s">
        <v>999</v>
      </c>
      <c r="L136" s="11" t="s">
        <v>1009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Row],[User]],'SKL放款-20210716'!A:G,7,FALSE)</f>
        <v>放款服務課</v>
      </c>
    </row>
    <row r="137" spans="1:21" ht="14.25" x14ac:dyDescent="0.25">
      <c r="A137" s="32">
        <v>136</v>
      </c>
      <c r="B137" s="9" t="str">
        <f>LEFT(功能_33[[#This Row],[功能代號]],2)</f>
        <v>L3</v>
      </c>
      <c r="C137" s="9" t="s">
        <v>1032</v>
      </c>
      <c r="D137" s="11" t="s">
        <v>264</v>
      </c>
      <c r="E137" s="10" t="s">
        <v>265</v>
      </c>
      <c r="F137" s="9" t="s">
        <v>266</v>
      </c>
      <c r="G137" s="11" t="s">
        <v>990</v>
      </c>
      <c r="H137" s="13" t="s">
        <v>63</v>
      </c>
      <c r="I137" s="2">
        <v>44411</v>
      </c>
      <c r="J137" s="2"/>
      <c r="K137" s="11" t="s">
        <v>999</v>
      </c>
      <c r="L137" s="11" t="s">
        <v>1009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Row],[User]],'SKL放款-20210716'!A:G,7,FALSE)</f>
        <v>放款服務課</v>
      </c>
    </row>
    <row r="138" spans="1:21" ht="14.25" x14ac:dyDescent="0.25">
      <c r="A138" s="32">
        <v>137</v>
      </c>
      <c r="B138" s="9" t="str">
        <f>LEFT(功能_33[[#This Row],[功能代號]],2)</f>
        <v>L3</v>
      </c>
      <c r="C138" s="9" t="s">
        <v>1032</v>
      </c>
      <c r="D138" s="11" t="s">
        <v>267</v>
      </c>
      <c r="E138" s="10" t="s">
        <v>268</v>
      </c>
      <c r="F138" s="9" t="s">
        <v>269</v>
      </c>
      <c r="G138" s="11" t="s">
        <v>990</v>
      </c>
      <c r="H138" s="13" t="s">
        <v>63</v>
      </c>
      <c r="I138" s="2">
        <v>44411</v>
      </c>
      <c r="J138" s="2"/>
      <c r="K138" s="11" t="s">
        <v>999</v>
      </c>
      <c r="L138" s="11" t="s">
        <v>993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Row],[User]],'SKL放款-20210716'!A:G,7,FALSE)</f>
        <v>放款服務課</v>
      </c>
    </row>
    <row r="139" spans="1:21" ht="14.25" x14ac:dyDescent="0.25">
      <c r="A139" s="32">
        <v>138</v>
      </c>
      <c r="B139" s="9" t="str">
        <f>LEFT(功能_33[[#This Row],[功能代號]],2)</f>
        <v>L3</v>
      </c>
      <c r="C139" s="9" t="s">
        <v>1032</v>
      </c>
      <c r="D139" s="11" t="s">
        <v>270</v>
      </c>
      <c r="E139" s="10" t="s">
        <v>271</v>
      </c>
      <c r="F139" s="9" t="s">
        <v>272</v>
      </c>
      <c r="G139" s="11" t="s">
        <v>990</v>
      </c>
      <c r="H139" s="13" t="s">
        <v>63</v>
      </c>
      <c r="I139" s="2">
        <v>44411</v>
      </c>
      <c r="J139" s="2"/>
      <c r="K139" s="11" t="s">
        <v>999</v>
      </c>
      <c r="L139" s="11" t="s">
        <v>993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Row],[User]],'SKL放款-20210716'!A:G,7,FALSE)</f>
        <v>放款服務課</v>
      </c>
    </row>
    <row r="140" spans="1:21" ht="14.25" x14ac:dyDescent="0.25">
      <c r="A140" s="32">
        <v>139</v>
      </c>
      <c r="B140" s="9" t="str">
        <f>LEFT(功能_33[[#This Row],[功能代號]],2)</f>
        <v>L3</v>
      </c>
      <c r="C140" s="9" t="s">
        <v>1032</v>
      </c>
      <c r="D140" s="11" t="s">
        <v>273</v>
      </c>
      <c r="E140" s="12" t="s">
        <v>274</v>
      </c>
      <c r="F140" s="9" t="s">
        <v>275</v>
      </c>
      <c r="G140" s="11" t="s">
        <v>990</v>
      </c>
      <c r="H140" s="13" t="s">
        <v>63</v>
      </c>
      <c r="I140" s="2">
        <v>44412</v>
      </c>
      <c r="J140" s="2"/>
      <c r="K140" s="11" t="s">
        <v>999</v>
      </c>
      <c r="L140" s="11" t="s">
        <v>1002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Row],[User]],'SKL放款-20210716'!A:G,7,FALSE)</f>
        <v>放款服務課</v>
      </c>
    </row>
    <row r="141" spans="1:21" ht="14.25" x14ac:dyDescent="0.25">
      <c r="A141" s="32">
        <v>140</v>
      </c>
      <c r="B141" s="9" t="str">
        <f>LEFT(功能_33[[#This Row],[功能代號]],2)</f>
        <v>L3</v>
      </c>
      <c r="C141" s="9" t="s">
        <v>1032</v>
      </c>
      <c r="D141" s="11" t="s">
        <v>276</v>
      </c>
      <c r="E141" s="12" t="s">
        <v>274</v>
      </c>
      <c r="F141" s="9" t="s">
        <v>277</v>
      </c>
      <c r="G141" s="11" t="s">
        <v>990</v>
      </c>
      <c r="H141" s="13" t="s">
        <v>63</v>
      </c>
      <c r="I141" s="2">
        <v>44412</v>
      </c>
      <c r="J141" s="2"/>
      <c r="K141" s="11" t="s">
        <v>999</v>
      </c>
      <c r="L141" s="11" t="s">
        <v>993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Row],[User]],'SKL放款-20210716'!A:G,7,FALSE)</f>
        <v>放款服務課</v>
      </c>
    </row>
    <row r="142" spans="1:21" ht="14.25" x14ac:dyDescent="0.25">
      <c r="A142" s="32">
        <v>141</v>
      </c>
      <c r="B142" s="15" t="str">
        <f>LEFT(功能_33[[#This Row],[功能代號]],2)</f>
        <v>L3</v>
      </c>
      <c r="C142" s="9" t="s">
        <v>1032</v>
      </c>
      <c r="D142" s="11" t="s">
        <v>1049</v>
      </c>
      <c r="E142" s="12" t="s">
        <v>1052</v>
      </c>
      <c r="F142" s="9" t="s">
        <v>1047</v>
      </c>
      <c r="G142" s="11" t="s">
        <v>990</v>
      </c>
      <c r="H142" s="28" t="s">
        <v>263</v>
      </c>
      <c r="I142" s="2">
        <v>44412</v>
      </c>
      <c r="J142" s="2"/>
      <c r="K142" s="29" t="s">
        <v>1046</v>
      </c>
      <c r="L142" s="29" t="s">
        <v>1002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Row],[User]],'SKL放款-20210716'!A:G,7,FALSE)</f>
        <v>放款服務課</v>
      </c>
    </row>
    <row r="143" spans="1:21" ht="14.25" x14ac:dyDescent="0.25">
      <c r="A143" s="32">
        <v>142</v>
      </c>
      <c r="B143" s="9" t="str">
        <f>LEFT(功能_33[[#This Row],[功能代號]],2)</f>
        <v>L3</v>
      </c>
      <c r="C143" s="9" t="s">
        <v>1032</v>
      </c>
      <c r="D143" s="11" t="s">
        <v>278</v>
      </c>
      <c r="E143" s="12" t="s">
        <v>279</v>
      </c>
      <c r="F143" s="9" t="s">
        <v>280</v>
      </c>
      <c r="G143" s="11" t="s">
        <v>990</v>
      </c>
      <c r="H143" s="13" t="s">
        <v>63</v>
      </c>
      <c r="I143" s="2">
        <v>44412</v>
      </c>
      <c r="J143" s="2"/>
      <c r="K143" s="11" t="s">
        <v>995</v>
      </c>
      <c r="L143" s="11" t="s">
        <v>1002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Row],[User]],'SKL放款-20210716'!A:G,7,FALSE)</f>
        <v>放款服務課</v>
      </c>
    </row>
    <row r="144" spans="1:21" ht="14.25" x14ac:dyDescent="0.25">
      <c r="A144" s="32">
        <v>143</v>
      </c>
      <c r="B144" s="9" t="str">
        <f>LEFT(功能_33[[#This Row],[功能代號]],2)</f>
        <v>L3</v>
      </c>
      <c r="C144" s="9" t="s">
        <v>1032</v>
      </c>
      <c r="D144" s="11" t="s">
        <v>281</v>
      </c>
      <c r="E144" s="12" t="s">
        <v>282</v>
      </c>
      <c r="F144" s="9" t="s">
        <v>283</v>
      </c>
      <c r="G144" s="11" t="s">
        <v>990</v>
      </c>
      <c r="H144" s="13" t="s">
        <v>63</v>
      </c>
      <c r="I144" s="2">
        <v>44412</v>
      </c>
      <c r="J144" s="2"/>
      <c r="K144" s="11" t="s">
        <v>995</v>
      </c>
      <c r="L144" s="11" t="s">
        <v>1002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Row],[User]],'SKL放款-20210716'!A:G,7,FALSE)</f>
        <v>放款服務課</v>
      </c>
    </row>
    <row r="145" spans="1:21" ht="14.25" x14ac:dyDescent="0.25">
      <c r="A145" s="32">
        <v>144</v>
      </c>
      <c r="B145" s="9" t="str">
        <f>LEFT(功能_33[[#This Row],[功能代號]],2)</f>
        <v>L3</v>
      </c>
      <c r="C145" s="9" t="s">
        <v>1032</v>
      </c>
      <c r="D145" s="11" t="s">
        <v>284</v>
      </c>
      <c r="E145" s="12" t="s">
        <v>285</v>
      </c>
      <c r="F145" s="9" t="s">
        <v>286</v>
      </c>
      <c r="G145" s="11" t="s">
        <v>990</v>
      </c>
      <c r="H145" s="13" t="s">
        <v>63</v>
      </c>
      <c r="I145" s="2">
        <v>44412</v>
      </c>
      <c r="J145" s="2"/>
      <c r="K145" s="11" t="s">
        <v>995</v>
      </c>
      <c r="L145" s="11" t="s">
        <v>1002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Row],[User]],'SKL放款-20210716'!A:G,7,FALSE)</f>
        <v>放款服務課</v>
      </c>
    </row>
    <row r="146" spans="1:21" ht="14.25" x14ac:dyDescent="0.25">
      <c r="A146" s="32">
        <v>145</v>
      </c>
      <c r="B146" s="9" t="str">
        <f>LEFT(功能_33[[#This Row],[功能代號]],2)</f>
        <v>L3</v>
      </c>
      <c r="C146" s="9" t="s">
        <v>1032</v>
      </c>
      <c r="D146" s="11" t="s">
        <v>287</v>
      </c>
      <c r="E146" s="12" t="s">
        <v>288</v>
      </c>
      <c r="F146" s="9" t="s">
        <v>289</v>
      </c>
      <c r="G146" s="11" t="s">
        <v>990</v>
      </c>
      <c r="H146" s="13" t="s">
        <v>63</v>
      </c>
      <c r="I146" s="2">
        <v>44412</v>
      </c>
      <c r="J146" s="2"/>
      <c r="K146" s="11" t="s">
        <v>995</v>
      </c>
      <c r="L146" s="11" t="s">
        <v>1002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Row],[User]],'SKL放款-20210716'!A:G,7,FALSE)</f>
        <v>放款服務課</v>
      </c>
    </row>
    <row r="147" spans="1:21" ht="14.25" x14ac:dyDescent="0.25">
      <c r="A147" s="32">
        <v>146</v>
      </c>
      <c r="B147" s="9" t="str">
        <f>LEFT(功能_33[[#This Row],[功能代號]],2)</f>
        <v>L3</v>
      </c>
      <c r="C147" s="9" t="s">
        <v>1032</v>
      </c>
      <c r="D147" s="11" t="s">
        <v>290</v>
      </c>
      <c r="E147" s="12" t="s">
        <v>291</v>
      </c>
      <c r="F147" s="9" t="s">
        <v>292</v>
      </c>
      <c r="G147" s="11" t="s">
        <v>990</v>
      </c>
      <c r="H147" s="13" t="s">
        <v>63</v>
      </c>
      <c r="I147" s="2">
        <v>44412</v>
      </c>
      <c r="J147" s="2"/>
      <c r="K147" s="11" t="s">
        <v>995</v>
      </c>
      <c r="L147" s="11" t="s">
        <v>1002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Row],[User]],'SKL放款-20210716'!A:G,7,FALSE)</f>
        <v>放款服務課</v>
      </c>
    </row>
    <row r="148" spans="1:21" ht="14.25" x14ac:dyDescent="0.25">
      <c r="A148" s="32">
        <v>147</v>
      </c>
      <c r="B148" s="9" t="str">
        <f>LEFT(功能_33[[#This Row],[功能代號]],2)</f>
        <v>L3</v>
      </c>
      <c r="C148" s="9" t="s">
        <v>1032</v>
      </c>
      <c r="D148" s="11" t="s">
        <v>293</v>
      </c>
      <c r="E148" s="10" t="s">
        <v>294</v>
      </c>
      <c r="F148" s="9" t="s">
        <v>295</v>
      </c>
      <c r="G148" s="11" t="s">
        <v>990</v>
      </c>
      <c r="H148" s="13" t="s">
        <v>63</v>
      </c>
      <c r="I148" s="2">
        <v>44412</v>
      </c>
      <c r="J148" s="2"/>
      <c r="K148" s="11" t="s">
        <v>995</v>
      </c>
      <c r="L148" s="11" t="s">
        <v>1002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Row],[User]],'SKL放款-20210716'!A:G,7,FALSE)</f>
        <v>放款服務課</v>
      </c>
    </row>
    <row r="149" spans="1:21" ht="14.25" x14ac:dyDescent="0.25">
      <c r="A149" s="32">
        <v>148</v>
      </c>
      <c r="B149" s="9" t="str">
        <f>LEFT(功能_33[[#This Row],[功能代號]],2)</f>
        <v>L3</v>
      </c>
      <c r="C149" s="9" t="s">
        <v>1032</v>
      </c>
      <c r="D149" s="11" t="s">
        <v>296</v>
      </c>
      <c r="E149" s="12" t="s">
        <v>297</v>
      </c>
      <c r="F149" s="9" t="s">
        <v>298</v>
      </c>
      <c r="G149" s="11" t="s">
        <v>990</v>
      </c>
      <c r="H149" s="13" t="s">
        <v>63</v>
      </c>
      <c r="I149" s="2">
        <v>44412</v>
      </c>
      <c r="J149" s="2"/>
      <c r="K149" s="11" t="s">
        <v>995</v>
      </c>
      <c r="L149" s="11" t="s">
        <v>993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Row],[User]],'SKL放款-20210716'!A:G,7,FALSE)</f>
        <v>放款服務課</v>
      </c>
    </row>
    <row r="150" spans="1:21" ht="14.25" x14ac:dyDescent="0.25">
      <c r="A150" s="32">
        <v>149</v>
      </c>
      <c r="B150" s="9" t="str">
        <f>LEFT(功能_33[[#This Row],[功能代號]],2)</f>
        <v>L3</v>
      </c>
      <c r="C150" s="9" t="s">
        <v>1032</v>
      </c>
      <c r="D150" s="11" t="s">
        <v>299</v>
      </c>
      <c r="E150" s="12" t="s">
        <v>300</v>
      </c>
      <c r="F150" s="9" t="s">
        <v>301</v>
      </c>
      <c r="G150" s="11" t="s">
        <v>990</v>
      </c>
      <c r="H150" s="13" t="s">
        <v>63</v>
      </c>
      <c r="I150" s="2">
        <v>44412</v>
      </c>
      <c r="J150" s="2"/>
      <c r="K150" s="11" t="s">
        <v>995</v>
      </c>
      <c r="L150" s="11" t="s">
        <v>993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Row],[User]],'SKL放款-20210716'!A:G,7,FALSE)</f>
        <v>放款服務課</v>
      </c>
    </row>
    <row r="151" spans="1:21" ht="14.25" x14ac:dyDescent="0.25">
      <c r="A151" s="32">
        <v>150</v>
      </c>
      <c r="B151" s="9" t="str">
        <f>LEFT(功能_33[[#This Row],[功能代號]],2)</f>
        <v>L3</v>
      </c>
      <c r="C151" s="9" t="s">
        <v>1032</v>
      </c>
      <c r="D151" s="11" t="s">
        <v>302</v>
      </c>
      <c r="E151" s="12" t="s">
        <v>303</v>
      </c>
      <c r="F151" s="9" t="s">
        <v>304</v>
      </c>
      <c r="G151" s="11" t="s">
        <v>990</v>
      </c>
      <c r="H151" s="13" t="s">
        <v>63</v>
      </c>
      <c r="I151" s="2">
        <v>44413</v>
      </c>
      <c r="J151" s="2"/>
      <c r="K151" s="11" t="s">
        <v>995</v>
      </c>
      <c r="L151" s="11" t="s">
        <v>993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Row],[User]],'SKL放款-20210716'!A:G,7,FALSE)</f>
        <v>放款服務課</v>
      </c>
    </row>
    <row r="152" spans="1:21" ht="14.25" x14ac:dyDescent="0.25">
      <c r="A152" s="32">
        <v>151</v>
      </c>
      <c r="B152" s="9" t="str">
        <f>LEFT(功能_33[[#This Row],[功能代號]],2)</f>
        <v>L3</v>
      </c>
      <c r="C152" s="9" t="s">
        <v>1032</v>
      </c>
      <c r="D152" s="11" t="s">
        <v>305</v>
      </c>
      <c r="E152" s="12" t="s">
        <v>306</v>
      </c>
      <c r="F152" s="9" t="s">
        <v>307</v>
      </c>
      <c r="G152" s="11" t="s">
        <v>990</v>
      </c>
      <c r="H152" s="13" t="s">
        <v>63</v>
      </c>
      <c r="I152" s="2">
        <v>44413</v>
      </c>
      <c r="J152" s="2"/>
      <c r="K152" s="11" t="s">
        <v>1005</v>
      </c>
      <c r="L152" s="11" t="s">
        <v>993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Row],[User]],'SKL放款-20210716'!A:G,7,FALSE)</f>
        <v>放款服務課</v>
      </c>
    </row>
    <row r="153" spans="1:21" ht="14.25" x14ac:dyDescent="0.25">
      <c r="A153" s="32">
        <v>152</v>
      </c>
      <c r="B153" s="9" t="str">
        <f>LEFT(功能_33[[#This Row],[功能代號]],2)</f>
        <v>L3</v>
      </c>
      <c r="C153" s="9" t="s">
        <v>1032</v>
      </c>
      <c r="D153" s="11" t="s">
        <v>308</v>
      </c>
      <c r="E153" s="12" t="s">
        <v>309</v>
      </c>
      <c r="F153" s="9" t="s">
        <v>310</v>
      </c>
      <c r="G153" s="11" t="s">
        <v>990</v>
      </c>
      <c r="H153" s="13" t="s">
        <v>63</v>
      </c>
      <c r="I153" s="2">
        <v>44413</v>
      </c>
      <c r="J153" s="2"/>
      <c r="K153" s="11" t="s">
        <v>1005</v>
      </c>
      <c r="L153" s="11" t="s">
        <v>993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Row],[User]],'SKL放款-20210716'!A:G,7,FALSE)</f>
        <v>放款服務課</v>
      </c>
    </row>
    <row r="154" spans="1:21" ht="14.25" x14ac:dyDescent="0.25">
      <c r="A154" s="32">
        <v>153</v>
      </c>
      <c r="B154" s="9" t="str">
        <f>LEFT(功能_33[[#This Row],[功能代號]],2)</f>
        <v>L3</v>
      </c>
      <c r="C154" s="9" t="s">
        <v>1032</v>
      </c>
      <c r="D154" s="11" t="s">
        <v>311</v>
      </c>
      <c r="E154" s="12" t="s">
        <v>312</v>
      </c>
      <c r="F154" s="9" t="s">
        <v>313</v>
      </c>
      <c r="G154" s="11" t="s">
        <v>990</v>
      </c>
      <c r="H154" s="13" t="s">
        <v>63</v>
      </c>
      <c r="I154" s="2">
        <v>44413</v>
      </c>
      <c r="J154" s="2"/>
      <c r="K154" s="11" t="s">
        <v>995</v>
      </c>
      <c r="L154" s="11" t="s">
        <v>993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Row],[User]],'SKL放款-20210716'!A:G,7,FALSE)</f>
        <v>放款服務課</v>
      </c>
    </row>
    <row r="155" spans="1:21" ht="14.25" x14ac:dyDescent="0.25">
      <c r="A155" s="32">
        <v>154</v>
      </c>
      <c r="B155" s="9" t="str">
        <f>LEFT(功能_33[[#This Row],[功能代號]],2)</f>
        <v>L3</v>
      </c>
      <c r="C155" s="9" t="s">
        <v>1032</v>
      </c>
      <c r="D155" s="11" t="s">
        <v>314</v>
      </c>
      <c r="E155" s="12" t="s">
        <v>315</v>
      </c>
      <c r="F155" s="9" t="s">
        <v>316</v>
      </c>
      <c r="G155" s="11" t="s">
        <v>990</v>
      </c>
      <c r="H155" s="13" t="s">
        <v>63</v>
      </c>
      <c r="I155" s="2">
        <v>44413</v>
      </c>
      <c r="J155" s="2"/>
      <c r="K155" s="11" t="s">
        <v>995</v>
      </c>
      <c r="L155" s="11" t="s">
        <v>993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Row],[User]],'SKL放款-20210716'!A:G,7,FALSE)</f>
        <v>放款服務課</v>
      </c>
    </row>
    <row r="156" spans="1:21" ht="14.25" x14ac:dyDescent="0.25">
      <c r="A156" s="32">
        <v>155</v>
      </c>
      <c r="B156" s="9" t="str">
        <f>LEFT(功能_33[[#This Row],[功能代號]],2)</f>
        <v>L3</v>
      </c>
      <c r="C156" s="9" t="s">
        <v>1032</v>
      </c>
      <c r="D156" s="11" t="s">
        <v>317</v>
      </c>
      <c r="E156" s="12" t="s">
        <v>318</v>
      </c>
      <c r="F156" s="9" t="s">
        <v>319</v>
      </c>
      <c r="G156" s="11" t="s">
        <v>990</v>
      </c>
      <c r="H156" s="13" t="s">
        <v>63</v>
      </c>
      <c r="I156" s="2">
        <v>44413</v>
      </c>
      <c r="J156" s="2"/>
      <c r="K156" s="11" t="s">
        <v>995</v>
      </c>
      <c r="L156" s="11" t="s">
        <v>993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Row],[User]],'SKL放款-20210716'!A:G,7,FALSE)</f>
        <v>放款服務課</v>
      </c>
    </row>
    <row r="157" spans="1:21" ht="14.25" x14ac:dyDescent="0.25">
      <c r="A157" s="32">
        <v>156</v>
      </c>
      <c r="B157" s="9" t="str">
        <f>LEFT(功能_33[[#This Row],[功能代號]],2)</f>
        <v>L3</v>
      </c>
      <c r="C157" s="9" t="s">
        <v>1032</v>
      </c>
      <c r="D157" s="11" t="s">
        <v>320</v>
      </c>
      <c r="E157" s="12" t="s">
        <v>318</v>
      </c>
      <c r="F157" s="9" t="s">
        <v>321</v>
      </c>
      <c r="G157" s="11" t="s">
        <v>990</v>
      </c>
      <c r="H157" s="13" t="s">
        <v>63</v>
      </c>
      <c r="I157" s="2">
        <v>44413</v>
      </c>
      <c r="J157" s="2"/>
      <c r="K157" s="11" t="s">
        <v>995</v>
      </c>
      <c r="L157" s="11" t="s">
        <v>993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Row],[User]],'SKL放款-20210716'!A:G,7,FALSE)</f>
        <v>放款服務課</v>
      </c>
    </row>
    <row r="158" spans="1:21" ht="14.25" x14ac:dyDescent="0.25">
      <c r="A158" s="32">
        <v>157</v>
      </c>
      <c r="B158" s="9" t="str">
        <f>LEFT(功能_33[[#This Row],[功能代號]],2)</f>
        <v>L3</v>
      </c>
      <c r="C158" s="9" t="s">
        <v>1032</v>
      </c>
      <c r="D158" s="11" t="s">
        <v>322</v>
      </c>
      <c r="E158" s="12" t="s">
        <v>323</v>
      </c>
      <c r="F158" s="9" t="s">
        <v>324</v>
      </c>
      <c r="G158" s="11" t="s">
        <v>990</v>
      </c>
      <c r="H158" s="13" t="s">
        <v>63</v>
      </c>
      <c r="I158" s="2">
        <v>44413</v>
      </c>
      <c r="J158" s="2"/>
      <c r="K158" s="11" t="s">
        <v>995</v>
      </c>
      <c r="L158" s="11" t="s">
        <v>1002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Row],[User]],'SKL放款-20210716'!A:G,7,FALSE)</f>
        <v>放款服務課</v>
      </c>
    </row>
    <row r="159" spans="1:21" ht="14.25" x14ac:dyDescent="0.25">
      <c r="A159" s="32">
        <v>158</v>
      </c>
      <c r="B159" s="9" t="str">
        <f>LEFT(功能_33[[#This Row],[功能代號]],2)</f>
        <v>L3</v>
      </c>
      <c r="C159" s="9" t="s">
        <v>1032</v>
      </c>
      <c r="D159" s="11" t="s">
        <v>325</v>
      </c>
      <c r="E159" s="12" t="s">
        <v>326</v>
      </c>
      <c r="F159" s="9" t="s">
        <v>327</v>
      </c>
      <c r="G159" s="11" t="s">
        <v>990</v>
      </c>
      <c r="H159" s="13" t="s">
        <v>63</v>
      </c>
      <c r="I159" s="2">
        <v>44413</v>
      </c>
      <c r="J159" s="2"/>
      <c r="K159" s="11" t="s">
        <v>995</v>
      </c>
      <c r="L159" s="11" t="s">
        <v>993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Row],[User]],'SKL放款-20210716'!A:G,7,FALSE)</f>
        <v>放款服務課</v>
      </c>
    </row>
    <row r="160" spans="1:21" ht="14.25" x14ac:dyDescent="0.25">
      <c r="A160" s="32">
        <v>159</v>
      </c>
      <c r="B160" s="9" t="str">
        <f>LEFT(功能_33[[#This Row],[功能代號]],2)</f>
        <v>L3</v>
      </c>
      <c r="C160" s="9" t="s">
        <v>1032</v>
      </c>
      <c r="D160" s="11" t="s">
        <v>328</v>
      </c>
      <c r="E160" s="12" t="s">
        <v>329</v>
      </c>
      <c r="F160" s="9" t="s">
        <v>330</v>
      </c>
      <c r="G160" s="11" t="s">
        <v>990</v>
      </c>
      <c r="H160" s="13" t="s">
        <v>63</v>
      </c>
      <c r="I160" s="2">
        <v>44413</v>
      </c>
      <c r="J160" s="2"/>
      <c r="K160" s="11" t="s">
        <v>1005</v>
      </c>
      <c r="L160" s="11" t="s">
        <v>1002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Row],[User]],'SKL放款-20210716'!A:G,7,FALSE)</f>
        <v>放款服務課</v>
      </c>
    </row>
    <row r="161" spans="1:21" ht="14.25" x14ac:dyDescent="0.25">
      <c r="A161" s="32">
        <v>160</v>
      </c>
      <c r="B161" s="9" t="str">
        <f>LEFT(功能_33[[#This Row],[功能代號]],2)</f>
        <v>L3</v>
      </c>
      <c r="C161" s="9" t="s">
        <v>1032</v>
      </c>
      <c r="D161" s="11" t="s">
        <v>331</v>
      </c>
      <c r="E161" s="12" t="s">
        <v>332</v>
      </c>
      <c r="F161" s="9" t="s">
        <v>333</v>
      </c>
      <c r="G161" s="11" t="s">
        <v>990</v>
      </c>
      <c r="H161" s="13" t="s">
        <v>63</v>
      </c>
      <c r="I161" s="2">
        <v>44413</v>
      </c>
      <c r="J161" s="2"/>
      <c r="K161" s="11" t="s">
        <v>1005</v>
      </c>
      <c r="L161" s="11" t="s">
        <v>1002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Row],[User]],'SKL放款-20210716'!A:G,7,FALSE)</f>
        <v>放款服務課</v>
      </c>
    </row>
    <row r="162" spans="1:21" ht="14.25" x14ac:dyDescent="0.25">
      <c r="A162" s="32">
        <v>161</v>
      </c>
      <c r="B162" s="9" t="str">
        <f>LEFT(功能_33[[#This Row],[功能代號]],2)</f>
        <v>L3</v>
      </c>
      <c r="C162" s="9" t="s">
        <v>1032</v>
      </c>
      <c r="D162" s="11" t="s">
        <v>334</v>
      </c>
      <c r="E162" s="10" t="s">
        <v>335</v>
      </c>
      <c r="F162" s="9" t="s">
        <v>336</v>
      </c>
      <c r="G162" s="11" t="s">
        <v>990</v>
      </c>
      <c r="H162" s="13" t="s">
        <v>63</v>
      </c>
      <c r="I162" s="2">
        <v>44414</v>
      </c>
      <c r="J162" s="2"/>
      <c r="K162" s="11" t="s">
        <v>1005</v>
      </c>
      <c r="L162" s="11" t="s">
        <v>993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Row],[User]],'SKL放款-20210716'!A:G,7,FALSE)</f>
        <v>放款服務課</v>
      </c>
    </row>
    <row r="163" spans="1:21" ht="14.25" x14ac:dyDescent="0.25">
      <c r="A163" s="32">
        <v>162</v>
      </c>
      <c r="B163" s="9" t="str">
        <f>LEFT(功能_33[[#This Row],[功能代號]],2)</f>
        <v>L3</v>
      </c>
      <c r="C163" s="9" t="s">
        <v>1032</v>
      </c>
      <c r="D163" s="11" t="s">
        <v>337</v>
      </c>
      <c r="E163" s="10" t="s">
        <v>338</v>
      </c>
      <c r="F163" s="9" t="s">
        <v>339</v>
      </c>
      <c r="G163" s="11" t="s">
        <v>990</v>
      </c>
      <c r="H163" s="13" t="s">
        <v>63</v>
      </c>
      <c r="I163" s="2">
        <v>44414</v>
      </c>
      <c r="J163" s="2"/>
      <c r="K163" s="11" t="s">
        <v>1005</v>
      </c>
      <c r="L163" s="11" t="s">
        <v>993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Row],[User]],'SKL放款-20210716'!A:G,7,FALSE)</f>
        <v>放款服務課</v>
      </c>
    </row>
    <row r="164" spans="1:21" ht="14.25" x14ac:dyDescent="0.25">
      <c r="A164" s="32">
        <v>163</v>
      </c>
      <c r="B164" s="9" t="str">
        <f>LEFT(功能_33[[#This Row],[功能代號]],2)</f>
        <v>L3</v>
      </c>
      <c r="C164" s="9" t="s">
        <v>1032</v>
      </c>
      <c r="D164" s="11" t="s">
        <v>340</v>
      </c>
      <c r="E164" s="12" t="s">
        <v>341</v>
      </c>
      <c r="F164" s="9" t="s">
        <v>342</v>
      </c>
      <c r="G164" s="11" t="s">
        <v>990</v>
      </c>
      <c r="H164" s="13" t="s">
        <v>63</v>
      </c>
      <c r="I164" s="2">
        <v>44414</v>
      </c>
      <c r="J164" s="2"/>
      <c r="K164" s="11" t="s">
        <v>995</v>
      </c>
      <c r="L164" s="11" t="s">
        <v>993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Row],[User]],'SKL放款-20210716'!A:G,7,FALSE)</f>
        <v>放款服務課</v>
      </c>
    </row>
    <row r="165" spans="1:21" ht="14.25" x14ac:dyDescent="0.25">
      <c r="A165" s="32">
        <v>164</v>
      </c>
      <c r="B165" s="9" t="str">
        <f>LEFT(功能_33[[#This Row],[功能代號]],2)</f>
        <v>L3</v>
      </c>
      <c r="C165" s="9" t="s">
        <v>1032</v>
      </c>
      <c r="D165" s="11" t="s">
        <v>343</v>
      </c>
      <c r="E165" s="12" t="s">
        <v>344</v>
      </c>
      <c r="F165" s="9" t="s">
        <v>345</v>
      </c>
      <c r="G165" s="11" t="s">
        <v>990</v>
      </c>
      <c r="H165" s="13" t="s">
        <v>63</v>
      </c>
      <c r="I165" s="2">
        <v>44414</v>
      </c>
      <c r="J165" s="2"/>
      <c r="K165" s="11" t="s">
        <v>999</v>
      </c>
      <c r="L165" s="11" t="s">
        <v>993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Row],[User]],'SKL放款-20210716'!A:G,7,FALSE)</f>
        <v>放款服務課</v>
      </c>
    </row>
    <row r="166" spans="1:21" ht="14.25" x14ac:dyDescent="0.25">
      <c r="A166" s="32">
        <v>165</v>
      </c>
      <c r="B166" s="9" t="str">
        <f>LEFT(功能_33[[#This Row],[功能代號]],2)</f>
        <v>L3</v>
      </c>
      <c r="C166" s="9" t="s">
        <v>1032</v>
      </c>
      <c r="D166" s="11" t="s">
        <v>346</v>
      </c>
      <c r="E166" s="12" t="s">
        <v>347</v>
      </c>
      <c r="F166" s="9" t="s">
        <v>348</v>
      </c>
      <c r="G166" s="11" t="s">
        <v>990</v>
      </c>
      <c r="H166" s="13" t="s">
        <v>63</v>
      </c>
      <c r="I166" s="2">
        <v>44414</v>
      </c>
      <c r="J166" s="2"/>
      <c r="K166" s="11" t="s">
        <v>999</v>
      </c>
      <c r="L166" s="11" t="s">
        <v>993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Row],[User]],'SKL放款-20210716'!A:G,7,FALSE)</f>
        <v>放款服務課</v>
      </c>
    </row>
    <row r="167" spans="1:21" ht="14.25" x14ac:dyDescent="0.25">
      <c r="A167" s="32">
        <v>166</v>
      </c>
      <c r="B167" s="9" t="str">
        <f>LEFT(功能_33[[#This Row],[功能代號]],2)</f>
        <v>L3</v>
      </c>
      <c r="C167" s="9" t="s">
        <v>1032</v>
      </c>
      <c r="D167" s="11" t="s">
        <v>349</v>
      </c>
      <c r="E167" s="12" t="s">
        <v>350</v>
      </c>
      <c r="F167" s="9" t="s">
        <v>351</v>
      </c>
      <c r="G167" s="11" t="s">
        <v>990</v>
      </c>
      <c r="H167" s="13" t="s">
        <v>63</v>
      </c>
      <c r="I167" s="2">
        <v>44414</v>
      </c>
      <c r="J167" s="2"/>
      <c r="K167" s="11" t="s">
        <v>999</v>
      </c>
      <c r="L167" s="11" t="s">
        <v>993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Row],[User]],'SKL放款-20210716'!A:G,7,FALSE)</f>
        <v>放款服務課</v>
      </c>
    </row>
    <row r="168" spans="1:21" ht="14.25" x14ac:dyDescent="0.25">
      <c r="A168" s="32">
        <v>167</v>
      </c>
      <c r="B168" s="9" t="str">
        <f>LEFT(功能_33[[#This Row],[功能代號]],2)</f>
        <v>L4</v>
      </c>
      <c r="C168" s="9" t="s">
        <v>1033</v>
      </c>
      <c r="D168" s="11" t="s">
        <v>352</v>
      </c>
      <c r="E168" s="10" t="s">
        <v>353</v>
      </c>
      <c r="F168" s="9" t="s">
        <v>354</v>
      </c>
      <c r="G168" s="11" t="s">
        <v>990</v>
      </c>
      <c r="H168" s="13" t="s">
        <v>355</v>
      </c>
      <c r="I168" s="2">
        <v>44414</v>
      </c>
      <c r="J168" s="2"/>
      <c r="K168" s="11" t="s">
        <v>994</v>
      </c>
      <c r="L168" s="11" t="s">
        <v>1002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Row],[User]],'SKL放款-20210716'!A:G,7,FALSE)</f>
        <v>放款服務課</v>
      </c>
    </row>
    <row r="169" spans="1:21" ht="14.25" x14ac:dyDescent="0.25">
      <c r="A169" s="32">
        <v>168</v>
      </c>
      <c r="B169" s="9" t="str">
        <f>LEFT(功能_33[[#This Row],[功能代號]],2)</f>
        <v>L4</v>
      </c>
      <c r="C169" s="9" t="s">
        <v>1033</v>
      </c>
      <c r="D169" s="11" t="s">
        <v>356</v>
      </c>
      <c r="E169" s="10" t="s">
        <v>357</v>
      </c>
      <c r="F169" s="9" t="s">
        <v>358</v>
      </c>
      <c r="G169" s="11" t="s">
        <v>990</v>
      </c>
      <c r="H169" s="13" t="s">
        <v>355</v>
      </c>
      <c r="I169" s="2">
        <v>44414</v>
      </c>
      <c r="J169" s="2"/>
      <c r="K169" s="11" t="s">
        <v>994</v>
      </c>
      <c r="L169" s="11" t="s">
        <v>1002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Row],[User]],'SKL放款-20210716'!A:G,7,FALSE)</f>
        <v>放款服務課</v>
      </c>
    </row>
    <row r="170" spans="1:21" ht="14.25" x14ac:dyDescent="0.25">
      <c r="A170" s="32">
        <v>169</v>
      </c>
      <c r="B170" s="9" t="str">
        <f>LEFT(功能_33[[#This Row],[功能代號]],2)</f>
        <v>L4</v>
      </c>
      <c r="C170" s="9" t="s">
        <v>1033</v>
      </c>
      <c r="D170" s="11" t="s">
        <v>359</v>
      </c>
      <c r="E170" s="10" t="s">
        <v>360</v>
      </c>
      <c r="F170" s="9" t="s">
        <v>361</v>
      </c>
      <c r="G170" s="11" t="s">
        <v>990</v>
      </c>
      <c r="H170" s="13" t="s">
        <v>355</v>
      </c>
      <c r="I170" s="2">
        <v>44414</v>
      </c>
      <c r="J170" s="2"/>
      <c r="K170" s="11" t="s">
        <v>994</v>
      </c>
      <c r="L170" s="11" t="s">
        <v>1002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Row],[User]],'SKL放款-20210716'!A:G,7,FALSE)</f>
        <v>放款服務課</v>
      </c>
    </row>
    <row r="171" spans="1:21" ht="14.25" x14ac:dyDescent="0.25">
      <c r="A171" s="32">
        <v>170</v>
      </c>
      <c r="B171" s="9" t="str">
        <f>LEFT(功能_33[[#This Row],[功能代號]],2)</f>
        <v>L4</v>
      </c>
      <c r="C171" s="9" t="s">
        <v>1033</v>
      </c>
      <c r="D171" s="11" t="s">
        <v>362</v>
      </c>
      <c r="E171" s="10" t="s">
        <v>363</v>
      </c>
      <c r="F171" s="9" t="s">
        <v>364</v>
      </c>
      <c r="G171" s="11" t="s">
        <v>990</v>
      </c>
      <c r="H171" s="13" t="s">
        <v>355</v>
      </c>
      <c r="I171" s="2">
        <v>44414</v>
      </c>
      <c r="J171" s="2"/>
      <c r="K171" s="11" t="s">
        <v>994</v>
      </c>
      <c r="L171" s="11" t="s">
        <v>1002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Row],[User]],'SKL放款-20210716'!A:G,7,FALSE)</f>
        <v>放款服務課</v>
      </c>
    </row>
    <row r="172" spans="1:21" ht="14.25" x14ac:dyDescent="0.25">
      <c r="A172" s="32">
        <v>171</v>
      </c>
      <c r="B172" s="9" t="str">
        <f>LEFT(功能_33[[#This Row],[功能代號]],2)</f>
        <v>L4</v>
      </c>
      <c r="C172" s="9" t="s">
        <v>1033</v>
      </c>
      <c r="D172" s="11" t="s">
        <v>365</v>
      </c>
      <c r="E172" s="10" t="s">
        <v>366</v>
      </c>
      <c r="F172" s="9" t="s">
        <v>367</v>
      </c>
      <c r="G172" s="11" t="s">
        <v>990</v>
      </c>
      <c r="H172" s="13" t="s">
        <v>355</v>
      </c>
      <c r="I172" s="2">
        <v>44414</v>
      </c>
      <c r="J172" s="2"/>
      <c r="K172" s="11" t="s">
        <v>994</v>
      </c>
      <c r="L172" s="11" t="s">
        <v>1002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Row],[User]],'SKL放款-20210716'!A:G,7,FALSE)</f>
        <v>放款服務課</v>
      </c>
    </row>
    <row r="173" spans="1:21" ht="14.25" x14ac:dyDescent="0.25">
      <c r="A173" s="32">
        <v>172</v>
      </c>
      <c r="B173" s="9" t="str">
        <f>LEFT(功能_33[[#This Row],[功能代號]],2)</f>
        <v>L4</v>
      </c>
      <c r="C173" s="9" t="s">
        <v>1033</v>
      </c>
      <c r="D173" s="11" t="s">
        <v>368</v>
      </c>
      <c r="E173" s="10" t="s">
        <v>369</v>
      </c>
      <c r="F173" s="9" t="s">
        <v>370</v>
      </c>
      <c r="G173" s="11" t="s">
        <v>990</v>
      </c>
      <c r="H173" s="13" t="s">
        <v>355</v>
      </c>
      <c r="I173" s="2">
        <v>44414</v>
      </c>
      <c r="J173" s="2"/>
      <c r="K173" s="11" t="s">
        <v>994</v>
      </c>
      <c r="L173" s="11" t="s">
        <v>1002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Row],[User]],'SKL放款-20210716'!A:G,7,FALSE)</f>
        <v>放款服務課</v>
      </c>
    </row>
    <row r="174" spans="1:21" ht="14.25" x14ac:dyDescent="0.25">
      <c r="A174" s="32">
        <v>173</v>
      </c>
      <c r="B174" s="9" t="str">
        <f>LEFT(功能_33[[#This Row],[功能代號]],2)</f>
        <v>L4</v>
      </c>
      <c r="C174" s="9" t="s">
        <v>1033</v>
      </c>
      <c r="D174" s="11" t="s">
        <v>371</v>
      </c>
      <c r="E174" s="10" t="s">
        <v>372</v>
      </c>
      <c r="F174" s="9" t="s">
        <v>373</v>
      </c>
      <c r="G174" s="11" t="s">
        <v>990</v>
      </c>
      <c r="H174" s="13" t="s">
        <v>355</v>
      </c>
      <c r="I174" s="2">
        <v>44417</v>
      </c>
      <c r="J174" s="2"/>
      <c r="K174" s="11" t="s">
        <v>994</v>
      </c>
      <c r="L174" s="11" t="s">
        <v>1002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Row],[User]],'SKL放款-20210716'!A:G,7,FALSE)</f>
        <v>放款服務課</v>
      </c>
    </row>
    <row r="175" spans="1:21" ht="14.25" x14ac:dyDescent="0.25">
      <c r="A175" s="32">
        <v>174</v>
      </c>
      <c r="B175" s="9" t="str">
        <f>LEFT(功能_33[[#This Row],[功能代號]],2)</f>
        <v>L4</v>
      </c>
      <c r="C175" s="9" t="s">
        <v>1033</v>
      </c>
      <c r="D175" s="11" t="s">
        <v>374</v>
      </c>
      <c r="E175" s="10" t="s">
        <v>375</v>
      </c>
      <c r="F175" s="9" t="s">
        <v>376</v>
      </c>
      <c r="G175" s="11" t="s">
        <v>990</v>
      </c>
      <c r="H175" s="13" t="s">
        <v>355</v>
      </c>
      <c r="I175" s="2">
        <v>44417</v>
      </c>
      <c r="J175" s="2"/>
      <c r="K175" s="11" t="s">
        <v>994</v>
      </c>
      <c r="L175" s="11" t="s">
        <v>1002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Row],[User]],'SKL放款-20210716'!A:G,7,FALSE)</f>
        <v>放款服務課</v>
      </c>
    </row>
    <row r="176" spans="1:21" ht="14.25" x14ac:dyDescent="0.25">
      <c r="A176" s="32">
        <v>175</v>
      </c>
      <c r="B176" s="9" t="str">
        <f>LEFT(功能_33[[#This Row],[功能代號]],2)</f>
        <v>L4</v>
      </c>
      <c r="C176" s="9" t="s">
        <v>1033</v>
      </c>
      <c r="D176" s="11" t="s">
        <v>377</v>
      </c>
      <c r="E176" s="10" t="s">
        <v>378</v>
      </c>
      <c r="F176" s="9" t="s">
        <v>379</v>
      </c>
      <c r="G176" s="11" t="s">
        <v>990</v>
      </c>
      <c r="H176" s="13" t="s">
        <v>355</v>
      </c>
      <c r="I176" s="2">
        <v>44417</v>
      </c>
      <c r="J176" s="2"/>
      <c r="K176" s="11" t="s">
        <v>994</v>
      </c>
      <c r="L176" s="11" t="s">
        <v>1002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Row],[User]],'SKL放款-20210716'!A:G,7,FALSE)</f>
        <v>放款服務課</v>
      </c>
    </row>
    <row r="177" spans="1:21" ht="14.25" x14ac:dyDescent="0.25">
      <c r="A177" s="32">
        <v>176</v>
      </c>
      <c r="B177" s="9" t="str">
        <f>LEFT(功能_33[[#This Row],[功能代號]],2)</f>
        <v>L4</v>
      </c>
      <c r="C177" s="9" t="s">
        <v>1033</v>
      </c>
      <c r="D177" s="11" t="s">
        <v>380</v>
      </c>
      <c r="E177" s="10" t="s">
        <v>381</v>
      </c>
      <c r="F177" s="9" t="s">
        <v>382</v>
      </c>
      <c r="G177" s="11" t="s">
        <v>990</v>
      </c>
      <c r="H177" s="13" t="s">
        <v>355</v>
      </c>
      <c r="I177" s="2">
        <v>44417</v>
      </c>
      <c r="J177" s="2"/>
      <c r="K177" s="11" t="s">
        <v>994</v>
      </c>
      <c r="L177" s="11" t="s">
        <v>1002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Row],[User]],'SKL放款-20210716'!A:G,7,FALSE)</f>
        <v>放款服務課</v>
      </c>
    </row>
    <row r="178" spans="1:21" ht="14.25" x14ac:dyDescent="0.25">
      <c r="A178" s="32">
        <v>177</v>
      </c>
      <c r="B178" s="9" t="str">
        <f>LEFT(功能_33[[#This Row],[功能代號]],2)</f>
        <v>L4</v>
      </c>
      <c r="C178" s="9" t="s">
        <v>1033</v>
      </c>
      <c r="D178" s="11" t="s">
        <v>383</v>
      </c>
      <c r="E178" s="10" t="s">
        <v>384</v>
      </c>
      <c r="F178" s="9" t="s">
        <v>385</v>
      </c>
      <c r="G178" s="11" t="s">
        <v>990</v>
      </c>
      <c r="H178" s="13" t="s">
        <v>355</v>
      </c>
      <c r="I178" s="2">
        <v>44417</v>
      </c>
      <c r="J178" s="2"/>
      <c r="K178" s="11" t="s">
        <v>994</v>
      </c>
      <c r="L178" s="11" t="s">
        <v>1002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Row],[User]],'SKL放款-20210716'!A:G,7,FALSE)</f>
        <v>放款服務課</v>
      </c>
    </row>
    <row r="179" spans="1:21" ht="14.25" x14ac:dyDescent="0.25">
      <c r="A179" s="32">
        <v>178</v>
      </c>
      <c r="B179" s="9" t="str">
        <f>LEFT(功能_33[[#This Row],[功能代號]],2)</f>
        <v>L4</v>
      </c>
      <c r="C179" s="9" t="s">
        <v>1033</v>
      </c>
      <c r="D179" s="11" t="s">
        <v>386</v>
      </c>
      <c r="E179" s="10" t="s">
        <v>387</v>
      </c>
      <c r="F179" s="9" t="s">
        <v>388</v>
      </c>
      <c r="G179" s="11" t="s">
        <v>990</v>
      </c>
      <c r="H179" s="13" t="s">
        <v>355</v>
      </c>
      <c r="I179" s="2">
        <v>44417</v>
      </c>
      <c r="J179" s="2"/>
      <c r="K179" s="11" t="s">
        <v>994</v>
      </c>
      <c r="L179" s="11" t="s">
        <v>1002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Row],[User]],'SKL放款-20210716'!A:G,7,FALSE)</f>
        <v>放款服務課</v>
      </c>
    </row>
    <row r="180" spans="1:21" ht="14.25" x14ac:dyDescent="0.25">
      <c r="A180" s="32">
        <v>179</v>
      </c>
      <c r="B180" s="9" t="str">
        <f>LEFT(功能_33[[#This Row],[功能代號]],2)</f>
        <v>L4</v>
      </c>
      <c r="C180" s="9" t="s">
        <v>1033</v>
      </c>
      <c r="D180" s="11" t="s">
        <v>389</v>
      </c>
      <c r="E180" s="10" t="s">
        <v>390</v>
      </c>
      <c r="F180" s="9" t="s">
        <v>391</v>
      </c>
      <c r="G180" s="11" t="s">
        <v>990</v>
      </c>
      <c r="H180" s="13" t="s">
        <v>355</v>
      </c>
      <c r="I180" s="2">
        <v>44417</v>
      </c>
      <c r="J180" s="2"/>
      <c r="K180" s="11" t="s">
        <v>994</v>
      </c>
      <c r="L180" s="11" t="s">
        <v>1002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Row],[User]],'SKL放款-20210716'!A:G,7,FALSE)</f>
        <v>放款服務課</v>
      </c>
    </row>
    <row r="181" spans="1:21" ht="14.25" x14ac:dyDescent="0.25">
      <c r="A181" s="32">
        <v>180</v>
      </c>
      <c r="B181" s="9" t="str">
        <f>LEFT(功能_33[[#This Row],[功能代號]],2)</f>
        <v>L4</v>
      </c>
      <c r="C181" s="9" t="s">
        <v>1033</v>
      </c>
      <c r="D181" s="11" t="s">
        <v>392</v>
      </c>
      <c r="E181" s="10" t="s">
        <v>393</v>
      </c>
      <c r="F181" s="9" t="s">
        <v>394</v>
      </c>
      <c r="G181" s="11" t="s">
        <v>990</v>
      </c>
      <c r="H181" s="13" t="s">
        <v>355</v>
      </c>
      <c r="I181" s="2">
        <v>44417</v>
      </c>
      <c r="J181" s="2"/>
      <c r="K181" s="11" t="s">
        <v>994</v>
      </c>
      <c r="L181" s="11" t="s">
        <v>1002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Row],[User]],'SKL放款-20210716'!A:G,7,FALSE)</f>
        <v>放款服務課</v>
      </c>
    </row>
    <row r="182" spans="1:21" ht="14.25" x14ac:dyDescent="0.25">
      <c r="A182" s="32">
        <v>181</v>
      </c>
      <c r="B182" s="9" t="str">
        <f>LEFT(功能_33[[#This Row],[功能代號]],2)</f>
        <v>L4</v>
      </c>
      <c r="C182" s="9" t="s">
        <v>1033</v>
      </c>
      <c r="D182" s="11" t="s">
        <v>395</v>
      </c>
      <c r="E182" s="10" t="s">
        <v>396</v>
      </c>
      <c r="F182" s="9" t="s">
        <v>397</v>
      </c>
      <c r="G182" s="11" t="s">
        <v>990</v>
      </c>
      <c r="H182" s="13" t="s">
        <v>355</v>
      </c>
      <c r="I182" s="2">
        <v>44417</v>
      </c>
      <c r="J182" s="2"/>
      <c r="K182" s="11" t="s">
        <v>994</v>
      </c>
      <c r="L182" s="11" t="s">
        <v>1002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Row],[User]],'SKL放款-20210716'!A:G,7,FALSE)</f>
        <v>放款服務課</v>
      </c>
    </row>
    <row r="183" spans="1:21" ht="14.25" x14ac:dyDescent="0.25">
      <c r="A183" s="32">
        <v>182</v>
      </c>
      <c r="B183" s="9" t="str">
        <f>LEFT(功能_33[[#This Row],[功能代號]],2)</f>
        <v>L4</v>
      </c>
      <c r="C183" s="9" t="s">
        <v>1033</v>
      </c>
      <c r="D183" s="11" t="s">
        <v>398</v>
      </c>
      <c r="E183" s="10" t="s">
        <v>399</v>
      </c>
      <c r="F183" s="9" t="s">
        <v>400</v>
      </c>
      <c r="G183" s="11" t="s">
        <v>990</v>
      </c>
      <c r="H183" s="13" t="s">
        <v>355</v>
      </c>
      <c r="I183" s="2">
        <v>44418</v>
      </c>
      <c r="J183" s="2"/>
      <c r="K183" s="11" t="s">
        <v>999</v>
      </c>
      <c r="L183" s="11" t="s">
        <v>1006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Row],[User]],'SKL放款-20210716'!A:G,7,FALSE)</f>
        <v>放款服務課</v>
      </c>
    </row>
    <row r="184" spans="1:21" ht="14.25" x14ac:dyDescent="0.25">
      <c r="A184" s="32">
        <v>183</v>
      </c>
      <c r="B184" s="9" t="str">
        <f>LEFT(功能_33[[#This Row],[功能代號]],2)</f>
        <v>L4</v>
      </c>
      <c r="C184" s="9" t="s">
        <v>1033</v>
      </c>
      <c r="D184" s="11" t="s">
        <v>401</v>
      </c>
      <c r="E184" s="10" t="s">
        <v>402</v>
      </c>
      <c r="F184" s="9" t="s">
        <v>403</v>
      </c>
      <c r="G184" s="11" t="s">
        <v>990</v>
      </c>
      <c r="H184" s="13" t="s">
        <v>355</v>
      </c>
      <c r="I184" s="2">
        <v>44418</v>
      </c>
      <c r="J184" s="2"/>
      <c r="K184" s="11" t="s">
        <v>999</v>
      </c>
      <c r="L184" s="11" t="s">
        <v>1006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Row],[User]],'SKL放款-20210716'!A:G,7,FALSE)</f>
        <v>放款服務課</v>
      </c>
    </row>
    <row r="185" spans="1:21" ht="14.25" x14ac:dyDescent="0.25">
      <c r="A185" s="32">
        <v>184</v>
      </c>
      <c r="B185" s="9" t="str">
        <f>LEFT(功能_33[[#This Row],[功能代號]],2)</f>
        <v>L4</v>
      </c>
      <c r="C185" s="9" t="s">
        <v>1033</v>
      </c>
      <c r="D185" s="11" t="s">
        <v>404</v>
      </c>
      <c r="E185" s="10" t="s">
        <v>405</v>
      </c>
      <c r="F185" s="9" t="s">
        <v>406</v>
      </c>
      <c r="G185" s="11" t="s">
        <v>990</v>
      </c>
      <c r="H185" s="13" t="s">
        <v>355</v>
      </c>
      <c r="I185" s="2">
        <v>44418</v>
      </c>
      <c r="J185" s="2"/>
      <c r="K185" s="11" t="s">
        <v>999</v>
      </c>
      <c r="L185" s="11" t="s">
        <v>1006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Row],[User]],'SKL放款-20210716'!A:G,7,FALSE)</f>
        <v>放款服務課</v>
      </c>
    </row>
    <row r="186" spans="1:21" ht="14.25" x14ac:dyDescent="0.25">
      <c r="A186" s="32">
        <v>185</v>
      </c>
      <c r="B186" s="9" t="str">
        <f>LEFT(功能_33[[#This Row],[功能代號]],2)</f>
        <v>L4</v>
      </c>
      <c r="C186" s="9" t="s">
        <v>1033</v>
      </c>
      <c r="D186" s="11" t="s">
        <v>407</v>
      </c>
      <c r="E186" s="10" t="s">
        <v>408</v>
      </c>
      <c r="F186" s="9" t="s">
        <v>409</v>
      </c>
      <c r="G186" s="11" t="s">
        <v>990</v>
      </c>
      <c r="H186" s="13" t="s">
        <v>355</v>
      </c>
      <c r="I186" s="2">
        <v>44418</v>
      </c>
      <c r="J186" s="2"/>
      <c r="K186" s="11" t="s">
        <v>999</v>
      </c>
      <c r="L186" s="11" t="s">
        <v>1009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Row],[User]],'SKL放款-20210716'!A:G,7,FALSE)</f>
        <v>放款服務課</v>
      </c>
    </row>
    <row r="187" spans="1:21" ht="14.25" x14ac:dyDescent="0.25">
      <c r="A187" s="32">
        <v>186</v>
      </c>
      <c r="B187" s="9" t="str">
        <f>LEFT(功能_33[[#This Row],[功能代號]],2)</f>
        <v>L4</v>
      </c>
      <c r="C187" s="9" t="s">
        <v>1033</v>
      </c>
      <c r="D187" s="11" t="s">
        <v>410</v>
      </c>
      <c r="E187" s="10" t="s">
        <v>411</v>
      </c>
      <c r="F187" s="9" t="s">
        <v>412</v>
      </c>
      <c r="G187" s="11" t="s">
        <v>990</v>
      </c>
      <c r="H187" s="13" t="s">
        <v>355</v>
      </c>
      <c r="I187" s="2">
        <v>44418</v>
      </c>
      <c r="J187" s="2"/>
      <c r="K187" s="11" t="s">
        <v>999</v>
      </c>
      <c r="L187" s="11" t="s">
        <v>1009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Row],[User]],'SKL放款-20210716'!A:G,7,FALSE)</f>
        <v>放款服務課</v>
      </c>
    </row>
    <row r="188" spans="1:21" ht="14.25" x14ac:dyDescent="0.25">
      <c r="A188" s="32">
        <v>187</v>
      </c>
      <c r="B188" s="9" t="str">
        <f>LEFT(功能_33[[#This Row],[功能代號]],2)</f>
        <v>L4</v>
      </c>
      <c r="C188" s="9" t="s">
        <v>1033</v>
      </c>
      <c r="D188" s="11" t="s">
        <v>413</v>
      </c>
      <c r="E188" s="10" t="s">
        <v>414</v>
      </c>
      <c r="F188" s="9" t="s">
        <v>415</v>
      </c>
      <c r="G188" s="11" t="s">
        <v>990</v>
      </c>
      <c r="H188" s="13" t="s">
        <v>355</v>
      </c>
      <c r="I188" s="2">
        <v>44418</v>
      </c>
      <c r="J188" s="2"/>
      <c r="K188" s="11" t="s">
        <v>999</v>
      </c>
      <c r="L188" s="11" t="s">
        <v>1009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Row],[User]],'SKL放款-20210716'!A:G,7,FALSE)</f>
        <v>放款服務課</v>
      </c>
    </row>
    <row r="189" spans="1:21" ht="14.25" x14ac:dyDescent="0.25">
      <c r="A189" s="32">
        <v>188</v>
      </c>
      <c r="B189" s="9" t="str">
        <f>LEFT(功能_33[[#This Row],[功能代號]],2)</f>
        <v>L4</v>
      </c>
      <c r="C189" s="9" t="s">
        <v>1033</v>
      </c>
      <c r="D189" s="11" t="s">
        <v>416</v>
      </c>
      <c r="E189" s="10" t="s">
        <v>417</v>
      </c>
      <c r="F189" s="9" t="s">
        <v>418</v>
      </c>
      <c r="G189" s="11" t="s">
        <v>990</v>
      </c>
      <c r="H189" s="13" t="s">
        <v>355</v>
      </c>
      <c r="I189" s="2">
        <v>44418</v>
      </c>
      <c r="J189" s="2"/>
      <c r="K189" s="11" t="s">
        <v>999</v>
      </c>
      <c r="L189" s="11" t="s">
        <v>1006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Row],[User]],'SKL放款-20210716'!A:G,7,FALSE)</f>
        <v>放款服務課</v>
      </c>
    </row>
    <row r="190" spans="1:21" ht="14.25" x14ac:dyDescent="0.25">
      <c r="A190" s="32">
        <v>189</v>
      </c>
      <c r="B190" s="9" t="str">
        <f>LEFT(功能_33[[#This Row],[功能代號]],2)</f>
        <v>L4</v>
      </c>
      <c r="C190" s="9" t="s">
        <v>1033</v>
      </c>
      <c r="D190" s="11" t="s">
        <v>419</v>
      </c>
      <c r="E190" s="10" t="s">
        <v>420</v>
      </c>
      <c r="F190" s="9" t="s">
        <v>421</v>
      </c>
      <c r="G190" s="11" t="s">
        <v>990</v>
      </c>
      <c r="H190" s="13" t="s">
        <v>355</v>
      </c>
      <c r="I190" s="2">
        <v>44418</v>
      </c>
      <c r="J190" s="2"/>
      <c r="K190" s="11" t="s">
        <v>999</v>
      </c>
      <c r="L190" s="11" t="s">
        <v>1006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Row],[User]],'SKL放款-20210716'!A:G,7,FALSE)</f>
        <v>放款服務課</v>
      </c>
    </row>
    <row r="191" spans="1:21" ht="14.25" x14ac:dyDescent="0.25">
      <c r="A191" s="32">
        <v>190</v>
      </c>
      <c r="B191" s="9" t="str">
        <f>LEFT(功能_33[[#This Row],[功能代號]],2)</f>
        <v>L4</v>
      </c>
      <c r="C191" s="9" t="s">
        <v>1033</v>
      </c>
      <c r="D191" s="11" t="s">
        <v>422</v>
      </c>
      <c r="E191" s="10" t="s">
        <v>423</v>
      </c>
      <c r="F191" s="9" t="s">
        <v>424</v>
      </c>
      <c r="G191" s="11" t="s">
        <v>990</v>
      </c>
      <c r="H191" s="13" t="s">
        <v>355</v>
      </c>
      <c r="I191" s="2">
        <v>44418</v>
      </c>
      <c r="J191" s="2"/>
      <c r="K191" s="11" t="s">
        <v>995</v>
      </c>
      <c r="L191" s="11" t="s">
        <v>1006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Row],[User]],'SKL放款-20210716'!A:G,7,FALSE)</f>
        <v>放款服務課</v>
      </c>
    </row>
    <row r="192" spans="1:21" ht="14.25" x14ac:dyDescent="0.25">
      <c r="A192" s="32">
        <v>191</v>
      </c>
      <c r="B192" s="9" t="str">
        <f>LEFT(功能_33[[#This Row],[功能代號]],2)</f>
        <v>L4</v>
      </c>
      <c r="C192" s="9" t="s">
        <v>1033</v>
      </c>
      <c r="D192" s="11" t="s">
        <v>425</v>
      </c>
      <c r="E192" s="10" t="s">
        <v>426</v>
      </c>
      <c r="F192" s="9" t="s">
        <v>427</v>
      </c>
      <c r="G192" s="11" t="s">
        <v>990</v>
      </c>
      <c r="H192" s="13" t="s">
        <v>355</v>
      </c>
      <c r="I192" s="2">
        <v>44418</v>
      </c>
      <c r="J192" s="2"/>
      <c r="K192" s="11" t="s">
        <v>995</v>
      </c>
      <c r="L192" s="11" t="s">
        <v>1006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Row],[User]],'SKL放款-20210716'!A:G,7,FALSE)</f>
        <v>放款服務課</v>
      </c>
    </row>
    <row r="193" spans="1:21" ht="14.25" x14ac:dyDescent="0.25">
      <c r="A193" s="32">
        <v>192</v>
      </c>
      <c r="B193" s="9" t="str">
        <f>LEFT(功能_33[[#This Row],[功能代號]],2)</f>
        <v>L4</v>
      </c>
      <c r="C193" s="9" t="s">
        <v>1033</v>
      </c>
      <c r="D193" s="11" t="s">
        <v>428</v>
      </c>
      <c r="E193" s="10" t="s">
        <v>429</v>
      </c>
      <c r="F193" s="9" t="s">
        <v>430</v>
      </c>
      <c r="G193" s="11" t="s">
        <v>990</v>
      </c>
      <c r="H193" s="13" t="s">
        <v>355</v>
      </c>
      <c r="I193" s="2">
        <v>44418</v>
      </c>
      <c r="J193" s="2"/>
      <c r="K193" s="11" t="s">
        <v>995</v>
      </c>
      <c r="L193" s="11" t="s">
        <v>1006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Row],[User]],'SKL放款-20210716'!A:G,7,FALSE)</f>
        <v>放款服務課</v>
      </c>
    </row>
    <row r="194" spans="1:21" ht="14.25" x14ac:dyDescent="0.25">
      <c r="A194" s="32">
        <v>193</v>
      </c>
      <c r="B194" s="9" t="str">
        <f>LEFT(功能_33[[#This Row],[功能代號]],2)</f>
        <v>L4</v>
      </c>
      <c r="C194" s="9" t="s">
        <v>1033</v>
      </c>
      <c r="D194" s="11" t="s">
        <v>431</v>
      </c>
      <c r="E194" s="10" t="s">
        <v>432</v>
      </c>
      <c r="F194" s="9" t="s">
        <v>433</v>
      </c>
      <c r="G194" s="11" t="s">
        <v>990</v>
      </c>
      <c r="H194" s="13" t="s">
        <v>355</v>
      </c>
      <c r="I194" s="2">
        <v>44418</v>
      </c>
      <c r="J194" s="2"/>
      <c r="K194" s="11" t="s">
        <v>995</v>
      </c>
      <c r="L194" s="11" t="s">
        <v>1006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Row],[User]],'SKL放款-20210716'!A:G,7,FALSE)</f>
        <v>放款服務課</v>
      </c>
    </row>
    <row r="195" spans="1:21" ht="14.25" x14ac:dyDescent="0.25">
      <c r="A195" s="32">
        <v>194</v>
      </c>
      <c r="B195" s="9" t="str">
        <f>LEFT(功能_33[[#This Row],[功能代號]],2)</f>
        <v>L4</v>
      </c>
      <c r="C195" s="9" t="s">
        <v>1033</v>
      </c>
      <c r="D195" s="11" t="s">
        <v>434</v>
      </c>
      <c r="E195" s="10" t="s">
        <v>435</v>
      </c>
      <c r="F195" s="9" t="s">
        <v>436</v>
      </c>
      <c r="G195" s="11" t="s">
        <v>990</v>
      </c>
      <c r="H195" s="13" t="s">
        <v>355</v>
      </c>
      <c r="I195" s="2">
        <v>44418</v>
      </c>
      <c r="J195" s="2"/>
      <c r="K195" s="11" t="s">
        <v>995</v>
      </c>
      <c r="L195" s="11" t="s">
        <v>1006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Row],[User]],'SKL放款-20210716'!A:G,7,FALSE)</f>
        <v>放款服務課</v>
      </c>
    </row>
    <row r="196" spans="1:21" ht="14.25" x14ac:dyDescent="0.25">
      <c r="A196" s="32">
        <v>195</v>
      </c>
      <c r="B196" s="9" t="str">
        <f>LEFT(功能_33[[#This Row],[功能代號]],2)</f>
        <v>L4</v>
      </c>
      <c r="C196" s="9" t="s">
        <v>1033</v>
      </c>
      <c r="D196" s="11" t="s">
        <v>437</v>
      </c>
      <c r="E196" s="10" t="s">
        <v>438</v>
      </c>
      <c r="F196" s="9" t="s">
        <v>439</v>
      </c>
      <c r="G196" s="11" t="s">
        <v>990</v>
      </c>
      <c r="H196" s="13" t="s">
        <v>355</v>
      </c>
      <c r="I196" s="2">
        <v>44418</v>
      </c>
      <c r="J196" s="2"/>
      <c r="K196" s="11" t="s">
        <v>995</v>
      </c>
      <c r="L196" s="11" t="s">
        <v>1006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Row],[User]],'SKL放款-20210716'!A:G,7,FALSE)</f>
        <v>放款服務課</v>
      </c>
    </row>
    <row r="197" spans="1:21" ht="14.25" x14ac:dyDescent="0.25">
      <c r="A197" s="32">
        <v>196</v>
      </c>
      <c r="B197" s="9" t="str">
        <f>LEFT(功能_33[[#This Row],[功能代號]],2)</f>
        <v>L4</v>
      </c>
      <c r="C197" s="9" t="s">
        <v>1033</v>
      </c>
      <c r="D197" s="11" t="s">
        <v>440</v>
      </c>
      <c r="E197" s="12" t="s">
        <v>441</v>
      </c>
      <c r="F197" s="9" t="s">
        <v>442</v>
      </c>
      <c r="G197" s="11" t="s">
        <v>990</v>
      </c>
      <c r="H197" s="13" t="s">
        <v>355</v>
      </c>
      <c r="I197" s="2">
        <v>44419</v>
      </c>
      <c r="J197" s="2"/>
      <c r="K197" s="11" t="s">
        <v>999</v>
      </c>
      <c r="L197" s="11" t="s">
        <v>1009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Row],[User]],'SKL放款-20210716'!A:G,7,FALSE)</f>
        <v>放款服務課</v>
      </c>
    </row>
    <row r="198" spans="1:21" ht="14.25" x14ac:dyDescent="0.25">
      <c r="A198" s="32">
        <v>197</v>
      </c>
      <c r="B198" s="9" t="str">
        <f>LEFT(功能_33[[#This Row],[功能代號]],2)</f>
        <v>L4</v>
      </c>
      <c r="C198" s="9" t="s">
        <v>1033</v>
      </c>
      <c r="D198" s="11" t="s">
        <v>443</v>
      </c>
      <c r="E198" s="12" t="s">
        <v>444</v>
      </c>
      <c r="F198" s="9" t="s">
        <v>445</v>
      </c>
      <c r="G198" s="11" t="s">
        <v>990</v>
      </c>
      <c r="H198" s="13" t="s">
        <v>355</v>
      </c>
      <c r="I198" s="2">
        <v>44419</v>
      </c>
      <c r="J198" s="2"/>
      <c r="K198" s="11" t="s">
        <v>999</v>
      </c>
      <c r="L198" s="11" t="s">
        <v>1009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Row],[User]],'SKL放款-20210716'!A:G,7,FALSE)</f>
        <v>放款服務課</v>
      </c>
    </row>
    <row r="199" spans="1:21" ht="14.25" x14ac:dyDescent="0.25">
      <c r="A199" s="32">
        <v>198</v>
      </c>
      <c r="B199" s="9" t="str">
        <f>LEFT(功能_33[[#This Row],[功能代號]],2)</f>
        <v>L4</v>
      </c>
      <c r="C199" s="9" t="s">
        <v>1033</v>
      </c>
      <c r="D199" s="11" t="s">
        <v>446</v>
      </c>
      <c r="E199" s="12" t="s">
        <v>447</v>
      </c>
      <c r="F199" s="9" t="s">
        <v>448</v>
      </c>
      <c r="G199" s="11" t="s">
        <v>990</v>
      </c>
      <c r="H199" s="13" t="s">
        <v>355</v>
      </c>
      <c r="I199" s="2">
        <v>44419</v>
      </c>
      <c r="J199" s="2"/>
      <c r="K199" s="11" t="s">
        <v>999</v>
      </c>
      <c r="L199" s="11" t="s">
        <v>1009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Row],[User]],'SKL放款-20210716'!A:G,7,FALSE)</f>
        <v>放款服務課</v>
      </c>
    </row>
    <row r="200" spans="1:21" ht="14.25" x14ac:dyDescent="0.25">
      <c r="A200" s="32">
        <v>199</v>
      </c>
      <c r="B200" s="9" t="str">
        <f>LEFT(功能_33[[#This Row],[功能代號]],2)</f>
        <v>L4</v>
      </c>
      <c r="C200" s="9" t="s">
        <v>1033</v>
      </c>
      <c r="D200" s="22" t="s">
        <v>449</v>
      </c>
      <c r="E200" s="12" t="s">
        <v>450</v>
      </c>
      <c r="F200" s="9" t="s">
        <v>451</v>
      </c>
      <c r="G200" s="11" t="s">
        <v>990</v>
      </c>
      <c r="H200" s="13" t="s">
        <v>355</v>
      </c>
      <c r="I200" s="2">
        <v>44419</v>
      </c>
      <c r="J200" s="2"/>
      <c r="K200" s="11" t="s">
        <v>999</v>
      </c>
      <c r="L200" s="11" t="s">
        <v>1002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Row],[User]],'SKL放款-20210716'!A:G,7,FALSE)</f>
        <v>放款服務課</v>
      </c>
    </row>
    <row r="201" spans="1:21" ht="14.25" x14ac:dyDescent="0.25">
      <c r="A201" s="32">
        <v>200</v>
      </c>
      <c r="B201" s="9" t="str">
        <f>LEFT(功能_33[[#This Row],[功能代號]],2)</f>
        <v>L4</v>
      </c>
      <c r="C201" s="9" t="s">
        <v>1033</v>
      </c>
      <c r="D201" s="22" t="s">
        <v>452</v>
      </c>
      <c r="E201" s="12" t="s">
        <v>453</v>
      </c>
      <c r="F201" s="9" t="s">
        <v>454</v>
      </c>
      <c r="G201" s="11" t="s">
        <v>990</v>
      </c>
      <c r="H201" s="13" t="s">
        <v>355</v>
      </c>
      <c r="I201" s="2">
        <v>44419</v>
      </c>
      <c r="J201" s="2"/>
      <c r="K201" s="11" t="s">
        <v>999</v>
      </c>
      <c r="L201" s="11" t="s">
        <v>1002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Row],[User]],'SKL放款-20210716'!A:G,7,FALSE)</f>
        <v>放款服務課</v>
      </c>
    </row>
    <row r="202" spans="1:21" ht="14.25" x14ac:dyDescent="0.25">
      <c r="A202" s="32">
        <v>201</v>
      </c>
      <c r="B202" s="9" t="str">
        <f>LEFT(功能_33[[#This Row],[功能代號]],2)</f>
        <v>L4</v>
      </c>
      <c r="C202" s="9" t="s">
        <v>1033</v>
      </c>
      <c r="D202" s="22" t="s">
        <v>455</v>
      </c>
      <c r="E202" s="12" t="s">
        <v>456</v>
      </c>
      <c r="F202" s="9" t="s">
        <v>457</v>
      </c>
      <c r="G202" s="11" t="s">
        <v>990</v>
      </c>
      <c r="H202" s="13" t="s">
        <v>355</v>
      </c>
      <c r="I202" s="2">
        <v>44419</v>
      </c>
      <c r="J202" s="2"/>
      <c r="K202" s="11" t="s">
        <v>999</v>
      </c>
      <c r="L202" s="11" t="s">
        <v>1002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Row],[User]],'SKL放款-20210716'!A:G,7,FALSE)</f>
        <v>放款服務課</v>
      </c>
    </row>
    <row r="203" spans="1:21" ht="14.25" x14ac:dyDescent="0.25">
      <c r="A203" s="32">
        <v>202</v>
      </c>
      <c r="B203" s="9" t="str">
        <f>LEFT(功能_33[[#This Row],[功能代號]],2)</f>
        <v>L4</v>
      </c>
      <c r="C203" s="9" t="s">
        <v>1033</v>
      </c>
      <c r="D203" s="22" t="s">
        <v>458</v>
      </c>
      <c r="E203" s="12" t="s">
        <v>459</v>
      </c>
      <c r="F203" s="9" t="s">
        <v>460</v>
      </c>
      <c r="G203" s="11" t="s">
        <v>990</v>
      </c>
      <c r="H203" s="13" t="s">
        <v>355</v>
      </c>
      <c r="I203" s="2">
        <v>44419</v>
      </c>
      <c r="J203" s="2"/>
      <c r="K203" s="11" t="s">
        <v>999</v>
      </c>
      <c r="L203" s="11" t="s">
        <v>1002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Row],[User]],'SKL放款-20210716'!A:G,7,FALSE)</f>
        <v>放款服務課</v>
      </c>
    </row>
    <row r="204" spans="1:21" ht="14.25" x14ac:dyDescent="0.25">
      <c r="A204" s="32">
        <v>203</v>
      </c>
      <c r="B204" s="9" t="str">
        <f>LEFT(功能_33[[#This Row],[功能代號]],2)</f>
        <v>L4</v>
      </c>
      <c r="C204" s="9" t="s">
        <v>1033</v>
      </c>
      <c r="D204" s="22" t="s">
        <v>461</v>
      </c>
      <c r="E204" s="12" t="s">
        <v>462</v>
      </c>
      <c r="F204" s="9" t="s">
        <v>463</v>
      </c>
      <c r="G204" s="11" t="s">
        <v>990</v>
      </c>
      <c r="H204" s="13" t="s">
        <v>355</v>
      </c>
      <c r="I204" s="2">
        <v>44419</v>
      </c>
      <c r="J204" s="2"/>
      <c r="K204" s="11" t="s">
        <v>999</v>
      </c>
      <c r="L204" s="11" t="s">
        <v>1002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Row],[User]],'SKL放款-20210716'!A:G,7,FALSE)</f>
        <v>放款服務課</v>
      </c>
    </row>
    <row r="205" spans="1:21" ht="14.25" x14ac:dyDescent="0.25">
      <c r="A205" s="32">
        <v>204</v>
      </c>
      <c r="B205" s="9" t="str">
        <f>LEFT(功能_33[[#This Row],[功能代號]],2)</f>
        <v>L4</v>
      </c>
      <c r="C205" s="9" t="s">
        <v>1033</v>
      </c>
      <c r="D205" s="22" t="s">
        <v>464</v>
      </c>
      <c r="E205" s="12" t="s">
        <v>465</v>
      </c>
      <c r="F205" s="9" t="s">
        <v>466</v>
      </c>
      <c r="G205" s="11" t="s">
        <v>990</v>
      </c>
      <c r="H205" s="13" t="s">
        <v>355</v>
      </c>
      <c r="I205" s="2">
        <v>44419</v>
      </c>
      <c r="J205" s="2"/>
      <c r="K205" s="11" t="s">
        <v>999</v>
      </c>
      <c r="L205" s="11" t="s">
        <v>1002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Row],[User]],'SKL放款-20210716'!A:G,7,FALSE)</f>
        <v>放款服務課</v>
      </c>
    </row>
    <row r="206" spans="1:21" ht="14.25" x14ac:dyDescent="0.25">
      <c r="A206" s="32">
        <v>205</v>
      </c>
      <c r="B206" s="9" t="str">
        <f>LEFT(功能_33[[#This Row],[功能代號]],2)</f>
        <v>L4</v>
      </c>
      <c r="C206" s="9" t="s">
        <v>1033</v>
      </c>
      <c r="D206" s="11" t="s">
        <v>467</v>
      </c>
      <c r="E206" s="12" t="s">
        <v>468</v>
      </c>
      <c r="F206" s="9" t="s">
        <v>469</v>
      </c>
      <c r="G206" s="11" t="s">
        <v>990</v>
      </c>
      <c r="H206" s="13" t="s">
        <v>355</v>
      </c>
      <c r="I206" s="2">
        <v>44419</v>
      </c>
      <c r="J206" s="2"/>
      <c r="K206" s="11" t="s">
        <v>995</v>
      </c>
      <c r="L206" s="11" t="s">
        <v>993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Row],[User]],'SKL放款-20210716'!A:G,7,FALSE)</f>
        <v>放款服務課</v>
      </c>
    </row>
    <row r="207" spans="1:21" ht="14.25" x14ac:dyDescent="0.25">
      <c r="A207" s="32">
        <v>206</v>
      </c>
      <c r="B207" s="9" t="str">
        <f>LEFT(功能_33[[#This Row],[功能代號]],2)</f>
        <v>L4</v>
      </c>
      <c r="C207" s="9" t="s">
        <v>1033</v>
      </c>
      <c r="D207" s="11" t="s">
        <v>470</v>
      </c>
      <c r="E207" s="12" t="s">
        <v>471</v>
      </c>
      <c r="F207" s="9" t="s">
        <v>472</v>
      </c>
      <c r="G207" s="11" t="s">
        <v>990</v>
      </c>
      <c r="H207" s="13" t="s">
        <v>355</v>
      </c>
      <c r="I207" s="2">
        <v>44419</v>
      </c>
      <c r="J207" s="2"/>
      <c r="K207" s="11" t="s">
        <v>995</v>
      </c>
      <c r="L207" s="11" t="s">
        <v>993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Row],[User]],'SKL放款-20210716'!A:G,7,FALSE)</f>
        <v>放款服務課</v>
      </c>
    </row>
    <row r="208" spans="1:21" ht="14.25" x14ac:dyDescent="0.25">
      <c r="A208" s="32">
        <v>207</v>
      </c>
      <c r="B208" s="9" t="str">
        <f>LEFT(功能_33[[#This Row],[功能代號]],2)</f>
        <v>L4</v>
      </c>
      <c r="C208" s="9" t="s">
        <v>1033</v>
      </c>
      <c r="D208" s="11" t="s">
        <v>473</v>
      </c>
      <c r="E208" s="12" t="s">
        <v>471</v>
      </c>
      <c r="F208" s="9" t="s">
        <v>474</v>
      </c>
      <c r="G208" s="11" t="s">
        <v>990</v>
      </c>
      <c r="H208" s="13" t="s">
        <v>475</v>
      </c>
      <c r="I208" s="2">
        <v>44419</v>
      </c>
      <c r="J208" s="2"/>
      <c r="K208" s="11" t="s">
        <v>995</v>
      </c>
      <c r="L208" s="11" t="s">
        <v>1006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Row],[User]],'SKL放款-20210716'!A:G,7,FALSE)</f>
        <v>放款服務課</v>
      </c>
    </row>
    <row r="209" spans="1:21" ht="14.25" x14ac:dyDescent="0.25">
      <c r="A209" s="32">
        <v>208</v>
      </c>
      <c r="B209" s="9" t="str">
        <f>LEFT(功能_33[[#This Row],[功能代號]],2)</f>
        <v>L4</v>
      </c>
      <c r="C209" s="9" t="s">
        <v>1033</v>
      </c>
      <c r="D209" s="11" t="s">
        <v>476</v>
      </c>
      <c r="E209" s="12" t="s">
        <v>471</v>
      </c>
      <c r="F209" s="9" t="s">
        <v>477</v>
      </c>
      <c r="G209" s="11" t="s">
        <v>990</v>
      </c>
      <c r="H209" s="13" t="s">
        <v>355</v>
      </c>
      <c r="I209" s="2">
        <v>44419</v>
      </c>
      <c r="J209" s="2"/>
      <c r="K209" s="11" t="s">
        <v>995</v>
      </c>
      <c r="L209" s="11" t="s">
        <v>1006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Row],[User]],'SKL放款-20210716'!A:G,7,FALSE)</f>
        <v>放款服務課</v>
      </c>
    </row>
    <row r="210" spans="1:21" ht="14.25" x14ac:dyDescent="0.25">
      <c r="A210" s="32">
        <v>209</v>
      </c>
      <c r="B210" s="9" t="str">
        <f>LEFT(功能_33[[#This Row],[功能代號]],2)</f>
        <v>L4</v>
      </c>
      <c r="C210" s="9" t="s">
        <v>1033</v>
      </c>
      <c r="D210" s="11" t="s">
        <v>478</v>
      </c>
      <c r="E210" s="12" t="s">
        <v>471</v>
      </c>
      <c r="F210" s="9" t="s">
        <v>479</v>
      </c>
      <c r="G210" s="11" t="s">
        <v>990</v>
      </c>
      <c r="H210" s="13" t="s">
        <v>355</v>
      </c>
      <c r="I210" s="2">
        <v>44420</v>
      </c>
      <c r="J210" s="2"/>
      <c r="K210" s="11" t="s">
        <v>995</v>
      </c>
      <c r="L210" s="11" t="s">
        <v>993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Row],[User]],'SKL放款-20210716'!A:G,7,FALSE)</f>
        <v>放款服務課</v>
      </c>
    </row>
    <row r="211" spans="1:21" ht="14.25" x14ac:dyDescent="0.25">
      <c r="A211" s="32">
        <v>210</v>
      </c>
      <c r="B211" s="9" t="str">
        <f>LEFT(功能_33[[#This Row],[功能代號]],2)</f>
        <v>L4</v>
      </c>
      <c r="C211" s="9" t="s">
        <v>1033</v>
      </c>
      <c r="D211" s="11" t="s">
        <v>480</v>
      </c>
      <c r="E211" s="12" t="s">
        <v>471</v>
      </c>
      <c r="F211" s="9" t="s">
        <v>481</v>
      </c>
      <c r="G211" s="11" t="s">
        <v>990</v>
      </c>
      <c r="H211" s="13" t="s">
        <v>355</v>
      </c>
      <c r="I211" s="2">
        <v>44420</v>
      </c>
      <c r="J211" s="2"/>
      <c r="K211" s="11" t="s">
        <v>995</v>
      </c>
      <c r="L211" s="11" t="s">
        <v>993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Row],[User]],'SKL放款-20210716'!A:G,7,FALSE)</f>
        <v>放款服務課</v>
      </c>
    </row>
    <row r="212" spans="1:21" ht="14.25" x14ac:dyDescent="0.25">
      <c r="A212" s="32">
        <v>211</v>
      </c>
      <c r="B212" s="9" t="str">
        <f>LEFT(功能_33[[#This Row],[功能代號]],2)</f>
        <v>L4</v>
      </c>
      <c r="C212" s="9" t="s">
        <v>1033</v>
      </c>
      <c r="D212" s="22" t="s">
        <v>482</v>
      </c>
      <c r="E212" s="12" t="s">
        <v>483</v>
      </c>
      <c r="F212" s="9" t="s">
        <v>484</v>
      </c>
      <c r="G212" s="11" t="s">
        <v>990</v>
      </c>
      <c r="H212" s="13" t="s">
        <v>355</v>
      </c>
      <c r="I212" s="2">
        <v>44420</v>
      </c>
      <c r="J212" s="2"/>
      <c r="K212" s="11" t="s">
        <v>999</v>
      </c>
      <c r="L212" s="11" t="s">
        <v>1002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Row],[User]],'SKL放款-20210716'!A:G,7,FALSE)</f>
        <v>放款服務課</v>
      </c>
    </row>
    <row r="213" spans="1:21" ht="14.25" x14ac:dyDescent="0.25">
      <c r="A213" s="32">
        <v>212</v>
      </c>
      <c r="B213" s="9" t="str">
        <f>LEFT(功能_33[[#This Row],[功能代號]],2)</f>
        <v>L4</v>
      </c>
      <c r="C213" s="9" t="s">
        <v>1033</v>
      </c>
      <c r="D213" s="11" t="s">
        <v>485</v>
      </c>
      <c r="E213" s="12" t="s">
        <v>486</v>
      </c>
      <c r="F213" s="9" t="s">
        <v>487</v>
      </c>
      <c r="G213" s="11" t="s">
        <v>990</v>
      </c>
      <c r="H213" s="13" t="s">
        <v>355</v>
      </c>
      <c r="I213" s="2">
        <v>44420</v>
      </c>
      <c r="J213" s="2"/>
      <c r="K213" s="11" t="s">
        <v>995</v>
      </c>
      <c r="L213" s="11" t="s">
        <v>1002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Row],[User]],'SKL放款-20210716'!A:G,7,FALSE)</f>
        <v>放款服務課</v>
      </c>
    </row>
    <row r="214" spans="1:21" ht="14.25" x14ac:dyDescent="0.25">
      <c r="A214" s="32">
        <v>213</v>
      </c>
      <c r="B214" s="9" t="str">
        <f>LEFT(功能_33[[#This Row],[功能代號]],2)</f>
        <v>L4</v>
      </c>
      <c r="C214" s="9" t="s">
        <v>1033</v>
      </c>
      <c r="D214" s="11" t="s">
        <v>488</v>
      </c>
      <c r="E214" s="12" t="s">
        <v>489</v>
      </c>
      <c r="F214" s="9" t="s">
        <v>490</v>
      </c>
      <c r="G214" s="11" t="s">
        <v>990</v>
      </c>
      <c r="H214" s="13" t="s">
        <v>355</v>
      </c>
      <c r="I214" s="2">
        <v>44420</v>
      </c>
      <c r="J214" s="2"/>
      <c r="K214" s="11" t="s">
        <v>995</v>
      </c>
      <c r="L214" s="11" t="s">
        <v>993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Row],[User]],'SKL放款-20210716'!A:G,7,FALSE)</f>
        <v>放款服務課</v>
      </c>
    </row>
    <row r="215" spans="1:21" ht="14.25" x14ac:dyDescent="0.25">
      <c r="A215" s="32">
        <v>214</v>
      </c>
      <c r="B215" s="9" t="str">
        <f>LEFT(功能_33[[#This Row],[功能代號]],2)</f>
        <v>L4</v>
      </c>
      <c r="C215" s="9" t="s">
        <v>1033</v>
      </c>
      <c r="D215" s="11" t="s">
        <v>491</v>
      </c>
      <c r="E215" s="12" t="s">
        <v>492</v>
      </c>
      <c r="F215" s="9" t="s">
        <v>493</v>
      </c>
      <c r="G215" s="11" t="s">
        <v>990</v>
      </c>
      <c r="H215" s="13" t="s">
        <v>355</v>
      </c>
      <c r="I215" s="2">
        <v>44420</v>
      </c>
      <c r="J215" s="2"/>
      <c r="K215" s="11" t="s">
        <v>995</v>
      </c>
      <c r="L215" s="11" t="s">
        <v>993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Row],[User]],'SKL放款-20210716'!A:G,7,FALSE)</f>
        <v>放款服務課</v>
      </c>
    </row>
    <row r="216" spans="1:21" ht="14.25" x14ac:dyDescent="0.25">
      <c r="A216" s="32">
        <v>215</v>
      </c>
      <c r="B216" s="9" t="str">
        <f>LEFT(功能_33[[#This Row],[功能代號]],2)</f>
        <v>L4</v>
      </c>
      <c r="C216" s="9" t="s">
        <v>1033</v>
      </c>
      <c r="D216" s="11" t="s">
        <v>494</v>
      </c>
      <c r="E216" s="12" t="s">
        <v>495</v>
      </c>
      <c r="F216" s="9" t="s">
        <v>496</v>
      </c>
      <c r="G216" s="11" t="s">
        <v>990</v>
      </c>
      <c r="H216" s="13" t="s">
        <v>355</v>
      </c>
      <c r="I216" s="2">
        <v>44420</v>
      </c>
      <c r="J216" s="2"/>
      <c r="K216" s="11" t="s">
        <v>995</v>
      </c>
      <c r="L216" s="11" t="s">
        <v>1010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Row],[User]],'SKL放款-20210716'!A:G,7,FALSE)</f>
        <v>#N/A</v>
      </c>
    </row>
    <row r="217" spans="1:21" ht="14.25" x14ac:dyDescent="0.25">
      <c r="A217" s="32">
        <v>216</v>
      </c>
      <c r="B217" s="9" t="str">
        <f>LEFT(功能_33[[#This Row],[功能代號]],2)</f>
        <v>L4</v>
      </c>
      <c r="C217" s="9" t="s">
        <v>1033</v>
      </c>
      <c r="D217" s="11" t="s">
        <v>497</v>
      </c>
      <c r="E217" s="12" t="s">
        <v>498</v>
      </c>
      <c r="F217" s="9" t="s">
        <v>499</v>
      </c>
      <c r="G217" s="11" t="s">
        <v>990</v>
      </c>
      <c r="H217" s="13" t="s">
        <v>355</v>
      </c>
      <c r="I217" s="2">
        <v>44420</v>
      </c>
      <c r="J217" s="2"/>
      <c r="K217" s="11" t="s">
        <v>995</v>
      </c>
      <c r="L217" s="11" t="s">
        <v>1010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Row],[User]],'SKL放款-20210716'!A:G,7,FALSE)</f>
        <v>#N/A</v>
      </c>
    </row>
    <row r="218" spans="1:21" ht="14.25" x14ac:dyDescent="0.25">
      <c r="A218" s="32">
        <v>217</v>
      </c>
      <c r="B218" s="9" t="str">
        <f>LEFT(功能_33[[#This Row],[功能代號]],2)</f>
        <v>L4</v>
      </c>
      <c r="C218" s="9" t="s">
        <v>1033</v>
      </c>
      <c r="D218" s="11" t="s">
        <v>500</v>
      </c>
      <c r="E218" s="12" t="s">
        <v>501</v>
      </c>
      <c r="F218" s="9" t="s">
        <v>502</v>
      </c>
      <c r="G218" s="11" t="s">
        <v>990</v>
      </c>
      <c r="H218" s="13" t="s">
        <v>355</v>
      </c>
      <c r="I218" s="2">
        <v>44420</v>
      </c>
      <c r="J218" s="2"/>
      <c r="K218" s="11" t="s">
        <v>995</v>
      </c>
      <c r="L218" s="11" t="s">
        <v>1006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Row],[User]],'SKL放款-20210716'!A:G,7,FALSE)</f>
        <v>放款服務課</v>
      </c>
    </row>
    <row r="219" spans="1:21" ht="14.25" x14ac:dyDescent="0.25">
      <c r="A219" s="32">
        <v>218</v>
      </c>
      <c r="B219" s="9" t="str">
        <f>LEFT(功能_33[[#This Row],[功能代號]],2)</f>
        <v>L4</v>
      </c>
      <c r="C219" s="9" t="s">
        <v>1033</v>
      </c>
      <c r="D219" s="11" t="s">
        <v>503</v>
      </c>
      <c r="E219" s="12" t="s">
        <v>504</v>
      </c>
      <c r="F219" s="9" t="s">
        <v>505</v>
      </c>
      <c r="G219" s="11" t="s">
        <v>990</v>
      </c>
      <c r="H219" s="13" t="s">
        <v>355</v>
      </c>
      <c r="I219" s="2">
        <v>44420</v>
      </c>
      <c r="J219" s="2"/>
      <c r="K219" s="11" t="s">
        <v>995</v>
      </c>
      <c r="L219" s="11" t="s">
        <v>1009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Row],[User]],'SKL放款-20210716'!A:G,7,FALSE)</f>
        <v>放款服務課</v>
      </c>
    </row>
    <row r="220" spans="1:21" ht="14.25" x14ac:dyDescent="0.25">
      <c r="A220" s="32">
        <v>219</v>
      </c>
      <c r="B220" s="9" t="str">
        <f>LEFT(功能_33[[#This Row],[功能代號]],2)</f>
        <v>L4</v>
      </c>
      <c r="C220" s="9" t="s">
        <v>1033</v>
      </c>
      <c r="D220" s="11" t="s">
        <v>506</v>
      </c>
      <c r="E220" s="12" t="s">
        <v>507</v>
      </c>
      <c r="F220" s="9" t="s">
        <v>508</v>
      </c>
      <c r="G220" s="11" t="s">
        <v>990</v>
      </c>
      <c r="H220" s="13" t="s">
        <v>355</v>
      </c>
      <c r="I220" s="2">
        <v>44420</v>
      </c>
      <c r="J220" s="2"/>
      <c r="K220" s="11" t="s">
        <v>995</v>
      </c>
      <c r="L220" s="11" t="s">
        <v>1002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Row],[User]],'SKL放款-20210716'!A:G,7,FALSE)</f>
        <v>放款服務課</v>
      </c>
    </row>
    <row r="221" spans="1:21" ht="14.25" x14ac:dyDescent="0.25">
      <c r="A221" s="32">
        <v>220</v>
      </c>
      <c r="B221" s="9" t="str">
        <f>LEFT(功能_33[[#This Row],[功能代號]],2)</f>
        <v>L4</v>
      </c>
      <c r="C221" s="9" t="s">
        <v>1033</v>
      </c>
      <c r="D221" s="11" t="s">
        <v>509</v>
      </c>
      <c r="E221" s="12" t="s">
        <v>510</v>
      </c>
      <c r="F221" s="9" t="s">
        <v>511</v>
      </c>
      <c r="G221" s="11" t="s">
        <v>990</v>
      </c>
      <c r="H221" s="13" t="s">
        <v>355</v>
      </c>
      <c r="I221" s="2">
        <v>44420</v>
      </c>
      <c r="J221" s="2"/>
      <c r="K221" s="11" t="s">
        <v>995</v>
      </c>
      <c r="L221" s="11" t="s">
        <v>1002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Row],[User]],'SKL放款-20210716'!A:G,7,FALSE)</f>
        <v>放款服務課</v>
      </c>
    </row>
    <row r="222" spans="1:21" ht="14.25" x14ac:dyDescent="0.25">
      <c r="A222" s="32">
        <v>221</v>
      </c>
      <c r="B222" s="9" t="str">
        <f>LEFT(功能_33[[#This Row],[功能代號]],2)</f>
        <v>L4</v>
      </c>
      <c r="C222" s="9" t="s">
        <v>1033</v>
      </c>
      <c r="D222" s="11" t="s">
        <v>512</v>
      </c>
      <c r="E222" s="12" t="s">
        <v>513</v>
      </c>
      <c r="F222" s="9" t="s">
        <v>514</v>
      </c>
      <c r="G222" s="11" t="s">
        <v>990</v>
      </c>
      <c r="H222" s="13" t="s">
        <v>355</v>
      </c>
      <c r="I222" s="2">
        <v>44421</v>
      </c>
      <c r="J222" s="2"/>
      <c r="K222" s="11" t="s">
        <v>995</v>
      </c>
      <c r="L222" s="11" t="s">
        <v>1002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Row],[User]],'SKL放款-20210716'!A:G,7,FALSE)</f>
        <v>放款服務課</v>
      </c>
    </row>
    <row r="223" spans="1:21" ht="14.25" x14ac:dyDescent="0.25">
      <c r="A223" s="32">
        <v>222</v>
      </c>
      <c r="B223" s="9" t="str">
        <f>LEFT(功能_33[[#This Row],[功能代號]],2)</f>
        <v>L4</v>
      </c>
      <c r="C223" s="9" t="s">
        <v>1033</v>
      </c>
      <c r="D223" s="11" t="s">
        <v>515</v>
      </c>
      <c r="E223" s="12" t="s">
        <v>516</v>
      </c>
      <c r="F223" s="9" t="s">
        <v>517</v>
      </c>
      <c r="G223" s="11" t="s">
        <v>990</v>
      </c>
      <c r="H223" s="13" t="s">
        <v>355</v>
      </c>
      <c r="I223" s="2">
        <v>44421</v>
      </c>
      <c r="J223" s="2"/>
      <c r="K223" s="11" t="s">
        <v>995</v>
      </c>
      <c r="L223" s="11" t="s">
        <v>1002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Row],[User]],'SKL放款-20210716'!A:G,7,FALSE)</f>
        <v>放款服務課</v>
      </c>
    </row>
    <row r="224" spans="1:21" ht="14.25" x14ac:dyDescent="0.25">
      <c r="A224" s="32">
        <v>223</v>
      </c>
      <c r="B224" s="9" t="str">
        <f>LEFT(功能_33[[#This Row],[功能代號]],2)</f>
        <v>L4</v>
      </c>
      <c r="C224" s="9" t="s">
        <v>1033</v>
      </c>
      <c r="D224" s="11" t="s">
        <v>518</v>
      </c>
      <c r="E224" s="12" t="s">
        <v>519</v>
      </c>
      <c r="F224" s="9" t="s">
        <v>520</v>
      </c>
      <c r="G224" s="11" t="s">
        <v>990</v>
      </c>
      <c r="H224" s="13" t="s">
        <v>355</v>
      </c>
      <c r="I224" s="2">
        <v>44421</v>
      </c>
      <c r="J224" s="2"/>
      <c r="K224" s="11" t="s">
        <v>995</v>
      </c>
      <c r="L224" s="11" t="s">
        <v>993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Row],[User]],'SKL放款-20210716'!A:G,7,FALSE)</f>
        <v>放款服務課</v>
      </c>
    </row>
    <row r="225" spans="1:21" ht="14.25" x14ac:dyDescent="0.25">
      <c r="A225" s="32">
        <v>224</v>
      </c>
      <c r="B225" s="9" t="str">
        <f>LEFT(功能_33[[#This Row],[功能代號]],2)</f>
        <v>L4</v>
      </c>
      <c r="C225" s="9" t="s">
        <v>1033</v>
      </c>
      <c r="D225" s="11" t="s">
        <v>521</v>
      </c>
      <c r="E225" s="10" t="s">
        <v>522</v>
      </c>
      <c r="F225" s="9" t="s">
        <v>523</v>
      </c>
      <c r="G225" s="11" t="s">
        <v>990</v>
      </c>
      <c r="H225" s="13" t="s">
        <v>355</v>
      </c>
      <c r="I225" s="2">
        <v>44421</v>
      </c>
      <c r="J225" s="2"/>
      <c r="K225" s="11" t="s">
        <v>1005</v>
      </c>
      <c r="L225" s="11" t="s">
        <v>997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Row],[User]],'SKL放款-20210716'!A:G,7,FALSE)</f>
        <v>放款服務課</v>
      </c>
    </row>
    <row r="226" spans="1:21" ht="14.25" x14ac:dyDescent="0.25">
      <c r="A226" s="32">
        <v>225</v>
      </c>
      <c r="B226" s="9" t="str">
        <f>LEFT(功能_33[[#This Row],[功能代號]],2)</f>
        <v>L4</v>
      </c>
      <c r="C226" s="9" t="s">
        <v>1033</v>
      </c>
      <c r="D226" s="11" t="s">
        <v>524</v>
      </c>
      <c r="E226" s="10" t="s">
        <v>525</v>
      </c>
      <c r="F226" s="9" t="s">
        <v>526</v>
      </c>
      <c r="G226" s="11" t="s">
        <v>990</v>
      </c>
      <c r="H226" s="13" t="s">
        <v>355</v>
      </c>
      <c r="I226" s="2">
        <v>44421</v>
      </c>
      <c r="J226" s="2"/>
      <c r="K226" s="11" t="s">
        <v>1005</v>
      </c>
      <c r="L226" s="11" t="s">
        <v>997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Row],[User]],'SKL放款-20210716'!A:G,7,FALSE)</f>
        <v>放款服務課</v>
      </c>
    </row>
    <row r="227" spans="1:21" ht="14.25" x14ac:dyDescent="0.25">
      <c r="A227" s="32">
        <v>226</v>
      </c>
      <c r="B227" s="9" t="str">
        <f>LEFT(功能_33[[#This Row],[功能代號]],2)</f>
        <v>L4</v>
      </c>
      <c r="C227" s="9" t="s">
        <v>1033</v>
      </c>
      <c r="D227" s="11" t="s">
        <v>527</v>
      </c>
      <c r="E227" s="10" t="s">
        <v>528</v>
      </c>
      <c r="F227" s="9" t="s">
        <v>529</v>
      </c>
      <c r="G227" s="11" t="s">
        <v>990</v>
      </c>
      <c r="H227" s="13" t="s">
        <v>355</v>
      </c>
      <c r="I227" s="2">
        <v>44421</v>
      </c>
      <c r="J227" s="2"/>
      <c r="K227" s="11" t="s">
        <v>1005</v>
      </c>
      <c r="L227" s="11" t="s">
        <v>997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Row],[User]],'SKL放款-20210716'!A:G,7,FALSE)</f>
        <v>放款服務課</v>
      </c>
    </row>
    <row r="228" spans="1:21" ht="14.25" x14ac:dyDescent="0.25">
      <c r="A228" s="32">
        <v>227</v>
      </c>
      <c r="B228" s="9" t="str">
        <f>LEFT(功能_33[[#This Row],[功能代號]],2)</f>
        <v>L4</v>
      </c>
      <c r="C228" s="9" t="s">
        <v>1033</v>
      </c>
      <c r="D228" s="11" t="s">
        <v>530</v>
      </c>
      <c r="E228" s="10" t="s">
        <v>531</v>
      </c>
      <c r="F228" s="9" t="s">
        <v>532</v>
      </c>
      <c r="G228" s="11" t="s">
        <v>990</v>
      </c>
      <c r="H228" s="13" t="s">
        <v>355</v>
      </c>
      <c r="I228" s="2">
        <v>44421</v>
      </c>
      <c r="J228" s="2"/>
      <c r="K228" s="11" t="s">
        <v>1005</v>
      </c>
      <c r="L228" s="11" t="s">
        <v>997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Row],[User]],'SKL放款-20210716'!A:G,7,FALSE)</f>
        <v>放款服務課</v>
      </c>
    </row>
    <row r="229" spans="1:21" ht="14.25" x14ac:dyDescent="0.25">
      <c r="A229" s="32">
        <v>228</v>
      </c>
      <c r="B229" s="9" t="str">
        <f>LEFT(功能_33[[#This Row],[功能代號]],2)</f>
        <v>L4</v>
      </c>
      <c r="C229" s="9" t="s">
        <v>1033</v>
      </c>
      <c r="D229" s="11" t="s">
        <v>533</v>
      </c>
      <c r="E229" s="10" t="s">
        <v>534</v>
      </c>
      <c r="F229" s="9" t="s">
        <v>535</v>
      </c>
      <c r="G229" s="11" t="s">
        <v>990</v>
      </c>
      <c r="H229" s="13" t="s">
        <v>355</v>
      </c>
      <c r="I229" s="2">
        <v>44421</v>
      </c>
      <c r="J229" s="2"/>
      <c r="K229" s="11" t="s">
        <v>1005</v>
      </c>
      <c r="L229" s="11" t="s">
        <v>997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Row],[User]],'SKL放款-20210716'!A:G,7,FALSE)</f>
        <v>放款服務課</v>
      </c>
    </row>
    <row r="230" spans="1:21" ht="14.25" x14ac:dyDescent="0.25">
      <c r="A230" s="32">
        <v>229</v>
      </c>
      <c r="B230" s="9" t="str">
        <f>LEFT(功能_33[[#This Row],[功能代號]],2)</f>
        <v>L4</v>
      </c>
      <c r="C230" s="9" t="s">
        <v>1033</v>
      </c>
      <c r="D230" s="11" t="s">
        <v>536</v>
      </c>
      <c r="E230" s="10" t="s">
        <v>537</v>
      </c>
      <c r="F230" s="9" t="s">
        <v>538</v>
      </c>
      <c r="G230" s="11" t="s">
        <v>990</v>
      </c>
      <c r="H230" s="13" t="s">
        <v>355</v>
      </c>
      <c r="I230" s="2">
        <v>44421</v>
      </c>
      <c r="J230" s="2"/>
      <c r="K230" s="11" t="s">
        <v>1005</v>
      </c>
      <c r="L230" s="11" t="s">
        <v>997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Row],[User]],'SKL放款-20210716'!A:G,7,FALSE)</f>
        <v>放款服務課</v>
      </c>
    </row>
    <row r="231" spans="1:21" ht="14.25" x14ac:dyDescent="0.25">
      <c r="A231" s="32">
        <v>230</v>
      </c>
      <c r="B231" s="9" t="str">
        <f>LEFT(功能_33[[#This Row],[功能代號]],2)</f>
        <v>L4</v>
      </c>
      <c r="C231" s="9" t="s">
        <v>1033</v>
      </c>
      <c r="D231" s="11" t="s">
        <v>539</v>
      </c>
      <c r="E231" s="10" t="s">
        <v>540</v>
      </c>
      <c r="F231" s="9" t="s">
        <v>541</v>
      </c>
      <c r="G231" s="11" t="s">
        <v>990</v>
      </c>
      <c r="H231" s="13" t="s">
        <v>355</v>
      </c>
      <c r="I231" s="2">
        <v>44421</v>
      </c>
      <c r="J231" s="2"/>
      <c r="K231" s="11" t="s">
        <v>1005</v>
      </c>
      <c r="L231" s="11" t="s">
        <v>997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Row],[User]],'SKL放款-20210716'!A:G,7,FALSE)</f>
        <v>放款服務課</v>
      </c>
    </row>
    <row r="232" spans="1:21" ht="14.25" x14ac:dyDescent="0.25">
      <c r="A232" s="32">
        <v>231</v>
      </c>
      <c r="B232" s="9" t="str">
        <f>LEFT(功能_33[[#This Row],[功能代號]],2)</f>
        <v>L4</v>
      </c>
      <c r="C232" s="9" t="s">
        <v>1033</v>
      </c>
      <c r="D232" s="11" t="s">
        <v>542</v>
      </c>
      <c r="E232" s="10" t="s">
        <v>543</v>
      </c>
      <c r="F232" s="9" t="s">
        <v>544</v>
      </c>
      <c r="G232" s="11" t="s">
        <v>990</v>
      </c>
      <c r="H232" s="13" t="s">
        <v>355</v>
      </c>
      <c r="I232" s="2">
        <v>44421</v>
      </c>
      <c r="J232" s="2"/>
      <c r="K232" s="11" t="s">
        <v>1005</v>
      </c>
      <c r="L232" s="11" t="s">
        <v>993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Row],[User]],'SKL放款-20210716'!A:G,7,FALSE)</f>
        <v>放款服務課</v>
      </c>
    </row>
    <row r="233" spans="1:21" ht="14.25" x14ac:dyDescent="0.25">
      <c r="A233" s="32">
        <v>232</v>
      </c>
      <c r="B233" s="9" t="str">
        <f>LEFT(功能_33[[#This Row],[功能代號]],2)</f>
        <v>L5</v>
      </c>
      <c r="C233" s="9" t="s">
        <v>1034</v>
      </c>
      <c r="D233" s="11" t="s">
        <v>545</v>
      </c>
      <c r="E233" s="12" t="s">
        <v>546</v>
      </c>
      <c r="F233" s="9" t="s">
        <v>547</v>
      </c>
      <c r="G233" s="11" t="s">
        <v>677</v>
      </c>
      <c r="H233" s="13" t="s">
        <v>7</v>
      </c>
      <c r="I233" s="2">
        <v>44424</v>
      </c>
      <c r="J233" s="2"/>
      <c r="K233" s="11" t="s">
        <v>1005</v>
      </c>
      <c r="L233" s="11" t="s">
        <v>1012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Row],[User]],'SKL放款-20210716'!A:G,7,FALSE)</f>
        <v>放款管理課</v>
      </c>
    </row>
    <row r="234" spans="1:21" ht="14.25" x14ac:dyDescent="0.25">
      <c r="A234" s="32">
        <v>233</v>
      </c>
      <c r="B234" s="9" t="str">
        <f>LEFT(功能_33[[#This Row],[功能代號]],2)</f>
        <v>L5</v>
      </c>
      <c r="C234" s="9" t="s">
        <v>1034</v>
      </c>
      <c r="D234" s="11" t="s">
        <v>548</v>
      </c>
      <c r="E234" s="12" t="s">
        <v>549</v>
      </c>
      <c r="F234" s="9" t="s">
        <v>550</v>
      </c>
      <c r="G234" s="11" t="s">
        <v>677</v>
      </c>
      <c r="H234" s="13" t="s">
        <v>7</v>
      </c>
      <c r="I234" s="2">
        <v>44424</v>
      </c>
      <c r="J234" s="2"/>
      <c r="K234" s="11" t="s">
        <v>1005</v>
      </c>
      <c r="L234" s="11" t="s">
        <v>1012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Row],[User]],'SKL放款-20210716'!A:G,7,FALSE)</f>
        <v>放款管理課</v>
      </c>
    </row>
    <row r="235" spans="1:21" ht="14.25" x14ac:dyDescent="0.25">
      <c r="A235" s="32">
        <v>234</v>
      </c>
      <c r="B235" s="9" t="str">
        <f>LEFT(功能_33[[#This Row],[功能代號]],2)</f>
        <v>L5</v>
      </c>
      <c r="C235" s="9" t="s">
        <v>1034</v>
      </c>
      <c r="D235" s="11" t="s">
        <v>551</v>
      </c>
      <c r="E235" s="12" t="s">
        <v>552</v>
      </c>
      <c r="F235" s="9" t="s">
        <v>553</v>
      </c>
      <c r="G235" s="11" t="s">
        <v>677</v>
      </c>
      <c r="H235" s="13" t="s">
        <v>7</v>
      </c>
      <c r="I235" s="2">
        <v>44424</v>
      </c>
      <c r="J235" s="2"/>
      <c r="K235" s="11" t="s">
        <v>1005</v>
      </c>
      <c r="L235" s="11" t="s">
        <v>1012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Row],[User]],'SKL放款-20210716'!A:G,7,FALSE)</f>
        <v>放款管理課</v>
      </c>
    </row>
    <row r="236" spans="1:21" ht="14.25" x14ac:dyDescent="0.25">
      <c r="A236" s="32">
        <v>235</v>
      </c>
      <c r="B236" s="9" t="str">
        <f>LEFT(功能_33[[#This Row],[功能代號]],2)</f>
        <v>L5</v>
      </c>
      <c r="C236" s="9" t="s">
        <v>1034</v>
      </c>
      <c r="D236" s="11" t="s">
        <v>554</v>
      </c>
      <c r="E236" s="12" t="s">
        <v>555</v>
      </c>
      <c r="F236" s="9" t="s">
        <v>556</v>
      </c>
      <c r="G236" s="11" t="s">
        <v>677</v>
      </c>
      <c r="H236" s="13" t="s">
        <v>7</v>
      </c>
      <c r="I236" s="2">
        <v>44424</v>
      </c>
      <c r="J236" s="2"/>
      <c r="K236" s="11" t="s">
        <v>1005</v>
      </c>
      <c r="L236" s="11" t="s">
        <v>1012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Row],[User]],'SKL放款-20210716'!A:G,7,FALSE)</f>
        <v>放款管理課</v>
      </c>
    </row>
    <row r="237" spans="1:21" ht="14.25" x14ac:dyDescent="0.25">
      <c r="A237" s="32">
        <v>236</v>
      </c>
      <c r="B237" s="9" t="str">
        <f>LEFT(功能_33[[#This Row],[功能代號]],2)</f>
        <v>L5</v>
      </c>
      <c r="C237" s="9" t="s">
        <v>1034</v>
      </c>
      <c r="D237" s="11" t="s">
        <v>557</v>
      </c>
      <c r="E237" s="12" t="s">
        <v>558</v>
      </c>
      <c r="F237" s="9" t="s">
        <v>559</v>
      </c>
      <c r="G237" s="11" t="s">
        <v>677</v>
      </c>
      <c r="H237" s="13" t="s">
        <v>7</v>
      </c>
      <c r="I237" s="2">
        <v>44424</v>
      </c>
      <c r="J237" s="2"/>
      <c r="K237" s="11" t="s">
        <v>1005</v>
      </c>
      <c r="L237" s="11" t="s">
        <v>1012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Row],[User]],'SKL放款-20210716'!A:G,7,FALSE)</f>
        <v>放款管理課</v>
      </c>
    </row>
    <row r="238" spans="1:21" ht="14.25" x14ac:dyDescent="0.25">
      <c r="A238" s="32">
        <v>237</v>
      </c>
      <c r="B238" s="9" t="str">
        <f>LEFT(功能_33[[#This Row],[功能代號]],2)</f>
        <v>L5</v>
      </c>
      <c r="C238" s="9" t="s">
        <v>1034</v>
      </c>
      <c r="D238" s="11" t="s">
        <v>560</v>
      </c>
      <c r="E238" s="12" t="s">
        <v>561</v>
      </c>
      <c r="F238" s="9" t="s">
        <v>562</v>
      </c>
      <c r="G238" s="11" t="s">
        <v>677</v>
      </c>
      <c r="H238" s="13" t="s">
        <v>7</v>
      </c>
      <c r="I238" s="2">
        <v>44424</v>
      </c>
      <c r="J238" s="2"/>
      <c r="K238" s="11" t="s">
        <v>1005</v>
      </c>
      <c r="L238" s="11" t="s">
        <v>1012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Row],[User]],'SKL放款-20210716'!A:G,7,FALSE)</f>
        <v>放款管理課</v>
      </c>
    </row>
    <row r="239" spans="1:21" ht="14.25" x14ac:dyDescent="0.25">
      <c r="A239" s="32">
        <v>238</v>
      </c>
      <c r="B239" s="9" t="str">
        <f>LEFT(功能_33[[#This Row],[功能代號]],2)</f>
        <v>L5</v>
      </c>
      <c r="C239" s="9" t="s">
        <v>1034</v>
      </c>
      <c r="D239" s="11" t="s">
        <v>563</v>
      </c>
      <c r="E239" s="12" t="s">
        <v>564</v>
      </c>
      <c r="F239" s="9" t="s">
        <v>565</v>
      </c>
      <c r="G239" s="11" t="s">
        <v>677</v>
      </c>
      <c r="H239" s="13" t="s">
        <v>7</v>
      </c>
      <c r="I239" s="2">
        <v>44424</v>
      </c>
      <c r="J239" s="2"/>
      <c r="K239" s="11" t="s">
        <v>1005</v>
      </c>
      <c r="L239" s="11" t="s">
        <v>1012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Row],[User]],'SKL放款-20210716'!A:G,7,FALSE)</f>
        <v>放款管理課</v>
      </c>
    </row>
    <row r="240" spans="1:21" ht="14.25" x14ac:dyDescent="0.25">
      <c r="A240" s="32">
        <v>239</v>
      </c>
      <c r="B240" s="9" t="str">
        <f>LEFT(功能_33[[#This Row],[功能代號]],2)</f>
        <v>L5</v>
      </c>
      <c r="C240" s="9" t="s">
        <v>1034</v>
      </c>
      <c r="D240" s="11" t="s">
        <v>566</v>
      </c>
      <c r="E240" s="12" t="s">
        <v>567</v>
      </c>
      <c r="F240" s="9" t="s">
        <v>568</v>
      </c>
      <c r="G240" s="11" t="s">
        <v>677</v>
      </c>
      <c r="H240" s="13" t="s">
        <v>7</v>
      </c>
      <c r="I240" s="2">
        <v>44424</v>
      </c>
      <c r="J240" s="2"/>
      <c r="K240" s="11" t="s">
        <v>1005</v>
      </c>
      <c r="L240" s="11" t="s">
        <v>1012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Row],[User]],'SKL放款-20210716'!A:G,7,FALSE)</f>
        <v>放款管理課</v>
      </c>
    </row>
    <row r="241" spans="1:21" ht="14.25" x14ac:dyDescent="0.25">
      <c r="A241" s="32">
        <v>240</v>
      </c>
      <c r="B241" s="9" t="str">
        <f>LEFT(功能_33[[#This Row],[功能代號]],2)</f>
        <v>L5</v>
      </c>
      <c r="C241" s="9" t="s">
        <v>1034</v>
      </c>
      <c r="D241" s="11" t="s">
        <v>569</v>
      </c>
      <c r="E241" s="12" t="s">
        <v>570</v>
      </c>
      <c r="F241" s="9" t="s">
        <v>571</v>
      </c>
      <c r="G241" s="11" t="s">
        <v>677</v>
      </c>
      <c r="H241" s="13" t="s">
        <v>7</v>
      </c>
      <c r="I241" s="2">
        <v>44424</v>
      </c>
      <c r="J241" s="2"/>
      <c r="K241" s="11" t="s">
        <v>1005</v>
      </c>
      <c r="L241" s="11" t="s">
        <v>1012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Row],[User]],'SKL放款-20210716'!A:G,7,FALSE)</f>
        <v>放款管理課</v>
      </c>
    </row>
    <row r="242" spans="1:21" ht="14.25" x14ac:dyDescent="0.25">
      <c r="A242" s="32">
        <v>241</v>
      </c>
      <c r="B242" s="9" t="str">
        <f>LEFT(功能_33[[#This Row],[功能代號]],2)</f>
        <v>L5</v>
      </c>
      <c r="C242" s="9" t="s">
        <v>1034</v>
      </c>
      <c r="D242" s="11" t="s">
        <v>572</v>
      </c>
      <c r="E242" s="12" t="s">
        <v>573</v>
      </c>
      <c r="F242" s="9" t="s">
        <v>574</v>
      </c>
      <c r="G242" s="11" t="s">
        <v>677</v>
      </c>
      <c r="H242" s="13" t="s">
        <v>7</v>
      </c>
      <c r="I242" s="2">
        <v>44424</v>
      </c>
      <c r="J242" s="2"/>
      <c r="K242" s="11" t="s">
        <v>1005</v>
      </c>
      <c r="L242" s="11" t="s">
        <v>1012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Row],[User]],'SKL放款-20210716'!A:G,7,FALSE)</f>
        <v>放款管理課</v>
      </c>
    </row>
    <row r="243" spans="1:21" ht="14.25" x14ac:dyDescent="0.25">
      <c r="A243" s="32">
        <v>242</v>
      </c>
      <c r="B243" s="9" t="str">
        <f>LEFT(功能_33[[#This Row],[功能代號]],2)</f>
        <v>L5</v>
      </c>
      <c r="C243" s="9" t="s">
        <v>1034</v>
      </c>
      <c r="D243" s="11" t="s">
        <v>575</v>
      </c>
      <c r="E243" s="12" t="s">
        <v>576</v>
      </c>
      <c r="F243" s="9" t="s">
        <v>577</v>
      </c>
      <c r="G243" s="11" t="s">
        <v>677</v>
      </c>
      <c r="H243" s="13" t="s">
        <v>7</v>
      </c>
      <c r="I243" s="2">
        <v>44424</v>
      </c>
      <c r="J243" s="2"/>
      <c r="K243" s="11" t="s">
        <v>1005</v>
      </c>
      <c r="L243" s="11" t="s">
        <v>1012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Row],[User]],'SKL放款-20210716'!A:G,7,FALSE)</f>
        <v>放款管理課</v>
      </c>
    </row>
    <row r="244" spans="1:21" ht="14.25" x14ac:dyDescent="0.25">
      <c r="A244" s="32">
        <v>243</v>
      </c>
      <c r="B244" s="9" t="str">
        <f>LEFT(功能_33[[#This Row],[功能代號]],2)</f>
        <v>L5</v>
      </c>
      <c r="C244" s="9" t="s">
        <v>1034</v>
      </c>
      <c r="D244" s="11" t="s">
        <v>578</v>
      </c>
      <c r="E244" s="12" t="s">
        <v>579</v>
      </c>
      <c r="F244" s="9" t="s">
        <v>580</v>
      </c>
      <c r="G244" s="11" t="s">
        <v>677</v>
      </c>
      <c r="H244" s="13" t="s">
        <v>7</v>
      </c>
      <c r="I244" s="2">
        <v>44424</v>
      </c>
      <c r="J244" s="2"/>
      <c r="K244" s="11" t="s">
        <v>1005</v>
      </c>
      <c r="L244" s="11" t="s">
        <v>1012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Row],[User]],'SKL放款-20210716'!A:G,7,FALSE)</f>
        <v>放款管理課</v>
      </c>
    </row>
    <row r="245" spans="1:21" ht="14.25" x14ac:dyDescent="0.25">
      <c r="A245" s="32">
        <v>244</v>
      </c>
      <c r="B245" s="9" t="str">
        <f>LEFT(功能_33[[#This Row],[功能代號]],2)</f>
        <v>L5</v>
      </c>
      <c r="C245" s="9" t="s">
        <v>1034</v>
      </c>
      <c r="D245" s="11" t="s">
        <v>581</v>
      </c>
      <c r="E245" s="12" t="s">
        <v>582</v>
      </c>
      <c r="F245" s="9" t="s">
        <v>583</v>
      </c>
      <c r="G245" s="11" t="s">
        <v>677</v>
      </c>
      <c r="H245" s="13" t="s">
        <v>7</v>
      </c>
      <c r="I245" s="2">
        <v>44424</v>
      </c>
      <c r="J245" s="2"/>
      <c r="K245" s="11" t="s">
        <v>1005</v>
      </c>
      <c r="L245" s="11" t="s">
        <v>1012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Row],[User]],'SKL放款-20210716'!A:G,7,FALSE)</f>
        <v>放款管理課</v>
      </c>
    </row>
    <row r="246" spans="1:21" ht="14.25" x14ac:dyDescent="0.25">
      <c r="A246" s="32">
        <v>245</v>
      </c>
      <c r="B246" s="9" t="str">
        <f>LEFT(功能_33[[#This Row],[功能代號]],2)</f>
        <v>L5</v>
      </c>
      <c r="C246" s="9" t="s">
        <v>1034</v>
      </c>
      <c r="D246" s="11" t="s">
        <v>584</v>
      </c>
      <c r="E246" s="12" t="s">
        <v>585</v>
      </c>
      <c r="F246" s="9" t="s">
        <v>586</v>
      </c>
      <c r="G246" s="13" t="s">
        <v>587</v>
      </c>
      <c r="H246" s="13" t="s">
        <v>587</v>
      </c>
      <c r="I246" s="2">
        <v>44425</v>
      </c>
      <c r="J246" s="2"/>
      <c r="K246" s="11" t="s">
        <v>1005</v>
      </c>
      <c r="L246" s="11" t="s">
        <v>993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Row],[User]],'SKL放款-20210716'!A:G,7,FALSE)</f>
        <v>放款服務課</v>
      </c>
    </row>
    <row r="247" spans="1:21" ht="14.25" x14ac:dyDescent="0.25">
      <c r="A247" s="32">
        <v>246</v>
      </c>
      <c r="B247" s="9" t="str">
        <f>LEFT(功能_33[[#This Row],[功能代號]],2)</f>
        <v>L5</v>
      </c>
      <c r="C247" s="9" t="s">
        <v>1034</v>
      </c>
      <c r="D247" s="11" t="s">
        <v>588</v>
      </c>
      <c r="E247" s="12" t="s">
        <v>589</v>
      </c>
      <c r="F247" s="9" t="s">
        <v>590</v>
      </c>
      <c r="G247" s="13" t="s">
        <v>587</v>
      </c>
      <c r="H247" s="13" t="s">
        <v>587</v>
      </c>
      <c r="I247" s="2">
        <v>44425</v>
      </c>
      <c r="J247" s="2"/>
      <c r="K247" s="11" t="s">
        <v>1005</v>
      </c>
      <c r="L247" s="11" t="s">
        <v>993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Row],[User]],'SKL放款-20210716'!A:G,7,FALSE)</f>
        <v>放款服務課</v>
      </c>
    </row>
    <row r="248" spans="1:21" ht="14.25" x14ac:dyDescent="0.25">
      <c r="A248" s="32">
        <v>247</v>
      </c>
      <c r="B248" s="9" t="str">
        <f>LEFT(功能_33[[#This Row],[功能代號]],2)</f>
        <v>L5</v>
      </c>
      <c r="C248" s="9" t="s">
        <v>1034</v>
      </c>
      <c r="D248" s="11" t="s">
        <v>591</v>
      </c>
      <c r="E248" s="12" t="s">
        <v>592</v>
      </c>
      <c r="F248" s="9" t="s">
        <v>593</v>
      </c>
      <c r="G248" s="13" t="s">
        <v>587</v>
      </c>
      <c r="H248" s="13" t="s">
        <v>587</v>
      </c>
      <c r="I248" s="2">
        <v>44425</v>
      </c>
      <c r="J248" s="2"/>
      <c r="K248" s="11" t="s">
        <v>1005</v>
      </c>
      <c r="L248" s="11" t="s">
        <v>993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Row],[User]],'SKL放款-20210716'!A:G,7,FALSE)</f>
        <v>放款服務課</v>
      </c>
    </row>
    <row r="249" spans="1:21" ht="14.25" x14ac:dyDescent="0.25">
      <c r="A249" s="32">
        <v>248</v>
      </c>
      <c r="B249" s="9" t="str">
        <f>LEFT(功能_33[[#This Row],[功能代號]],2)</f>
        <v>L5</v>
      </c>
      <c r="C249" s="9" t="s">
        <v>1034</v>
      </c>
      <c r="D249" s="11" t="s">
        <v>594</v>
      </c>
      <c r="E249" s="12" t="s">
        <v>595</v>
      </c>
      <c r="F249" s="9" t="s">
        <v>596</v>
      </c>
      <c r="G249" s="13" t="s">
        <v>587</v>
      </c>
      <c r="H249" s="13" t="s">
        <v>587</v>
      </c>
      <c r="I249" s="2">
        <v>44425</v>
      </c>
      <c r="J249" s="2"/>
      <c r="K249" s="11" t="s">
        <v>1005</v>
      </c>
      <c r="L249" s="11" t="s">
        <v>993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Row],[User]],'SKL放款-20210716'!A:G,7,FALSE)</f>
        <v>放款服務課</v>
      </c>
    </row>
    <row r="250" spans="1:21" ht="14.25" x14ac:dyDescent="0.25">
      <c r="A250" s="32">
        <v>249</v>
      </c>
      <c r="B250" s="9" t="str">
        <f>LEFT(功能_33[[#This Row],[功能代號]],2)</f>
        <v>L5</v>
      </c>
      <c r="C250" s="9" t="s">
        <v>1034</v>
      </c>
      <c r="D250" s="11" t="s">
        <v>597</v>
      </c>
      <c r="E250" s="12" t="s">
        <v>598</v>
      </c>
      <c r="F250" s="9" t="s">
        <v>599</v>
      </c>
      <c r="G250" s="13" t="s">
        <v>587</v>
      </c>
      <c r="H250" s="13" t="s">
        <v>587</v>
      </c>
      <c r="I250" s="2">
        <v>44425</v>
      </c>
      <c r="J250" s="2"/>
      <c r="K250" s="11" t="s">
        <v>1005</v>
      </c>
      <c r="L250" s="11" t="s">
        <v>993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Row],[User]],'SKL放款-20210716'!A:G,7,FALSE)</f>
        <v>放款服務課</v>
      </c>
    </row>
    <row r="251" spans="1:21" ht="14.25" x14ac:dyDescent="0.25">
      <c r="A251" s="32">
        <v>250</v>
      </c>
      <c r="B251" s="9" t="str">
        <f>LEFT(功能_33[[#This Row],[功能代號]],2)</f>
        <v>L5</v>
      </c>
      <c r="C251" s="9" t="s">
        <v>1034</v>
      </c>
      <c r="D251" s="11" t="s">
        <v>600</v>
      </c>
      <c r="E251" s="12" t="s">
        <v>601</v>
      </c>
      <c r="F251" s="9" t="s">
        <v>602</v>
      </c>
      <c r="G251" s="13" t="s">
        <v>587</v>
      </c>
      <c r="H251" s="13" t="s">
        <v>587</v>
      </c>
      <c r="I251" s="2">
        <v>44425</v>
      </c>
      <c r="J251" s="2"/>
      <c r="K251" s="11" t="s">
        <v>1005</v>
      </c>
      <c r="L251" s="11" t="s">
        <v>993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Row],[User]],'SKL放款-20210716'!A:G,7,FALSE)</f>
        <v>放款服務課</v>
      </c>
    </row>
    <row r="252" spans="1:21" ht="14.25" x14ac:dyDescent="0.25">
      <c r="A252" s="32">
        <v>251</v>
      </c>
      <c r="B252" s="9" t="str">
        <f>LEFT(功能_33[[#This Row],[功能代號]],2)</f>
        <v>L5</v>
      </c>
      <c r="C252" s="9" t="s">
        <v>1034</v>
      </c>
      <c r="D252" s="11" t="s">
        <v>603</v>
      </c>
      <c r="E252" s="12" t="s">
        <v>604</v>
      </c>
      <c r="F252" s="9" t="s">
        <v>605</v>
      </c>
      <c r="G252" s="13" t="s">
        <v>587</v>
      </c>
      <c r="H252" s="13" t="s">
        <v>587</v>
      </c>
      <c r="I252" s="2">
        <v>44425</v>
      </c>
      <c r="J252" s="2"/>
      <c r="K252" s="11" t="s">
        <v>1005</v>
      </c>
      <c r="L252" s="11" t="s">
        <v>993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Row],[User]],'SKL放款-20210716'!A:G,7,FALSE)</f>
        <v>放款服務課</v>
      </c>
    </row>
    <row r="253" spans="1:21" ht="14.25" x14ac:dyDescent="0.25">
      <c r="A253" s="32">
        <v>252</v>
      </c>
      <c r="B253" s="9" t="str">
        <f>LEFT(功能_33[[#This Row],[功能代號]],2)</f>
        <v>L5</v>
      </c>
      <c r="C253" s="9" t="s">
        <v>1034</v>
      </c>
      <c r="D253" s="11" t="s">
        <v>606</v>
      </c>
      <c r="E253" s="12" t="s">
        <v>607</v>
      </c>
      <c r="F253" s="9" t="s">
        <v>608</v>
      </c>
      <c r="G253" s="13" t="s">
        <v>587</v>
      </c>
      <c r="H253" s="13" t="s">
        <v>587</v>
      </c>
      <c r="I253" s="2">
        <v>44425</v>
      </c>
      <c r="J253" s="2"/>
      <c r="K253" s="11" t="s">
        <v>1005</v>
      </c>
      <c r="L253" s="11" t="s">
        <v>993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Row],[User]],'SKL放款-20210716'!A:G,7,FALSE)</f>
        <v>放款服務課</v>
      </c>
    </row>
    <row r="254" spans="1:21" ht="14.25" x14ac:dyDescent="0.25">
      <c r="A254" s="32">
        <v>253</v>
      </c>
      <c r="B254" s="9" t="str">
        <f>LEFT(功能_33[[#This Row],[功能代號]],2)</f>
        <v>L5</v>
      </c>
      <c r="C254" s="9" t="s">
        <v>1034</v>
      </c>
      <c r="D254" s="11" t="s">
        <v>609</v>
      </c>
      <c r="E254" s="12" t="s">
        <v>610</v>
      </c>
      <c r="F254" s="9" t="s">
        <v>611</v>
      </c>
      <c r="G254" s="13" t="s">
        <v>587</v>
      </c>
      <c r="H254" s="13" t="s">
        <v>587</v>
      </c>
      <c r="I254" s="2">
        <v>44425</v>
      </c>
      <c r="J254" s="2"/>
      <c r="K254" s="11" t="s">
        <v>1005</v>
      </c>
      <c r="L254" s="11" t="s">
        <v>993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Row],[User]],'SKL放款-20210716'!A:G,7,FALSE)</f>
        <v>放款服務課</v>
      </c>
    </row>
    <row r="255" spans="1:21" ht="14.25" x14ac:dyDescent="0.25">
      <c r="A255" s="32">
        <v>254</v>
      </c>
      <c r="B255" s="15" t="str">
        <f>LEFT(功能_33[[#This Row],[功能代號]],2)</f>
        <v>L5</v>
      </c>
      <c r="C255" s="9" t="s">
        <v>1034</v>
      </c>
      <c r="D255" s="11" t="s">
        <v>1048</v>
      </c>
      <c r="E255" s="27" t="s">
        <v>1050</v>
      </c>
      <c r="F255" s="9" t="s">
        <v>1045</v>
      </c>
      <c r="G255" s="11" t="s">
        <v>1051</v>
      </c>
      <c r="H255" s="28" t="s">
        <v>1051</v>
      </c>
      <c r="I255" s="2">
        <v>44425</v>
      </c>
      <c r="J255" s="2"/>
      <c r="K255" s="11" t="s">
        <v>1005</v>
      </c>
      <c r="L255" s="11" t="s">
        <v>993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Row],[User]],'SKL放款-20210716'!A:G,7,FALSE)</f>
        <v>放款服務課</v>
      </c>
    </row>
    <row r="256" spans="1:21" ht="14.25" x14ac:dyDescent="0.25">
      <c r="A256" s="32">
        <v>255</v>
      </c>
      <c r="B256" s="9" t="str">
        <f>LEFT(功能_33[[#This Row],[功能代號]],2)</f>
        <v>L5</v>
      </c>
      <c r="C256" s="9" t="s">
        <v>1034</v>
      </c>
      <c r="D256" s="11" t="s">
        <v>612</v>
      </c>
      <c r="E256" s="12" t="s">
        <v>613</v>
      </c>
      <c r="F256" s="9" t="s">
        <v>614</v>
      </c>
      <c r="G256" s="13" t="s">
        <v>587</v>
      </c>
      <c r="H256" s="13" t="s">
        <v>587</v>
      </c>
      <c r="I256" s="2">
        <v>44425</v>
      </c>
      <c r="J256" s="2"/>
      <c r="K256" s="11" t="s">
        <v>1005</v>
      </c>
      <c r="L256" s="11" t="s">
        <v>993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Row],[User]],'SKL放款-20210716'!A:G,7,FALSE)</f>
        <v>放款服務課</v>
      </c>
    </row>
    <row r="257" spans="1:21" ht="14.25" x14ac:dyDescent="0.25">
      <c r="A257" s="32">
        <v>256</v>
      </c>
      <c r="B257" s="9" t="str">
        <f>LEFT(功能_33[[#This Row],[功能代號]],2)</f>
        <v>L5</v>
      </c>
      <c r="C257" s="9" t="s">
        <v>1034</v>
      </c>
      <c r="D257" s="11" t="s">
        <v>615</v>
      </c>
      <c r="E257" s="12" t="s">
        <v>616</v>
      </c>
      <c r="F257" s="9" t="s">
        <v>617</v>
      </c>
      <c r="G257" s="13" t="s">
        <v>587</v>
      </c>
      <c r="H257" s="13" t="s">
        <v>587</v>
      </c>
      <c r="I257" s="2">
        <v>44426</v>
      </c>
      <c r="J257" s="2"/>
      <c r="K257" s="11" t="s">
        <v>1005</v>
      </c>
      <c r="L257" s="11" t="s">
        <v>993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Row],[User]],'SKL放款-20210716'!A:G,7,FALSE)</f>
        <v>放款服務課</v>
      </c>
    </row>
    <row r="258" spans="1:21" ht="14.25" x14ac:dyDescent="0.25">
      <c r="A258" s="32">
        <v>257</v>
      </c>
      <c r="B258" s="15" t="str">
        <f>LEFT(功能_33[[#This Row],[功能代號]],2)</f>
        <v>L5</v>
      </c>
      <c r="C258" s="9" t="s">
        <v>1034</v>
      </c>
      <c r="D258" s="11" t="s">
        <v>1013</v>
      </c>
      <c r="E258" s="16" t="s">
        <v>1024</v>
      </c>
      <c r="F258" s="17" t="s">
        <v>1019</v>
      </c>
      <c r="G258" s="11" t="s">
        <v>587</v>
      </c>
      <c r="H258" s="11" t="s">
        <v>587</v>
      </c>
      <c r="I258" s="2">
        <v>44426</v>
      </c>
      <c r="J258" s="2"/>
      <c r="K258" s="11" t="s">
        <v>1005</v>
      </c>
      <c r="L258" s="11" t="s">
        <v>993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Row],[User]],'SKL放款-20210716'!A:G,7,FALSE)</f>
        <v>放款服務課</v>
      </c>
    </row>
    <row r="259" spans="1:21" ht="14.25" x14ac:dyDescent="0.25">
      <c r="A259" s="32">
        <v>258</v>
      </c>
      <c r="B259" s="9" t="str">
        <f>LEFT(功能_33[[#This Row],[功能代號]],2)</f>
        <v>L5</v>
      </c>
      <c r="C259" s="9" t="s">
        <v>1034</v>
      </c>
      <c r="D259" s="11" t="s">
        <v>618</v>
      </c>
      <c r="E259" s="12" t="s">
        <v>619</v>
      </c>
      <c r="F259" s="9" t="s">
        <v>620</v>
      </c>
      <c r="G259" s="13" t="s">
        <v>587</v>
      </c>
      <c r="H259" s="13" t="s">
        <v>587</v>
      </c>
      <c r="I259" s="2">
        <v>44426</v>
      </c>
      <c r="J259" s="2"/>
      <c r="K259" s="11" t="s">
        <v>1005</v>
      </c>
      <c r="L259" s="11" t="s">
        <v>993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Row],[User]],'SKL放款-20210716'!A:G,7,FALSE)</f>
        <v>放款服務課</v>
      </c>
    </row>
    <row r="260" spans="1:21" ht="14.25" x14ac:dyDescent="0.25">
      <c r="A260" s="32">
        <v>259</v>
      </c>
      <c r="B260" s="9" t="str">
        <f>LEFT(功能_33[[#This Row],[功能代號]],2)</f>
        <v>L5</v>
      </c>
      <c r="C260" s="9" t="s">
        <v>1034</v>
      </c>
      <c r="D260" s="11" t="s">
        <v>621</v>
      </c>
      <c r="E260" s="12" t="s">
        <v>622</v>
      </c>
      <c r="F260" s="9" t="s">
        <v>623</v>
      </c>
      <c r="G260" s="13" t="s">
        <v>587</v>
      </c>
      <c r="H260" s="13" t="s">
        <v>587</v>
      </c>
      <c r="I260" s="2">
        <v>44426</v>
      </c>
      <c r="J260" s="2"/>
      <c r="K260" s="11" t="s">
        <v>1005</v>
      </c>
      <c r="L260" s="11" t="s">
        <v>993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Row],[User]],'SKL放款-20210716'!A:G,7,FALSE)</f>
        <v>放款服務課</v>
      </c>
    </row>
    <row r="261" spans="1:21" ht="14.25" x14ac:dyDescent="0.25">
      <c r="A261" s="32">
        <v>260</v>
      </c>
      <c r="B261" s="9" t="str">
        <f>LEFT(功能_33[[#This Row],[功能代號]],2)</f>
        <v>L5</v>
      </c>
      <c r="C261" s="9" t="s">
        <v>1034</v>
      </c>
      <c r="D261" s="11" t="s">
        <v>624</v>
      </c>
      <c r="E261" s="12" t="s">
        <v>625</v>
      </c>
      <c r="F261" s="9" t="s">
        <v>626</v>
      </c>
      <c r="G261" s="13" t="s">
        <v>587</v>
      </c>
      <c r="H261" s="13" t="s">
        <v>587</v>
      </c>
      <c r="I261" s="2">
        <v>44426</v>
      </c>
      <c r="J261" s="2"/>
      <c r="K261" s="11" t="s">
        <v>1005</v>
      </c>
      <c r="L261" s="11" t="s">
        <v>993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Row],[User]],'SKL放款-20210716'!A:G,7,FALSE)</f>
        <v>放款服務課</v>
      </c>
    </row>
    <row r="262" spans="1:21" ht="14.25" x14ac:dyDescent="0.25">
      <c r="A262" s="32">
        <v>261</v>
      </c>
      <c r="B262" s="15" t="str">
        <f>LEFT(功能_33[[#This Row],[功能代號]],2)</f>
        <v>L5</v>
      </c>
      <c r="C262" s="9" t="s">
        <v>1034</v>
      </c>
      <c r="D262" s="11" t="s">
        <v>1014</v>
      </c>
      <c r="E262" s="16" t="s">
        <v>1025</v>
      </c>
      <c r="F262" s="17" t="s">
        <v>1020</v>
      </c>
      <c r="G262" s="11" t="s">
        <v>587</v>
      </c>
      <c r="H262" s="11" t="s">
        <v>587</v>
      </c>
      <c r="I262" s="2">
        <v>44426</v>
      </c>
      <c r="J262" s="2"/>
      <c r="K262" s="11" t="s">
        <v>1005</v>
      </c>
      <c r="L262" s="11" t="s">
        <v>993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Row],[User]],'SKL放款-20210716'!A:G,7,FALSE)</f>
        <v>放款服務課</v>
      </c>
    </row>
    <row r="263" spans="1:21" ht="14.25" x14ac:dyDescent="0.25">
      <c r="A263" s="32">
        <v>262</v>
      </c>
      <c r="B263" s="9" t="str">
        <f>LEFT(功能_33[[#This Row],[功能代號]],2)</f>
        <v>L5</v>
      </c>
      <c r="C263" s="9" t="s">
        <v>1034</v>
      </c>
      <c r="D263" s="11" t="s">
        <v>627</v>
      </c>
      <c r="E263" s="12" t="s">
        <v>628</v>
      </c>
      <c r="F263" s="9" t="s">
        <v>629</v>
      </c>
      <c r="G263" s="13" t="s">
        <v>587</v>
      </c>
      <c r="H263" s="13" t="s">
        <v>587</v>
      </c>
      <c r="I263" s="2">
        <v>44426</v>
      </c>
      <c r="J263" s="2"/>
      <c r="K263" s="11" t="s">
        <v>1005</v>
      </c>
      <c r="L263" s="11" t="s">
        <v>993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Row],[User]],'SKL放款-20210716'!A:G,7,FALSE)</f>
        <v>放款服務課</v>
      </c>
    </row>
    <row r="264" spans="1:21" ht="14.25" x14ac:dyDescent="0.25">
      <c r="A264" s="32">
        <v>263</v>
      </c>
      <c r="B264" s="9" t="str">
        <f>LEFT(功能_33[[#This Row],[功能代號]],2)</f>
        <v>L5</v>
      </c>
      <c r="C264" s="9" t="s">
        <v>1034</v>
      </c>
      <c r="D264" s="11" t="s">
        <v>630</v>
      </c>
      <c r="E264" s="12" t="s">
        <v>631</v>
      </c>
      <c r="F264" s="9" t="s">
        <v>632</v>
      </c>
      <c r="G264" s="13" t="s">
        <v>587</v>
      </c>
      <c r="H264" s="13" t="s">
        <v>587</v>
      </c>
      <c r="I264" s="2">
        <v>44426</v>
      </c>
      <c r="J264" s="2"/>
      <c r="K264" s="11" t="s">
        <v>1005</v>
      </c>
      <c r="L264" s="11" t="s">
        <v>993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Row],[User]],'SKL放款-20210716'!A:G,7,FALSE)</f>
        <v>放款服務課</v>
      </c>
    </row>
    <row r="265" spans="1:21" ht="14.25" x14ac:dyDescent="0.25">
      <c r="A265" s="32">
        <v>264</v>
      </c>
      <c r="B265" s="9" t="str">
        <f>LEFT(功能_33[[#This Row],[功能代號]],2)</f>
        <v>L5</v>
      </c>
      <c r="C265" s="9" t="s">
        <v>1034</v>
      </c>
      <c r="D265" s="11" t="s">
        <v>633</v>
      </c>
      <c r="E265" s="12" t="s">
        <v>634</v>
      </c>
      <c r="F265" s="9" t="s">
        <v>635</v>
      </c>
      <c r="G265" s="13" t="s">
        <v>587</v>
      </c>
      <c r="H265" s="13" t="s">
        <v>587</v>
      </c>
      <c r="I265" s="2">
        <v>44426</v>
      </c>
      <c r="J265" s="2"/>
      <c r="K265" s="11" t="s">
        <v>1005</v>
      </c>
      <c r="L265" s="11" t="s">
        <v>993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Row],[User]],'SKL放款-20210716'!A:G,7,FALSE)</f>
        <v>放款服務課</v>
      </c>
    </row>
    <row r="266" spans="1:21" ht="14.25" x14ac:dyDescent="0.25">
      <c r="A266" s="32">
        <v>265</v>
      </c>
      <c r="B266" s="9" t="str">
        <f>LEFT(功能_33[[#This Row],[功能代號]],2)</f>
        <v>L5</v>
      </c>
      <c r="C266" s="9" t="s">
        <v>1034</v>
      </c>
      <c r="D266" s="11" t="s">
        <v>636</v>
      </c>
      <c r="E266" s="12" t="s">
        <v>637</v>
      </c>
      <c r="F266" s="9" t="s">
        <v>638</v>
      </c>
      <c r="G266" s="13" t="s">
        <v>587</v>
      </c>
      <c r="H266" s="13" t="s">
        <v>587</v>
      </c>
      <c r="I266" s="2">
        <v>44426</v>
      </c>
      <c r="J266" s="2"/>
      <c r="K266" s="11" t="s">
        <v>1005</v>
      </c>
      <c r="L266" s="11" t="s">
        <v>993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Row],[User]],'SKL放款-20210716'!A:G,7,FALSE)</f>
        <v>放款服務課</v>
      </c>
    </row>
    <row r="267" spans="1:21" ht="14.25" x14ac:dyDescent="0.25">
      <c r="A267" s="32">
        <v>266</v>
      </c>
      <c r="B267" s="9" t="str">
        <f>LEFT(功能_33[[#This Row],[功能代號]],2)</f>
        <v>L5</v>
      </c>
      <c r="C267" s="9" t="s">
        <v>1034</v>
      </c>
      <c r="D267" s="11" t="s">
        <v>639</v>
      </c>
      <c r="E267" s="12" t="s">
        <v>640</v>
      </c>
      <c r="F267" s="9" t="s">
        <v>641</v>
      </c>
      <c r="G267" s="13" t="s">
        <v>587</v>
      </c>
      <c r="H267" s="13" t="s">
        <v>587</v>
      </c>
      <c r="I267" s="2">
        <v>44426</v>
      </c>
      <c r="J267" s="2"/>
      <c r="K267" s="11" t="s">
        <v>1005</v>
      </c>
      <c r="L267" s="11" t="s">
        <v>993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Row],[User]],'SKL放款-20210716'!A:G,7,FALSE)</f>
        <v>放款服務課</v>
      </c>
    </row>
    <row r="268" spans="1:21" ht="14.25" x14ac:dyDescent="0.25">
      <c r="A268" s="32">
        <v>267</v>
      </c>
      <c r="B268" s="15" t="str">
        <f>LEFT(功能_33[[#This Row],[功能代號]],2)</f>
        <v>L5</v>
      </c>
      <c r="C268" s="9" t="s">
        <v>1034</v>
      </c>
      <c r="D268" s="11" t="s">
        <v>1017</v>
      </c>
      <c r="E268" s="16" t="s">
        <v>1026</v>
      </c>
      <c r="F268" s="17" t="s">
        <v>1022</v>
      </c>
      <c r="G268" s="11" t="s">
        <v>990</v>
      </c>
      <c r="H268" s="11" t="s">
        <v>743</v>
      </c>
      <c r="I268" s="2">
        <v>44427</v>
      </c>
      <c r="J268" s="2"/>
      <c r="K268" s="11" t="s">
        <v>995</v>
      </c>
      <c r="L268" s="11" t="s">
        <v>1038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Row],[User]],'SKL放款-20210716'!A:G,7,FALSE)</f>
        <v>放款服務課</v>
      </c>
    </row>
    <row r="269" spans="1:21" ht="14.25" x14ac:dyDescent="0.25">
      <c r="A269" s="32">
        <v>268</v>
      </c>
      <c r="B269" s="9" t="str">
        <f>LEFT(功能_33[[#This Row],[功能代號]],2)</f>
        <v>L5</v>
      </c>
      <c r="C269" s="9" t="s">
        <v>1034</v>
      </c>
      <c r="D269" s="11" t="s">
        <v>706</v>
      </c>
      <c r="E269" s="12" t="s">
        <v>707</v>
      </c>
      <c r="F269" s="9" t="s">
        <v>708</v>
      </c>
      <c r="G269" s="11" t="s">
        <v>990</v>
      </c>
      <c r="H269" s="13" t="s">
        <v>355</v>
      </c>
      <c r="I269" s="2">
        <v>44427</v>
      </c>
      <c r="J269" s="2"/>
      <c r="K269" s="11" t="s">
        <v>995</v>
      </c>
      <c r="L269" s="11" t="s">
        <v>993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Row],[User]],'SKL放款-20210716'!A:G,7,FALSE)</f>
        <v>放款服務課</v>
      </c>
    </row>
    <row r="270" spans="1:21" ht="14.25" x14ac:dyDescent="0.25">
      <c r="A270" s="32">
        <v>269</v>
      </c>
      <c r="B270" s="9" t="str">
        <f>LEFT(功能_33[[#This Row],[功能代號]],2)</f>
        <v>L5</v>
      </c>
      <c r="C270" s="9" t="s">
        <v>1034</v>
      </c>
      <c r="D270" s="11" t="s">
        <v>709</v>
      </c>
      <c r="E270" s="12" t="s">
        <v>710</v>
      </c>
      <c r="F270" s="9" t="s">
        <v>711</v>
      </c>
      <c r="G270" s="11" t="s">
        <v>990</v>
      </c>
      <c r="H270" s="13" t="s">
        <v>355</v>
      </c>
      <c r="I270" s="2">
        <v>44427</v>
      </c>
      <c r="J270" s="2"/>
      <c r="K270" s="11" t="s">
        <v>995</v>
      </c>
      <c r="L270" s="11" t="s">
        <v>993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Row],[User]],'SKL放款-20210716'!A:G,7,FALSE)</f>
        <v>放款服務課</v>
      </c>
    </row>
    <row r="271" spans="1:21" ht="14.25" x14ac:dyDescent="0.25">
      <c r="A271" s="32">
        <v>270</v>
      </c>
      <c r="B271" s="9" t="str">
        <f>LEFT(功能_33[[#This Row],[功能代號]],2)</f>
        <v>L5</v>
      </c>
      <c r="C271" s="9" t="s">
        <v>1034</v>
      </c>
      <c r="D271" s="11" t="s">
        <v>712</v>
      </c>
      <c r="E271" s="12" t="s">
        <v>713</v>
      </c>
      <c r="F271" s="9" t="s">
        <v>714</v>
      </c>
      <c r="G271" s="11" t="s">
        <v>990</v>
      </c>
      <c r="H271" s="13" t="s">
        <v>355</v>
      </c>
      <c r="I271" s="2">
        <v>44427</v>
      </c>
      <c r="J271" s="2"/>
      <c r="K271" s="11" t="s">
        <v>995</v>
      </c>
      <c r="L271" s="11" t="s">
        <v>993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Row],[User]],'SKL放款-20210716'!A:G,7,FALSE)</f>
        <v>放款服務課</v>
      </c>
    </row>
    <row r="272" spans="1:21" ht="14.25" x14ac:dyDescent="0.25">
      <c r="A272" s="32">
        <v>271</v>
      </c>
      <c r="B272" s="9" t="str">
        <f>LEFT(功能_33[[#This Row],[功能代號]],2)</f>
        <v>L5</v>
      </c>
      <c r="C272" s="9" t="s">
        <v>1034</v>
      </c>
      <c r="D272" s="11" t="s">
        <v>715</v>
      </c>
      <c r="E272" s="12" t="s">
        <v>716</v>
      </c>
      <c r="F272" s="9" t="s">
        <v>717</v>
      </c>
      <c r="G272" s="11" t="s">
        <v>990</v>
      </c>
      <c r="H272" s="13" t="s">
        <v>355</v>
      </c>
      <c r="I272" s="2">
        <v>44427</v>
      </c>
      <c r="J272" s="2"/>
      <c r="K272" s="11" t="s">
        <v>995</v>
      </c>
      <c r="L272" s="11" t="s">
        <v>993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Row],[User]],'SKL放款-20210716'!A:G,7,FALSE)</f>
        <v>放款服務課</v>
      </c>
    </row>
    <row r="273" spans="1:21" ht="14.25" x14ac:dyDescent="0.25">
      <c r="A273" s="32">
        <v>272</v>
      </c>
      <c r="B273" s="9" t="str">
        <f>LEFT(功能_33[[#This Row],[功能代號]],2)</f>
        <v>L5</v>
      </c>
      <c r="C273" s="9" t="s">
        <v>1034</v>
      </c>
      <c r="D273" s="11" t="s">
        <v>718</v>
      </c>
      <c r="E273" s="12" t="s">
        <v>719</v>
      </c>
      <c r="F273" s="9" t="s">
        <v>720</v>
      </c>
      <c r="G273" s="11" t="s">
        <v>990</v>
      </c>
      <c r="H273" s="13" t="s">
        <v>355</v>
      </c>
      <c r="I273" s="2">
        <v>44427</v>
      </c>
      <c r="J273" s="2"/>
      <c r="K273" s="11" t="s">
        <v>995</v>
      </c>
      <c r="L273" s="11" t="s">
        <v>993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Row],[User]],'SKL放款-20210716'!A:G,7,FALSE)</f>
        <v>放款服務課</v>
      </c>
    </row>
    <row r="274" spans="1:21" ht="14.25" x14ac:dyDescent="0.25">
      <c r="A274" s="32">
        <v>273</v>
      </c>
      <c r="B274" s="9" t="str">
        <f>LEFT(功能_33[[#This Row],[功能代號]],2)</f>
        <v>L5</v>
      </c>
      <c r="C274" s="9" t="s">
        <v>1034</v>
      </c>
      <c r="D274" s="11" t="s">
        <v>721</v>
      </c>
      <c r="E274" s="12" t="s">
        <v>722</v>
      </c>
      <c r="F274" s="9" t="s">
        <v>723</v>
      </c>
      <c r="G274" s="11" t="s">
        <v>990</v>
      </c>
      <c r="H274" s="13" t="s">
        <v>355</v>
      </c>
      <c r="I274" s="2">
        <v>44427</v>
      </c>
      <c r="J274" s="2"/>
      <c r="K274" s="11" t="s">
        <v>995</v>
      </c>
      <c r="L274" s="11" t="s">
        <v>1004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Row],[User]],'SKL放款-20210716'!A:G,7,FALSE)</f>
        <v>放款審查課</v>
      </c>
    </row>
    <row r="275" spans="1:21" ht="14.25" x14ac:dyDescent="0.25">
      <c r="A275" s="32">
        <v>274</v>
      </c>
      <c r="B275" s="9" t="str">
        <f>LEFT(功能_33[[#This Row],[功能代號]],2)</f>
        <v>L5</v>
      </c>
      <c r="C275" s="9" t="s">
        <v>1034</v>
      </c>
      <c r="D275" s="11" t="s">
        <v>724</v>
      </c>
      <c r="E275" s="12" t="s">
        <v>725</v>
      </c>
      <c r="F275" s="9" t="s">
        <v>726</v>
      </c>
      <c r="G275" s="11" t="s">
        <v>990</v>
      </c>
      <c r="H275" s="13" t="s">
        <v>355</v>
      </c>
      <c r="I275" s="2">
        <v>44427</v>
      </c>
      <c r="J275" s="2"/>
      <c r="K275" s="11" t="s">
        <v>995</v>
      </c>
      <c r="L275" s="11" t="s">
        <v>1004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Row],[User]],'SKL放款-20210716'!A:G,7,FALSE)</f>
        <v>放款審查課</v>
      </c>
    </row>
    <row r="276" spans="1:21" ht="14.25" x14ac:dyDescent="0.25">
      <c r="A276" s="32">
        <v>275</v>
      </c>
      <c r="B276" s="9" t="str">
        <f>LEFT(功能_33[[#This Row],[功能代號]],2)</f>
        <v>L5</v>
      </c>
      <c r="C276" s="9" t="s">
        <v>1034</v>
      </c>
      <c r="D276" s="11" t="s">
        <v>727</v>
      </c>
      <c r="E276" s="12" t="s">
        <v>728</v>
      </c>
      <c r="F276" s="9" t="s">
        <v>729</v>
      </c>
      <c r="G276" s="11" t="s">
        <v>990</v>
      </c>
      <c r="H276" s="13" t="s">
        <v>7</v>
      </c>
      <c r="I276" s="2">
        <v>44427</v>
      </c>
      <c r="J276" s="2"/>
      <c r="K276" s="11" t="s">
        <v>994</v>
      </c>
      <c r="L276" s="11" t="s">
        <v>1016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Row],[User]],'SKL放款-20210716'!A:G,7,FALSE)</f>
        <v>放款管理課</v>
      </c>
    </row>
    <row r="277" spans="1:21" ht="14.25" x14ac:dyDescent="0.25">
      <c r="A277" s="32">
        <v>276</v>
      </c>
      <c r="B277" s="9" t="str">
        <f>LEFT(功能_33[[#This Row],[功能代號]],2)</f>
        <v>L5</v>
      </c>
      <c r="C277" s="9" t="s">
        <v>1034</v>
      </c>
      <c r="D277" s="11" t="s">
        <v>730</v>
      </c>
      <c r="E277" s="12" t="s">
        <v>731</v>
      </c>
      <c r="F277" s="9" t="s">
        <v>732</v>
      </c>
      <c r="G277" s="11" t="s">
        <v>990</v>
      </c>
      <c r="H277" s="13" t="s">
        <v>7</v>
      </c>
      <c r="I277" s="2">
        <v>44427</v>
      </c>
      <c r="J277" s="2"/>
      <c r="K277" s="11" t="s">
        <v>994</v>
      </c>
      <c r="L277" s="11" t="s">
        <v>1016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Row],[User]],'SKL放款-20210716'!A:G,7,FALSE)</f>
        <v>放款管理課</v>
      </c>
    </row>
    <row r="278" spans="1:21" ht="14.25" x14ac:dyDescent="0.25">
      <c r="A278" s="32">
        <v>277</v>
      </c>
      <c r="B278" s="9" t="str">
        <f>LEFT(功能_33[[#This Row],[功能代號]],2)</f>
        <v>L5</v>
      </c>
      <c r="C278" s="9" t="s">
        <v>1034</v>
      </c>
      <c r="D278" s="11" t="s">
        <v>733</v>
      </c>
      <c r="E278" s="12" t="s">
        <v>734</v>
      </c>
      <c r="F278" s="9" t="s">
        <v>735</v>
      </c>
      <c r="G278" s="11" t="s">
        <v>990</v>
      </c>
      <c r="H278" s="13" t="s">
        <v>7</v>
      </c>
      <c r="I278" s="2">
        <v>44427</v>
      </c>
      <c r="J278" s="2"/>
      <c r="K278" s="11" t="s">
        <v>1005</v>
      </c>
      <c r="L278" s="11" t="s">
        <v>1016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Row],[User]],'SKL放款-20210716'!A:G,7,FALSE)</f>
        <v>放款管理課</v>
      </c>
    </row>
    <row r="279" spans="1:21" ht="14.25" x14ac:dyDescent="0.25">
      <c r="A279" s="32">
        <v>278</v>
      </c>
      <c r="B279" s="9" t="str">
        <f>LEFT(功能_33[[#This Row],[功能代號]],2)</f>
        <v>L5</v>
      </c>
      <c r="C279" s="9" t="s">
        <v>1034</v>
      </c>
      <c r="D279" s="11" t="s">
        <v>736</v>
      </c>
      <c r="E279" s="12" t="s">
        <v>737</v>
      </c>
      <c r="F279" s="9" t="s">
        <v>738</v>
      </c>
      <c r="G279" s="11" t="s">
        <v>990</v>
      </c>
      <c r="H279" s="11" t="s">
        <v>739</v>
      </c>
      <c r="I279" s="2">
        <v>44427</v>
      </c>
      <c r="J279" s="2"/>
      <c r="K279" s="11" t="s">
        <v>999</v>
      </c>
      <c r="L279" s="11" t="s">
        <v>1002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Row],[User]],'SKL放款-20210716'!A:G,7,FALSE)</f>
        <v>放款服務課</v>
      </c>
    </row>
    <row r="280" spans="1:21" ht="14.25" x14ac:dyDescent="0.25">
      <c r="A280" s="32">
        <v>279</v>
      </c>
      <c r="B280" s="9" t="str">
        <f>LEFT(功能_33[[#This Row],[功能代號]],2)</f>
        <v>L5</v>
      </c>
      <c r="C280" s="9" t="s">
        <v>1034</v>
      </c>
      <c r="D280" s="11" t="s">
        <v>740</v>
      </c>
      <c r="E280" s="12" t="s">
        <v>741</v>
      </c>
      <c r="F280" s="9" t="s">
        <v>742</v>
      </c>
      <c r="G280" s="11" t="s">
        <v>990</v>
      </c>
      <c r="H280" s="11" t="s">
        <v>743</v>
      </c>
      <c r="I280" s="2">
        <v>44427</v>
      </c>
      <c r="J280" s="2"/>
      <c r="K280" s="11" t="s">
        <v>995</v>
      </c>
      <c r="L280" s="11" t="s">
        <v>1002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Row],[User]],'SKL放款-20210716'!A:G,7,FALSE)</f>
        <v>放款服務課</v>
      </c>
    </row>
    <row r="281" spans="1:21" ht="14.25" x14ac:dyDescent="0.25">
      <c r="A281" s="32">
        <v>280</v>
      </c>
      <c r="B281" s="9" t="str">
        <f>LEFT(功能_33[[#This Row],[功能代號]],2)</f>
        <v>L5</v>
      </c>
      <c r="C281" s="9" t="s">
        <v>1034</v>
      </c>
      <c r="D281" s="11" t="s">
        <v>744</v>
      </c>
      <c r="E281" s="12" t="s">
        <v>741</v>
      </c>
      <c r="F281" s="9" t="s">
        <v>745</v>
      </c>
      <c r="G281" s="11" t="s">
        <v>990</v>
      </c>
      <c r="H281" s="11" t="s">
        <v>743</v>
      </c>
      <c r="I281" s="2">
        <v>44427</v>
      </c>
      <c r="J281" s="2"/>
      <c r="K281" s="11" t="s">
        <v>995</v>
      </c>
      <c r="L281" s="11" t="s">
        <v>1002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Row],[User]],'SKL放款-20210716'!A:G,7,FALSE)</f>
        <v>放款服務課</v>
      </c>
    </row>
    <row r="282" spans="1:21" ht="14.25" x14ac:dyDescent="0.25">
      <c r="A282" s="32">
        <v>281</v>
      </c>
      <c r="B282" s="9" t="str">
        <f>LEFT(功能_33[[#This Row],[功能代號]],2)</f>
        <v>L5</v>
      </c>
      <c r="C282" s="9" t="s">
        <v>1034</v>
      </c>
      <c r="D282" s="11" t="s">
        <v>746</v>
      </c>
      <c r="E282" s="12" t="s">
        <v>741</v>
      </c>
      <c r="F282" s="9" t="s">
        <v>747</v>
      </c>
      <c r="G282" s="11" t="s">
        <v>990</v>
      </c>
      <c r="H282" s="11" t="s">
        <v>743</v>
      </c>
      <c r="I282" s="2">
        <v>44427</v>
      </c>
      <c r="J282" s="2"/>
      <c r="K282" s="11" t="s">
        <v>995</v>
      </c>
      <c r="L282" s="11" t="s">
        <v>1002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Row],[User]],'SKL放款-20210716'!A:G,7,FALSE)</f>
        <v>放款服務課</v>
      </c>
    </row>
    <row r="283" spans="1:21" ht="14.25" x14ac:dyDescent="0.25">
      <c r="A283" s="32">
        <v>282</v>
      </c>
      <c r="B283" s="9" t="str">
        <f>LEFT(功能_33[[#This Row],[功能代號]],2)</f>
        <v>L5</v>
      </c>
      <c r="C283" s="9" t="s">
        <v>1034</v>
      </c>
      <c r="D283" s="11" t="s">
        <v>748</v>
      </c>
      <c r="E283" s="12" t="s">
        <v>1053</v>
      </c>
      <c r="F283" s="9" t="s">
        <v>749</v>
      </c>
      <c r="G283" s="11" t="s">
        <v>990</v>
      </c>
      <c r="H283" s="13" t="s">
        <v>7</v>
      </c>
      <c r="I283" s="2">
        <v>44427</v>
      </c>
      <c r="J283" s="2"/>
      <c r="K283" s="11" t="s">
        <v>1005</v>
      </c>
      <c r="L283" s="11" t="s">
        <v>1016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Row],[User]],'SKL放款-20210716'!A:G,7,FALSE)</f>
        <v>放款管理課</v>
      </c>
    </row>
    <row r="284" spans="1:21" ht="14.25" x14ac:dyDescent="0.25">
      <c r="A284" s="32">
        <v>283</v>
      </c>
      <c r="B284" s="9" t="str">
        <f>LEFT(功能_33[[#This Row],[功能代號]],2)</f>
        <v>L5</v>
      </c>
      <c r="C284" s="9" t="s">
        <v>1034</v>
      </c>
      <c r="D284" s="11" t="s">
        <v>750</v>
      </c>
      <c r="E284" s="12" t="s">
        <v>1053</v>
      </c>
      <c r="F284" s="9" t="s">
        <v>751</v>
      </c>
      <c r="G284" s="11" t="s">
        <v>990</v>
      </c>
      <c r="H284" s="13" t="s">
        <v>7</v>
      </c>
      <c r="I284" s="4">
        <v>44427</v>
      </c>
      <c r="J284" s="4"/>
      <c r="K284" s="11" t="s">
        <v>1005</v>
      </c>
      <c r="L284" s="11" t="s">
        <v>1016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Row],[User]],'SKL放款-20210716'!A:G,7,FALSE)</f>
        <v>放款管理課</v>
      </c>
    </row>
    <row r="285" spans="1:21" ht="14.25" x14ac:dyDescent="0.25">
      <c r="A285" s="32">
        <v>284</v>
      </c>
      <c r="B285" s="9" t="str">
        <f>LEFT(功能_33[[#This Row],[功能代號]],2)</f>
        <v>L6</v>
      </c>
      <c r="C285" s="9" t="s">
        <v>1035</v>
      </c>
      <c r="D285" s="11" t="s">
        <v>752</v>
      </c>
      <c r="E285" s="10" t="s">
        <v>753</v>
      </c>
      <c r="F285" s="9" t="s">
        <v>754</v>
      </c>
      <c r="G285" s="11" t="s">
        <v>990</v>
      </c>
      <c r="H285" s="11" t="s">
        <v>743</v>
      </c>
      <c r="I285" s="2">
        <v>44428</v>
      </c>
      <c r="J285" s="2"/>
      <c r="K285" s="11" t="s">
        <v>999</v>
      </c>
      <c r="L285" s="11" t="s">
        <v>1002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Row],[User]],'SKL放款-20210716'!A:G,7,FALSE)</f>
        <v>放款服務課</v>
      </c>
    </row>
    <row r="286" spans="1:21" ht="14.25" x14ac:dyDescent="0.25">
      <c r="A286" s="32">
        <v>285</v>
      </c>
      <c r="B286" s="9" t="str">
        <f>LEFT(功能_33[[#This Row],[功能代號]],2)</f>
        <v>L6</v>
      </c>
      <c r="C286" s="9" t="s">
        <v>1035</v>
      </c>
      <c r="D286" s="11" t="s">
        <v>755</v>
      </c>
      <c r="E286" s="10" t="s">
        <v>753</v>
      </c>
      <c r="F286" s="9" t="s">
        <v>756</v>
      </c>
      <c r="G286" s="11" t="s">
        <v>990</v>
      </c>
      <c r="H286" s="11" t="s">
        <v>743</v>
      </c>
      <c r="I286" s="2">
        <v>44428</v>
      </c>
      <c r="J286" s="2"/>
      <c r="K286" s="11" t="s">
        <v>999</v>
      </c>
      <c r="L286" s="11" t="s">
        <v>1008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Row],[User]],'SKL放款-20210716'!A:G,7,FALSE)</f>
        <v>放款推展課</v>
      </c>
    </row>
    <row r="287" spans="1:21" ht="14.25" x14ac:dyDescent="0.25">
      <c r="A287" s="32">
        <v>286</v>
      </c>
      <c r="B287" s="9" t="str">
        <f>LEFT(功能_33[[#This Row],[功能代號]],2)</f>
        <v>L6</v>
      </c>
      <c r="C287" s="9" t="s">
        <v>1035</v>
      </c>
      <c r="D287" s="11" t="s">
        <v>764</v>
      </c>
      <c r="E287" s="10" t="s">
        <v>765</v>
      </c>
      <c r="F287" s="9" t="s">
        <v>766</v>
      </c>
      <c r="G287" s="11" t="s">
        <v>990</v>
      </c>
      <c r="H287" s="11" t="s">
        <v>743</v>
      </c>
      <c r="I287" s="2">
        <v>44428</v>
      </c>
      <c r="J287" s="2"/>
      <c r="K287" s="11" t="s">
        <v>999</v>
      </c>
      <c r="L287" s="11" t="s">
        <v>997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Row],[User]],'SKL放款-20210716'!A:G,7,FALSE)</f>
        <v>放款服務課</v>
      </c>
    </row>
    <row r="288" spans="1:21" ht="14.25" x14ac:dyDescent="0.25">
      <c r="A288" s="32">
        <v>287</v>
      </c>
      <c r="B288" s="9" t="str">
        <f>LEFT(功能_33[[#This Row],[功能代號]],2)</f>
        <v>L6</v>
      </c>
      <c r="C288" s="9" t="s">
        <v>1035</v>
      </c>
      <c r="D288" s="11" t="s">
        <v>767</v>
      </c>
      <c r="E288" s="10" t="s">
        <v>768</v>
      </c>
      <c r="F288" s="9" t="s">
        <v>769</v>
      </c>
      <c r="G288" s="11" t="s">
        <v>990</v>
      </c>
      <c r="H288" s="11" t="s">
        <v>743</v>
      </c>
      <c r="I288" s="2">
        <v>44428</v>
      </c>
      <c r="J288" s="2"/>
      <c r="K288" s="11" t="s">
        <v>999</v>
      </c>
      <c r="L288" s="11" t="s">
        <v>997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Row],[User]],'SKL放款-20210716'!A:G,7,FALSE)</f>
        <v>放款服務課</v>
      </c>
    </row>
    <row r="289" spans="1:21" ht="14.25" x14ac:dyDescent="0.25">
      <c r="A289" s="32">
        <v>288</v>
      </c>
      <c r="B289" s="9" t="str">
        <f>LEFT(功能_33[[#This Row],[功能代號]],2)</f>
        <v>L6</v>
      </c>
      <c r="C289" s="9" t="s">
        <v>1035</v>
      </c>
      <c r="D289" s="11" t="s">
        <v>770</v>
      </c>
      <c r="E289" s="12" t="s">
        <v>771</v>
      </c>
      <c r="F289" s="9" t="s">
        <v>772</v>
      </c>
      <c r="G289" s="11" t="s">
        <v>990</v>
      </c>
      <c r="H289" s="11" t="s">
        <v>743</v>
      </c>
      <c r="I289" s="2">
        <v>44428</v>
      </c>
      <c r="J289" s="2"/>
      <c r="K289" s="11" t="s">
        <v>999</v>
      </c>
      <c r="L289" s="11" t="s">
        <v>997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Row],[User]],'SKL放款-20210716'!A:G,7,FALSE)</f>
        <v>放款服務課</v>
      </c>
    </row>
    <row r="290" spans="1:21" ht="14.25" x14ac:dyDescent="0.25">
      <c r="A290" s="32">
        <v>289</v>
      </c>
      <c r="B290" s="9" t="str">
        <f>LEFT(功能_33[[#This Row],[功能代號]],2)</f>
        <v>L6</v>
      </c>
      <c r="C290" s="9" t="s">
        <v>1035</v>
      </c>
      <c r="D290" s="11" t="s">
        <v>773</v>
      </c>
      <c r="E290" s="12" t="s">
        <v>774</v>
      </c>
      <c r="F290" s="9" t="s">
        <v>775</v>
      </c>
      <c r="G290" s="11" t="s">
        <v>990</v>
      </c>
      <c r="H290" s="11" t="s">
        <v>743</v>
      </c>
      <c r="I290" s="2">
        <v>44428</v>
      </c>
      <c r="J290" s="2"/>
      <c r="K290" s="11" t="s">
        <v>999</v>
      </c>
      <c r="L290" s="11" t="s">
        <v>997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Row],[User]],'SKL放款-20210716'!A:G,7,FALSE)</f>
        <v>放款服務課</v>
      </c>
    </row>
    <row r="291" spans="1:21" ht="14.25" x14ac:dyDescent="0.25">
      <c r="A291" s="32">
        <v>290</v>
      </c>
      <c r="B291" s="9" t="str">
        <f>LEFT(功能_33[[#This Row],[功能代號]],2)</f>
        <v>L6</v>
      </c>
      <c r="C291" s="9" t="s">
        <v>1035</v>
      </c>
      <c r="D291" s="11" t="s">
        <v>776</v>
      </c>
      <c r="E291" s="12" t="s">
        <v>777</v>
      </c>
      <c r="F291" s="9" t="s">
        <v>778</v>
      </c>
      <c r="G291" s="11" t="s">
        <v>990</v>
      </c>
      <c r="H291" s="11" t="s">
        <v>743</v>
      </c>
      <c r="I291" s="2">
        <v>44428</v>
      </c>
      <c r="J291" s="2"/>
      <c r="K291" s="11" t="s">
        <v>999</v>
      </c>
      <c r="L291" s="11" t="s">
        <v>993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Row],[User]],'SKL放款-20210716'!A:G,7,FALSE)</f>
        <v>放款服務課</v>
      </c>
    </row>
    <row r="292" spans="1:21" ht="14.25" x14ac:dyDescent="0.25">
      <c r="A292" s="32">
        <v>291</v>
      </c>
      <c r="B292" s="9" t="str">
        <f>LEFT(功能_33[[#This Row],[功能代號]],2)</f>
        <v>L6</v>
      </c>
      <c r="C292" s="9" t="s">
        <v>1035</v>
      </c>
      <c r="D292" s="11" t="s">
        <v>779</v>
      </c>
      <c r="E292" s="12" t="s">
        <v>780</v>
      </c>
      <c r="F292" s="9" t="s">
        <v>781</v>
      </c>
      <c r="G292" s="11" t="s">
        <v>990</v>
      </c>
      <c r="H292" s="11" t="s">
        <v>743</v>
      </c>
      <c r="I292" s="2">
        <v>44428</v>
      </c>
      <c r="J292" s="2"/>
      <c r="K292" s="11" t="s">
        <v>999</v>
      </c>
      <c r="L292" s="11" t="s">
        <v>1008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Row],[User]],'SKL放款-20210716'!A:G,7,FALSE)</f>
        <v>放款推展課</v>
      </c>
    </row>
    <row r="293" spans="1:21" ht="14.25" x14ac:dyDescent="0.25">
      <c r="A293" s="32">
        <v>292</v>
      </c>
      <c r="B293" s="9" t="str">
        <f>LEFT(功能_33[[#This Row],[功能代號]],2)</f>
        <v>L6</v>
      </c>
      <c r="C293" s="9" t="s">
        <v>1035</v>
      </c>
      <c r="D293" s="11" t="s">
        <v>782</v>
      </c>
      <c r="E293" s="12" t="s">
        <v>780</v>
      </c>
      <c r="F293" s="9" t="s">
        <v>783</v>
      </c>
      <c r="G293" s="11" t="s">
        <v>990</v>
      </c>
      <c r="H293" s="11" t="s">
        <v>743</v>
      </c>
      <c r="I293" s="2">
        <v>44428</v>
      </c>
      <c r="J293" s="2"/>
      <c r="K293" s="11" t="s">
        <v>999</v>
      </c>
      <c r="L293" s="11" t="s">
        <v>997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Row],[User]],'SKL放款-20210716'!A:G,7,FALSE)</f>
        <v>放款服務課</v>
      </c>
    </row>
    <row r="294" spans="1:21" ht="14.25" x14ac:dyDescent="0.25">
      <c r="A294" s="32">
        <v>293</v>
      </c>
      <c r="B294" s="9" t="str">
        <f>LEFT(功能_33[[#This Row],[功能代號]],2)</f>
        <v>L6</v>
      </c>
      <c r="C294" s="9" t="s">
        <v>1035</v>
      </c>
      <c r="D294" s="11" t="s">
        <v>784</v>
      </c>
      <c r="E294" s="12" t="s">
        <v>780</v>
      </c>
      <c r="F294" s="9" t="s">
        <v>785</v>
      </c>
      <c r="G294" s="11" t="s">
        <v>990</v>
      </c>
      <c r="H294" s="11" t="s">
        <v>743</v>
      </c>
      <c r="I294" s="2">
        <v>44428</v>
      </c>
      <c r="J294" s="2"/>
      <c r="K294" s="11" t="s">
        <v>999</v>
      </c>
      <c r="L294" s="11" t="s">
        <v>993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Row],[User]],'SKL放款-20210716'!A:G,7,FALSE)</f>
        <v>放款服務課</v>
      </c>
    </row>
    <row r="295" spans="1:21" ht="14.25" x14ac:dyDescent="0.25">
      <c r="A295" s="32">
        <v>294</v>
      </c>
      <c r="B295" s="9" t="str">
        <f>LEFT(功能_33[[#This Row],[功能代號]],2)</f>
        <v>L6</v>
      </c>
      <c r="C295" s="9" t="s">
        <v>1035</v>
      </c>
      <c r="D295" s="11" t="s">
        <v>786</v>
      </c>
      <c r="E295" s="12" t="s">
        <v>780</v>
      </c>
      <c r="F295" s="9" t="s">
        <v>787</v>
      </c>
      <c r="G295" s="11" t="s">
        <v>990</v>
      </c>
      <c r="H295" s="11" t="s">
        <v>743</v>
      </c>
      <c r="I295" s="2">
        <v>44428</v>
      </c>
      <c r="J295" s="2"/>
      <c r="K295" s="11" t="s">
        <v>999</v>
      </c>
      <c r="L295" s="11" t="s">
        <v>993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Row],[User]],'SKL放款-20210716'!A:G,7,FALSE)</f>
        <v>放款服務課</v>
      </c>
    </row>
    <row r="296" spans="1:21" ht="14.25" x14ac:dyDescent="0.25">
      <c r="A296" s="32">
        <v>295</v>
      </c>
      <c r="B296" s="9" t="str">
        <f>LEFT(功能_33[[#This Row],[功能代號]],2)</f>
        <v>L6</v>
      </c>
      <c r="C296" s="9" t="s">
        <v>1035</v>
      </c>
      <c r="D296" s="11" t="s">
        <v>788</v>
      </c>
      <c r="E296" s="12" t="s">
        <v>780</v>
      </c>
      <c r="F296" s="9" t="s">
        <v>789</v>
      </c>
      <c r="G296" s="11" t="s">
        <v>990</v>
      </c>
      <c r="H296" s="11" t="s">
        <v>743</v>
      </c>
      <c r="I296" s="2">
        <v>44428</v>
      </c>
      <c r="J296" s="2"/>
      <c r="K296" s="11" t="s">
        <v>999</v>
      </c>
      <c r="L296" s="11" t="s">
        <v>997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Row],[User]],'SKL放款-20210716'!A:G,7,FALSE)</f>
        <v>放款服務課</v>
      </c>
    </row>
    <row r="297" spans="1:21" ht="14.25" x14ac:dyDescent="0.25">
      <c r="A297" s="32">
        <v>296</v>
      </c>
      <c r="B297" s="9" t="str">
        <f>LEFT(功能_33[[#This Row],[功能代號]],2)</f>
        <v>L6</v>
      </c>
      <c r="C297" s="9" t="s">
        <v>1035</v>
      </c>
      <c r="D297" s="11" t="s">
        <v>790</v>
      </c>
      <c r="E297" s="12" t="s">
        <v>780</v>
      </c>
      <c r="F297" s="9" t="s">
        <v>791</v>
      </c>
      <c r="G297" s="11" t="s">
        <v>990</v>
      </c>
      <c r="H297" s="11" t="s">
        <v>743</v>
      </c>
      <c r="I297" s="2">
        <v>44428</v>
      </c>
      <c r="J297" s="2"/>
      <c r="K297" s="11" t="s">
        <v>1005</v>
      </c>
      <c r="L297" s="11" t="s">
        <v>993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Row],[User]],'SKL放款-20210716'!A:G,7,FALSE)</f>
        <v>放款服務課</v>
      </c>
    </row>
    <row r="298" spans="1:21" ht="14.25" x14ac:dyDescent="0.25">
      <c r="A298" s="32">
        <v>297</v>
      </c>
      <c r="B298" s="9" t="str">
        <f>LEFT(功能_33[[#This Row],[功能代號]],2)</f>
        <v>L6</v>
      </c>
      <c r="C298" s="9" t="s">
        <v>1035</v>
      </c>
      <c r="D298" s="11" t="s">
        <v>792</v>
      </c>
      <c r="E298" s="12" t="s">
        <v>780</v>
      </c>
      <c r="F298" s="9" t="s">
        <v>793</v>
      </c>
      <c r="G298" s="11" t="s">
        <v>990</v>
      </c>
      <c r="H298" s="11" t="s">
        <v>743</v>
      </c>
      <c r="I298" s="2">
        <v>44428</v>
      </c>
      <c r="J298" s="2"/>
      <c r="K298" s="11" t="s">
        <v>999</v>
      </c>
      <c r="L298" s="11" t="s">
        <v>993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Row],[User]],'SKL放款-20210716'!A:G,7,FALSE)</f>
        <v>放款服務課</v>
      </c>
    </row>
    <row r="299" spans="1:21" ht="14.25" x14ac:dyDescent="0.25">
      <c r="A299" s="32">
        <v>298</v>
      </c>
      <c r="B299" s="9" t="str">
        <f>LEFT(功能_33[[#This Row],[功能代號]],2)</f>
        <v>L6</v>
      </c>
      <c r="C299" s="9" t="s">
        <v>1035</v>
      </c>
      <c r="D299" s="11" t="s">
        <v>794</v>
      </c>
      <c r="E299" s="12" t="s">
        <v>795</v>
      </c>
      <c r="F299" s="9" t="s">
        <v>796</v>
      </c>
      <c r="G299" s="11" t="s">
        <v>990</v>
      </c>
      <c r="H299" s="11" t="s">
        <v>263</v>
      </c>
      <c r="I299" s="1">
        <v>44431</v>
      </c>
      <c r="J299" s="1"/>
      <c r="K299" s="11" t="s">
        <v>995</v>
      </c>
      <c r="L299" s="11" t="s">
        <v>993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Row],[User]],'SKL放款-20210716'!A:G,7,FALSE)</f>
        <v>放款服務課</v>
      </c>
    </row>
    <row r="300" spans="1:21" ht="14.25" x14ac:dyDescent="0.25">
      <c r="A300" s="32">
        <v>299</v>
      </c>
      <c r="B300" s="9" t="str">
        <f>LEFT(功能_33[[#This Row],[功能代號]],2)</f>
        <v>L6</v>
      </c>
      <c r="C300" s="9" t="s">
        <v>1035</v>
      </c>
      <c r="D300" s="11" t="s">
        <v>797</v>
      </c>
      <c r="E300" s="12" t="s">
        <v>798</v>
      </c>
      <c r="F300" s="9" t="s">
        <v>799</v>
      </c>
      <c r="G300" s="11" t="s">
        <v>990</v>
      </c>
      <c r="H300" s="11" t="s">
        <v>263</v>
      </c>
      <c r="I300" s="1">
        <v>44431</v>
      </c>
      <c r="J300" s="1"/>
      <c r="K300" s="11" t="s">
        <v>1005</v>
      </c>
      <c r="L300" s="11" t="s">
        <v>1002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Row],[User]],'SKL放款-20210716'!A:G,7,FALSE)</f>
        <v>放款服務課</v>
      </c>
    </row>
    <row r="301" spans="1:21" ht="14.25" x14ac:dyDescent="0.25">
      <c r="A301" s="32">
        <v>300</v>
      </c>
      <c r="B301" s="9" t="str">
        <f>LEFT(功能_33[[#This Row],[功能代號]],2)</f>
        <v>L6</v>
      </c>
      <c r="C301" s="9" t="s">
        <v>1035</v>
      </c>
      <c r="D301" s="11" t="s">
        <v>800</v>
      </c>
      <c r="E301" s="12" t="s">
        <v>801</v>
      </c>
      <c r="F301" s="9" t="s">
        <v>802</v>
      </c>
      <c r="G301" s="11" t="s">
        <v>990</v>
      </c>
      <c r="H301" s="11" t="s">
        <v>263</v>
      </c>
      <c r="I301" s="1">
        <v>44431</v>
      </c>
      <c r="J301" s="1"/>
      <c r="K301" s="11" t="s">
        <v>1005</v>
      </c>
      <c r="L301" s="11" t="s">
        <v>1002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Row],[User]],'SKL放款-20210716'!A:G,7,FALSE)</f>
        <v>放款服務課</v>
      </c>
    </row>
    <row r="302" spans="1:21" ht="14.25" x14ac:dyDescent="0.25">
      <c r="A302" s="32">
        <v>301</v>
      </c>
      <c r="B302" s="9" t="str">
        <f>LEFT(功能_33[[#This Row],[功能代號]],2)</f>
        <v>L6</v>
      </c>
      <c r="C302" s="9" t="s">
        <v>1035</v>
      </c>
      <c r="D302" s="11" t="s">
        <v>803</v>
      </c>
      <c r="E302" s="12" t="s">
        <v>804</v>
      </c>
      <c r="F302" s="9" t="s">
        <v>805</v>
      </c>
      <c r="G302" s="11" t="s">
        <v>990</v>
      </c>
      <c r="H302" s="11" t="s">
        <v>263</v>
      </c>
      <c r="I302" s="1">
        <v>44431</v>
      </c>
      <c r="J302" s="1"/>
      <c r="K302" s="11" t="s">
        <v>1005</v>
      </c>
      <c r="L302" s="11" t="s">
        <v>1002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Row],[User]],'SKL放款-20210716'!A:G,7,FALSE)</f>
        <v>放款服務課</v>
      </c>
    </row>
    <row r="303" spans="1:21" ht="14.25" x14ac:dyDescent="0.25">
      <c r="A303" s="32">
        <v>302</v>
      </c>
      <c r="B303" s="9" t="str">
        <f>LEFT(功能_33[[#This Row],[功能代號]],2)</f>
        <v>L6</v>
      </c>
      <c r="C303" s="9" t="s">
        <v>1035</v>
      </c>
      <c r="D303" s="11" t="s">
        <v>806</v>
      </c>
      <c r="E303" s="10" t="s">
        <v>807</v>
      </c>
      <c r="F303" s="19" t="s">
        <v>808</v>
      </c>
      <c r="G303" s="11" t="s">
        <v>990</v>
      </c>
      <c r="H303" s="11" t="s">
        <v>743</v>
      </c>
      <c r="I303" s="2">
        <v>44431</v>
      </c>
      <c r="J303" s="2"/>
      <c r="K303" s="11" t="s">
        <v>999</v>
      </c>
      <c r="L303" s="11" t="s">
        <v>993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Row],[User]],'SKL放款-20210716'!A:G,7,FALSE)</f>
        <v>放款服務課</v>
      </c>
    </row>
    <row r="304" spans="1:21" ht="14.25" x14ac:dyDescent="0.25">
      <c r="A304" s="32">
        <v>303</v>
      </c>
      <c r="B304" s="9" t="str">
        <f>LEFT(功能_33[[#This Row],[功能代號]],2)</f>
        <v>L6</v>
      </c>
      <c r="C304" s="9" t="s">
        <v>1035</v>
      </c>
      <c r="D304" s="11" t="s">
        <v>809</v>
      </c>
      <c r="E304" s="10" t="s">
        <v>807</v>
      </c>
      <c r="F304" s="19" t="s">
        <v>810</v>
      </c>
      <c r="G304" s="11" t="s">
        <v>990</v>
      </c>
      <c r="H304" s="11" t="s">
        <v>743</v>
      </c>
      <c r="I304" s="2">
        <v>44431</v>
      </c>
      <c r="J304" s="2"/>
      <c r="K304" s="11" t="s">
        <v>999</v>
      </c>
      <c r="L304" s="11" t="s">
        <v>993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Row],[User]],'SKL放款-20210716'!A:G,7,FALSE)</f>
        <v>放款服務課</v>
      </c>
    </row>
    <row r="305" spans="1:21" ht="14.25" x14ac:dyDescent="0.25">
      <c r="A305" s="32">
        <v>304</v>
      </c>
      <c r="B305" s="9" t="str">
        <f>LEFT(功能_33[[#This Row],[功能代號]],2)</f>
        <v>L6</v>
      </c>
      <c r="C305" s="9" t="s">
        <v>1035</v>
      </c>
      <c r="D305" s="11" t="s">
        <v>811</v>
      </c>
      <c r="E305" s="10" t="s">
        <v>812</v>
      </c>
      <c r="F305" s="19" t="s">
        <v>813</v>
      </c>
      <c r="G305" s="11" t="s">
        <v>990</v>
      </c>
      <c r="H305" s="11" t="s">
        <v>743</v>
      </c>
      <c r="I305" s="2">
        <v>44431</v>
      </c>
      <c r="J305" s="2"/>
      <c r="K305" s="11" t="s">
        <v>999</v>
      </c>
      <c r="L305" s="11" t="s">
        <v>1002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Row],[User]],'SKL放款-20210716'!A:G,7,FALSE)</f>
        <v>放款服務課</v>
      </c>
    </row>
    <row r="306" spans="1:21" ht="14.25" x14ac:dyDescent="0.25">
      <c r="A306" s="32">
        <v>305</v>
      </c>
      <c r="B306" s="9" t="str">
        <f>LEFT(功能_33[[#This Row],[功能代號]],2)</f>
        <v>L6</v>
      </c>
      <c r="C306" s="9" t="s">
        <v>1035</v>
      </c>
      <c r="D306" s="11" t="s">
        <v>1037</v>
      </c>
      <c r="E306" s="10" t="s">
        <v>814</v>
      </c>
      <c r="F306" s="9" t="s">
        <v>815</v>
      </c>
      <c r="G306" s="11" t="s">
        <v>990</v>
      </c>
      <c r="H306" s="11" t="s">
        <v>743</v>
      </c>
      <c r="I306" s="2">
        <v>44431</v>
      </c>
      <c r="J306" s="2"/>
      <c r="K306" s="11" t="s">
        <v>999</v>
      </c>
      <c r="L306" s="11" t="s">
        <v>997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Row],[User]],'SKL放款-20210716'!A:G,7,FALSE)</f>
        <v>放款服務課</v>
      </c>
    </row>
    <row r="307" spans="1:21" ht="14.25" x14ac:dyDescent="0.25">
      <c r="A307" s="32">
        <v>306</v>
      </c>
      <c r="B307" s="9" t="str">
        <f>LEFT(功能_33[[#This Row],[功能代號]],2)</f>
        <v>L6</v>
      </c>
      <c r="C307" s="9" t="s">
        <v>1035</v>
      </c>
      <c r="D307" s="11" t="s">
        <v>820</v>
      </c>
      <c r="E307" s="12" t="s">
        <v>821</v>
      </c>
      <c r="F307" s="9" t="s">
        <v>822</v>
      </c>
      <c r="G307" s="11" t="s">
        <v>990</v>
      </c>
      <c r="H307" s="11" t="s">
        <v>743</v>
      </c>
      <c r="I307" s="2">
        <v>44431</v>
      </c>
      <c r="J307" s="2"/>
      <c r="K307" s="11" t="s">
        <v>999</v>
      </c>
      <c r="L307" s="11" t="s">
        <v>993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Row],[User]],'SKL放款-20210716'!A:G,7,FALSE)</f>
        <v>放款服務課</v>
      </c>
    </row>
    <row r="308" spans="1:21" ht="14.25" x14ac:dyDescent="0.25">
      <c r="A308" s="32">
        <v>307</v>
      </c>
      <c r="B308" s="9" t="str">
        <f>LEFT(功能_33[[#This Row],[功能代號]],2)</f>
        <v>L6</v>
      </c>
      <c r="C308" s="9" t="s">
        <v>1035</v>
      </c>
      <c r="D308" s="11" t="s">
        <v>823</v>
      </c>
      <c r="E308" s="12" t="s">
        <v>821</v>
      </c>
      <c r="F308" s="9" t="s">
        <v>824</v>
      </c>
      <c r="G308" s="11" t="s">
        <v>990</v>
      </c>
      <c r="H308" s="11" t="s">
        <v>743</v>
      </c>
      <c r="I308" s="2">
        <v>44431</v>
      </c>
      <c r="J308" s="2"/>
      <c r="K308" s="11" t="s">
        <v>999</v>
      </c>
      <c r="L308" s="11" t="s">
        <v>993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Row],[User]],'SKL放款-20210716'!A:G,7,FALSE)</f>
        <v>放款服務課</v>
      </c>
    </row>
    <row r="309" spans="1:21" ht="14.25" x14ac:dyDescent="0.25">
      <c r="A309" s="32">
        <v>308</v>
      </c>
      <c r="B309" s="9" t="str">
        <f>LEFT(功能_33[[#This Row],[功能代號]],2)</f>
        <v>L6</v>
      </c>
      <c r="C309" s="9" t="s">
        <v>1035</v>
      </c>
      <c r="D309" s="11" t="s">
        <v>825</v>
      </c>
      <c r="E309" s="12" t="s">
        <v>826</v>
      </c>
      <c r="F309" s="9" t="s">
        <v>827</v>
      </c>
      <c r="G309" s="11" t="s">
        <v>990</v>
      </c>
      <c r="H309" s="11" t="s">
        <v>743</v>
      </c>
      <c r="I309" s="2">
        <v>44431</v>
      </c>
      <c r="J309" s="2"/>
      <c r="K309" s="11" t="s">
        <v>999</v>
      </c>
      <c r="L309" s="11" t="s">
        <v>997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Row],[User]],'SKL放款-20210716'!A:G,7,FALSE)</f>
        <v>放款服務課</v>
      </c>
    </row>
    <row r="310" spans="1:21" ht="14.25" x14ac:dyDescent="0.25">
      <c r="A310" s="32">
        <v>309</v>
      </c>
      <c r="B310" s="9" t="str">
        <f>LEFT(功能_33[[#This Row],[功能代號]],2)</f>
        <v>L6</v>
      </c>
      <c r="C310" s="9" t="s">
        <v>1035</v>
      </c>
      <c r="D310" s="11" t="s">
        <v>835</v>
      </c>
      <c r="E310" s="12" t="s">
        <v>836</v>
      </c>
      <c r="F310" s="9" t="s">
        <v>837</v>
      </c>
      <c r="G310" s="11" t="s">
        <v>990</v>
      </c>
      <c r="H310" s="11" t="s">
        <v>743</v>
      </c>
      <c r="I310" s="2">
        <v>44432</v>
      </c>
      <c r="J310" s="2"/>
      <c r="K310" s="11" t="s">
        <v>999</v>
      </c>
      <c r="L310" s="11" t="s">
        <v>1008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Row],[User]],'SKL放款-20210716'!A:G,7,FALSE)</f>
        <v>放款推展課</v>
      </c>
    </row>
    <row r="311" spans="1:21" ht="14.25" x14ac:dyDescent="0.25">
      <c r="A311" s="32">
        <v>310</v>
      </c>
      <c r="B311" s="9" t="str">
        <f>LEFT(功能_33[[#This Row],[功能代號]],2)</f>
        <v>L6</v>
      </c>
      <c r="C311" s="9" t="s">
        <v>1035</v>
      </c>
      <c r="D311" s="11" t="s">
        <v>838</v>
      </c>
      <c r="E311" s="12" t="s">
        <v>839</v>
      </c>
      <c r="F311" s="9" t="s">
        <v>840</v>
      </c>
      <c r="G311" s="11" t="s">
        <v>990</v>
      </c>
      <c r="H311" s="11" t="s">
        <v>743</v>
      </c>
      <c r="I311" s="2">
        <v>44432</v>
      </c>
      <c r="J311" s="2"/>
      <c r="K311" s="11" t="s">
        <v>999</v>
      </c>
      <c r="L311" s="11" t="s">
        <v>1008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Row],[User]],'SKL放款-20210716'!A:G,7,FALSE)</f>
        <v>放款推展課</v>
      </c>
    </row>
    <row r="312" spans="1:21" ht="14.25" x14ac:dyDescent="0.25">
      <c r="A312" s="32">
        <v>311</v>
      </c>
      <c r="B312" s="9" t="str">
        <f>LEFT(功能_33[[#This Row],[功能代號]],2)</f>
        <v>L6</v>
      </c>
      <c r="C312" s="9" t="s">
        <v>1035</v>
      </c>
      <c r="D312" s="11" t="s">
        <v>841</v>
      </c>
      <c r="E312" s="20" t="s">
        <v>842</v>
      </c>
      <c r="F312" s="9" t="s">
        <v>843</v>
      </c>
      <c r="G312" s="11" t="s">
        <v>990</v>
      </c>
      <c r="H312" s="11" t="s">
        <v>743</v>
      </c>
      <c r="I312" s="2">
        <v>44432</v>
      </c>
      <c r="J312" s="2"/>
      <c r="K312" s="11" t="s">
        <v>999</v>
      </c>
      <c r="L312" s="11" t="s">
        <v>993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Row],[User]],'SKL放款-20210716'!A:G,7,FALSE)</f>
        <v>放款服務課</v>
      </c>
    </row>
    <row r="313" spans="1:21" ht="14.25" x14ac:dyDescent="0.25">
      <c r="A313" s="32">
        <v>312</v>
      </c>
      <c r="B313" s="9" t="str">
        <f>LEFT(功能_33[[#This Row],[功能代號]],2)</f>
        <v>L6</v>
      </c>
      <c r="C313" s="9" t="s">
        <v>1035</v>
      </c>
      <c r="D313" s="11" t="s">
        <v>844</v>
      </c>
      <c r="E313" s="20" t="s">
        <v>842</v>
      </c>
      <c r="F313" s="9" t="s">
        <v>845</v>
      </c>
      <c r="G313" s="11" t="s">
        <v>990</v>
      </c>
      <c r="H313" s="11" t="s">
        <v>743</v>
      </c>
      <c r="I313" s="2">
        <v>44432</v>
      </c>
      <c r="J313" s="2"/>
      <c r="K313" s="11" t="s">
        <v>999</v>
      </c>
      <c r="L313" s="11" t="s">
        <v>993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Row],[User]],'SKL放款-20210716'!A:G,7,FALSE)</f>
        <v>放款服務課</v>
      </c>
    </row>
    <row r="314" spans="1:21" ht="14.25" x14ac:dyDescent="0.25">
      <c r="A314" s="32">
        <v>313</v>
      </c>
      <c r="B314" s="9" t="str">
        <f>LEFT(功能_33[[#This Row],[功能代號]],2)</f>
        <v>L6</v>
      </c>
      <c r="C314" s="9" t="s">
        <v>1035</v>
      </c>
      <c r="D314" s="11" t="s">
        <v>846</v>
      </c>
      <c r="E314" s="20" t="s">
        <v>847</v>
      </c>
      <c r="F314" s="9" t="s">
        <v>848</v>
      </c>
      <c r="G314" s="11" t="s">
        <v>677</v>
      </c>
      <c r="H314" s="11" t="s">
        <v>743</v>
      </c>
      <c r="I314" s="2">
        <v>44432</v>
      </c>
      <c r="J314" s="2"/>
      <c r="K314" s="11" t="s">
        <v>999</v>
      </c>
      <c r="L314" s="11" t="s">
        <v>993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Row],[User]],'SKL放款-20210716'!A:G,7,FALSE)</f>
        <v>放款服務課</v>
      </c>
    </row>
    <row r="315" spans="1:21" ht="14.25" x14ac:dyDescent="0.25">
      <c r="A315" s="32">
        <v>314</v>
      </c>
      <c r="B315" s="9" t="str">
        <f>LEFT(功能_33[[#This Row],[功能代號]],2)</f>
        <v>L6</v>
      </c>
      <c r="C315" s="9" t="s">
        <v>1035</v>
      </c>
      <c r="D315" s="11" t="s">
        <v>849</v>
      </c>
      <c r="E315" s="12" t="s">
        <v>847</v>
      </c>
      <c r="F315" s="9" t="s">
        <v>850</v>
      </c>
      <c r="G315" s="11" t="s">
        <v>677</v>
      </c>
      <c r="H315" s="11" t="s">
        <v>743</v>
      </c>
      <c r="I315" s="4">
        <v>44432</v>
      </c>
      <c r="J315" s="4"/>
      <c r="K315" s="11" t="s">
        <v>999</v>
      </c>
      <c r="L315" s="11" t="s">
        <v>997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Row],[User]],'SKL放款-20210716'!A:G,7,FALSE)</f>
        <v>放款服務課</v>
      </c>
    </row>
    <row r="316" spans="1:21" ht="14.25" x14ac:dyDescent="0.25">
      <c r="A316" s="32">
        <v>315</v>
      </c>
      <c r="B316" s="9" t="str">
        <f>LEFT(功能_33[[#This Row],[功能代號]],2)</f>
        <v>L6</v>
      </c>
      <c r="C316" s="9" t="s">
        <v>1035</v>
      </c>
      <c r="D316" s="11" t="s">
        <v>851</v>
      </c>
      <c r="E316" s="20" t="s">
        <v>852</v>
      </c>
      <c r="F316" s="9" t="s">
        <v>853</v>
      </c>
      <c r="G316" s="11" t="s">
        <v>677</v>
      </c>
      <c r="H316" s="11" t="s">
        <v>743</v>
      </c>
      <c r="I316" s="2">
        <v>44432</v>
      </c>
      <c r="J316" s="2"/>
      <c r="K316" s="11" t="s">
        <v>999</v>
      </c>
      <c r="L316" s="11" t="s">
        <v>993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Row],[User]],'SKL放款-20210716'!A:G,7,FALSE)</f>
        <v>放款服務課</v>
      </c>
    </row>
    <row r="317" spans="1:21" ht="14.25" x14ac:dyDescent="0.25">
      <c r="A317" s="32">
        <v>316</v>
      </c>
      <c r="B317" s="9" t="str">
        <f>LEFT(功能_33[[#This Row],[功能代號]],2)</f>
        <v>L6</v>
      </c>
      <c r="C317" s="9" t="s">
        <v>1035</v>
      </c>
      <c r="D317" s="11" t="s">
        <v>854</v>
      </c>
      <c r="E317" s="20" t="s">
        <v>852</v>
      </c>
      <c r="F317" s="9" t="s">
        <v>855</v>
      </c>
      <c r="G317" s="11" t="s">
        <v>677</v>
      </c>
      <c r="H317" s="11" t="s">
        <v>743</v>
      </c>
      <c r="I317" s="2">
        <v>44432</v>
      </c>
      <c r="J317" s="2"/>
      <c r="K317" s="11" t="s">
        <v>999</v>
      </c>
      <c r="L317" s="11" t="s">
        <v>993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Row],[User]],'SKL放款-20210716'!A:G,7,FALSE)</f>
        <v>放款服務課</v>
      </c>
    </row>
    <row r="318" spans="1:21" ht="14.25" x14ac:dyDescent="0.25">
      <c r="A318" s="32">
        <v>317</v>
      </c>
      <c r="B318" s="9" t="str">
        <f>LEFT(功能_33[[#This Row],[功能代號]],2)</f>
        <v>L6</v>
      </c>
      <c r="C318" s="9" t="s">
        <v>1035</v>
      </c>
      <c r="D318" s="11" t="s">
        <v>856</v>
      </c>
      <c r="E318" s="20" t="s">
        <v>857</v>
      </c>
      <c r="F318" s="9" t="s">
        <v>858</v>
      </c>
      <c r="G318" s="11" t="s">
        <v>677</v>
      </c>
      <c r="H318" s="11" t="s">
        <v>743</v>
      </c>
      <c r="I318" s="2">
        <v>44432</v>
      </c>
      <c r="J318" s="2"/>
      <c r="K318" s="11" t="s">
        <v>999</v>
      </c>
      <c r="L318" s="11" t="s">
        <v>993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Row],[User]],'SKL放款-20210716'!A:G,7,FALSE)</f>
        <v>放款服務課</v>
      </c>
    </row>
    <row r="319" spans="1:21" ht="14.25" x14ac:dyDescent="0.25">
      <c r="A319" s="32">
        <v>318</v>
      </c>
      <c r="B319" s="9" t="str">
        <f>LEFT(功能_33[[#This Row],[功能代號]],2)</f>
        <v>L6</v>
      </c>
      <c r="C319" s="9" t="s">
        <v>1035</v>
      </c>
      <c r="D319" s="11" t="s">
        <v>859</v>
      </c>
      <c r="E319" s="20" t="s">
        <v>857</v>
      </c>
      <c r="F319" s="9" t="s">
        <v>860</v>
      </c>
      <c r="G319" s="11" t="s">
        <v>677</v>
      </c>
      <c r="H319" s="11" t="s">
        <v>743</v>
      </c>
      <c r="I319" s="2">
        <v>44432</v>
      </c>
      <c r="J319" s="2"/>
      <c r="K319" s="11" t="s">
        <v>999</v>
      </c>
      <c r="L319" s="11" t="s">
        <v>993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Row],[User]],'SKL放款-20210716'!A:G,7,FALSE)</f>
        <v>放款服務課</v>
      </c>
    </row>
    <row r="320" spans="1:21" ht="14.25" x14ac:dyDescent="0.25">
      <c r="A320" s="32">
        <v>319</v>
      </c>
      <c r="B320" s="9" t="str">
        <f>LEFT(功能_33[[#This Row],[功能代號]],2)</f>
        <v>L6</v>
      </c>
      <c r="C320" s="9" t="s">
        <v>1035</v>
      </c>
      <c r="D320" s="11" t="s">
        <v>861</v>
      </c>
      <c r="E320" s="12" t="s">
        <v>862</v>
      </c>
      <c r="F320" s="9" t="s">
        <v>863</v>
      </c>
      <c r="G320" s="11" t="s">
        <v>677</v>
      </c>
      <c r="H320" s="11" t="s">
        <v>743</v>
      </c>
      <c r="I320" s="2">
        <v>44433</v>
      </c>
      <c r="J320" s="2"/>
      <c r="K320" s="11" t="s">
        <v>999</v>
      </c>
      <c r="L320" s="11" t="s">
        <v>993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Row],[User]],'SKL放款-20210716'!A:G,7,FALSE)</f>
        <v>放款服務課</v>
      </c>
    </row>
    <row r="321" spans="1:21" ht="14.25" x14ac:dyDescent="0.25">
      <c r="A321" s="32">
        <v>320</v>
      </c>
      <c r="B321" s="9" t="str">
        <f>LEFT(功能_33[[#This Row],[功能代號]],2)</f>
        <v>L6</v>
      </c>
      <c r="C321" s="9" t="s">
        <v>1035</v>
      </c>
      <c r="D321" s="11" t="s">
        <v>866</v>
      </c>
      <c r="E321" s="12" t="s">
        <v>867</v>
      </c>
      <c r="F321" s="9" t="s">
        <v>868</v>
      </c>
      <c r="G321" s="11" t="s">
        <v>990</v>
      </c>
      <c r="H321" s="11" t="s">
        <v>743</v>
      </c>
      <c r="I321" s="2">
        <v>44433</v>
      </c>
      <c r="J321" s="2"/>
      <c r="K321" s="11" t="s">
        <v>999</v>
      </c>
      <c r="L321" s="11" t="s">
        <v>993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Row],[User]],'SKL放款-20210716'!A:G,7,FALSE)</f>
        <v>放款服務課</v>
      </c>
    </row>
    <row r="322" spans="1:21" ht="14.25" x14ac:dyDescent="0.25">
      <c r="A322" s="32">
        <v>321</v>
      </c>
      <c r="B322" s="9" t="str">
        <f>LEFT(功能_33[[#This Row],[功能代號]],2)</f>
        <v>L6</v>
      </c>
      <c r="C322" s="9" t="s">
        <v>1035</v>
      </c>
      <c r="D322" s="11" t="s">
        <v>869</v>
      </c>
      <c r="E322" s="12" t="s">
        <v>867</v>
      </c>
      <c r="F322" s="9" t="s">
        <v>870</v>
      </c>
      <c r="G322" s="11" t="s">
        <v>990</v>
      </c>
      <c r="H322" s="11" t="s">
        <v>743</v>
      </c>
      <c r="I322" s="2">
        <v>44433</v>
      </c>
      <c r="J322" s="2"/>
      <c r="K322" s="11" t="s">
        <v>999</v>
      </c>
      <c r="L322" s="11" t="s">
        <v>993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Row],[User]],'SKL放款-20210716'!A:G,7,FALSE)</f>
        <v>放款服務課</v>
      </c>
    </row>
    <row r="323" spans="1:21" ht="14.25" x14ac:dyDescent="0.25">
      <c r="A323" s="32">
        <v>322</v>
      </c>
      <c r="B323" s="9" t="str">
        <f>LEFT(功能_33[[#This Row],[功能代號]],2)</f>
        <v>L6</v>
      </c>
      <c r="C323" s="9" t="s">
        <v>1035</v>
      </c>
      <c r="D323" s="11" t="s">
        <v>871</v>
      </c>
      <c r="E323" s="12" t="s">
        <v>872</v>
      </c>
      <c r="F323" s="9" t="s">
        <v>873</v>
      </c>
      <c r="G323" s="11" t="s">
        <v>990</v>
      </c>
      <c r="H323" s="11" t="s">
        <v>743</v>
      </c>
      <c r="I323" s="2">
        <v>44433</v>
      </c>
      <c r="J323" s="2"/>
      <c r="K323" s="11" t="s">
        <v>999</v>
      </c>
      <c r="L323" s="11" t="s">
        <v>993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Row],[User]],'SKL放款-20210716'!A:G,7,FALSE)</f>
        <v>放款服務課</v>
      </c>
    </row>
    <row r="324" spans="1:21" ht="14.25" x14ac:dyDescent="0.25">
      <c r="A324" s="32">
        <v>323</v>
      </c>
      <c r="B324" s="9" t="str">
        <f>LEFT(功能_33[[#This Row],[功能代號]],2)</f>
        <v>L6</v>
      </c>
      <c r="C324" s="9" t="s">
        <v>1035</v>
      </c>
      <c r="D324" s="11" t="s">
        <v>874</v>
      </c>
      <c r="E324" s="12" t="s">
        <v>872</v>
      </c>
      <c r="F324" s="9" t="s">
        <v>875</v>
      </c>
      <c r="G324" s="11" t="s">
        <v>990</v>
      </c>
      <c r="H324" s="11" t="s">
        <v>743</v>
      </c>
      <c r="I324" s="2">
        <v>44433</v>
      </c>
      <c r="J324" s="2"/>
      <c r="K324" s="11" t="s">
        <v>999</v>
      </c>
      <c r="L324" s="11" t="s">
        <v>993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Row],[User]],'SKL放款-20210716'!A:G,7,FALSE)</f>
        <v>放款服務課</v>
      </c>
    </row>
    <row r="325" spans="1:21" ht="14.25" x14ac:dyDescent="0.25">
      <c r="A325" s="32">
        <v>324</v>
      </c>
      <c r="B325" s="9" t="str">
        <f>LEFT(功能_33[[#This Row],[功能代號]],2)</f>
        <v>L6</v>
      </c>
      <c r="C325" s="9" t="s">
        <v>1035</v>
      </c>
      <c r="D325" s="11" t="s">
        <v>876</v>
      </c>
      <c r="E325" s="20" t="s">
        <v>877</v>
      </c>
      <c r="F325" s="9" t="s">
        <v>878</v>
      </c>
      <c r="G325" s="11" t="s">
        <v>990</v>
      </c>
      <c r="H325" s="11" t="s">
        <v>743</v>
      </c>
      <c r="I325" s="2">
        <v>44433</v>
      </c>
      <c r="J325" s="2"/>
      <c r="K325" s="11" t="s">
        <v>995</v>
      </c>
      <c r="L325" s="11" t="s">
        <v>993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Row],[User]],'SKL放款-20210716'!A:G,7,FALSE)</f>
        <v>放款服務課</v>
      </c>
    </row>
    <row r="326" spans="1:21" ht="14.25" x14ac:dyDescent="0.25">
      <c r="A326" s="32">
        <v>325</v>
      </c>
      <c r="B326" s="9" t="str">
        <f>LEFT(功能_33[[#This Row],[功能代號]],2)</f>
        <v>L6</v>
      </c>
      <c r="C326" s="9" t="s">
        <v>1035</v>
      </c>
      <c r="D326" s="11" t="s">
        <v>879</v>
      </c>
      <c r="E326" s="20" t="s">
        <v>877</v>
      </c>
      <c r="F326" s="9" t="s">
        <v>880</v>
      </c>
      <c r="G326" s="11" t="s">
        <v>990</v>
      </c>
      <c r="H326" s="11" t="s">
        <v>743</v>
      </c>
      <c r="I326" s="2">
        <v>44433</v>
      </c>
      <c r="J326" s="2"/>
      <c r="K326" s="11" t="s">
        <v>995</v>
      </c>
      <c r="L326" s="11" t="s">
        <v>993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Row],[User]],'SKL放款-20210716'!A:G,7,FALSE)</f>
        <v>放款服務課</v>
      </c>
    </row>
    <row r="327" spans="1:21" ht="14.25" x14ac:dyDescent="0.25">
      <c r="A327" s="32">
        <v>326</v>
      </c>
      <c r="B327" s="9" t="str">
        <f>LEFT(功能_33[[#This Row],[功能代號]],2)</f>
        <v>L6</v>
      </c>
      <c r="C327" s="9" t="s">
        <v>1035</v>
      </c>
      <c r="D327" s="11" t="s">
        <v>881</v>
      </c>
      <c r="E327" s="20" t="s">
        <v>882</v>
      </c>
      <c r="F327" s="9" t="s">
        <v>883</v>
      </c>
      <c r="G327" s="11" t="s">
        <v>990</v>
      </c>
      <c r="H327" s="11" t="s">
        <v>743</v>
      </c>
      <c r="I327" s="2">
        <v>44433</v>
      </c>
      <c r="J327" s="2"/>
      <c r="K327" s="11" t="s">
        <v>995</v>
      </c>
      <c r="L327" s="11" t="s">
        <v>993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Row],[User]],'SKL放款-20210716'!A:G,7,FALSE)</f>
        <v>放款服務課</v>
      </c>
    </row>
    <row r="328" spans="1:21" ht="14.25" x14ac:dyDescent="0.25">
      <c r="A328" s="32">
        <v>327</v>
      </c>
      <c r="B328" s="9" t="str">
        <f>LEFT(功能_33[[#This Row],[功能代號]],2)</f>
        <v>L6</v>
      </c>
      <c r="C328" s="9" t="s">
        <v>1035</v>
      </c>
      <c r="D328" s="11" t="s">
        <v>884</v>
      </c>
      <c r="E328" s="20" t="s">
        <v>882</v>
      </c>
      <c r="F328" s="9" t="s">
        <v>885</v>
      </c>
      <c r="G328" s="11" t="s">
        <v>990</v>
      </c>
      <c r="H328" s="11" t="s">
        <v>743</v>
      </c>
      <c r="I328" s="2">
        <v>44433</v>
      </c>
      <c r="J328" s="2"/>
      <c r="K328" s="11" t="s">
        <v>995</v>
      </c>
      <c r="L328" s="11" t="s">
        <v>993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Row],[User]],'SKL放款-20210716'!A:G,7,FALSE)</f>
        <v>放款服務課</v>
      </c>
    </row>
    <row r="329" spans="1:21" ht="14.25" x14ac:dyDescent="0.25">
      <c r="A329" s="32">
        <v>328</v>
      </c>
      <c r="B329" s="9" t="str">
        <f>LEFT(功能_33[[#This Row],[功能代號]],2)</f>
        <v>L6</v>
      </c>
      <c r="C329" s="9" t="s">
        <v>1035</v>
      </c>
      <c r="D329" s="11" t="s">
        <v>886</v>
      </c>
      <c r="E329" s="12" t="s">
        <v>887</v>
      </c>
      <c r="F329" s="9" t="s">
        <v>888</v>
      </c>
      <c r="G329" s="11" t="s">
        <v>990</v>
      </c>
      <c r="H329" s="11" t="s">
        <v>743</v>
      </c>
      <c r="I329" s="2">
        <v>44433</v>
      </c>
      <c r="J329" s="2"/>
      <c r="K329" s="11" t="s">
        <v>995</v>
      </c>
      <c r="L329" s="11" t="s">
        <v>993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Row],[User]],'SKL放款-20210716'!A:G,7,FALSE)</f>
        <v>放款服務課</v>
      </c>
    </row>
    <row r="330" spans="1:21" ht="14.25" x14ac:dyDescent="0.25">
      <c r="A330" s="32">
        <v>329</v>
      </c>
      <c r="B330" s="9" t="str">
        <f>LEFT(功能_33[[#This Row],[功能代號]],2)</f>
        <v>L6</v>
      </c>
      <c r="C330" s="9" t="s">
        <v>1035</v>
      </c>
      <c r="D330" s="11" t="s">
        <v>889</v>
      </c>
      <c r="E330" s="12" t="s">
        <v>887</v>
      </c>
      <c r="F330" s="9" t="s">
        <v>890</v>
      </c>
      <c r="G330" s="11" t="s">
        <v>990</v>
      </c>
      <c r="H330" s="11" t="s">
        <v>743</v>
      </c>
      <c r="I330" s="2">
        <v>44433</v>
      </c>
      <c r="J330" s="2"/>
      <c r="K330" s="11" t="s">
        <v>995</v>
      </c>
      <c r="L330" s="11" t="s">
        <v>993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Row],[User]],'SKL放款-20210716'!A:G,7,FALSE)</f>
        <v>放款服務課</v>
      </c>
    </row>
    <row r="331" spans="1:21" ht="14.25" x14ac:dyDescent="0.25">
      <c r="A331" s="32">
        <v>330</v>
      </c>
      <c r="B331" s="9" t="str">
        <f>LEFT(功能_33[[#This Row],[功能代號]],2)</f>
        <v>L6</v>
      </c>
      <c r="C331" s="9" t="s">
        <v>1035</v>
      </c>
      <c r="D331" s="11" t="s">
        <v>891</v>
      </c>
      <c r="E331" s="12" t="s">
        <v>892</v>
      </c>
      <c r="F331" s="9" t="s">
        <v>893</v>
      </c>
      <c r="G331" s="11" t="s">
        <v>990</v>
      </c>
      <c r="H331" s="11" t="s">
        <v>743</v>
      </c>
      <c r="I331" s="2">
        <v>44433</v>
      </c>
      <c r="J331" s="2"/>
      <c r="K331" s="11" t="s">
        <v>995</v>
      </c>
      <c r="L331" s="11" t="s">
        <v>993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Row],[User]],'SKL放款-20210716'!A:G,7,FALSE)</f>
        <v>放款服務課</v>
      </c>
    </row>
    <row r="332" spans="1:21" ht="14.25" x14ac:dyDescent="0.25">
      <c r="A332" s="32">
        <v>331</v>
      </c>
      <c r="B332" s="9" t="str">
        <f>LEFT(功能_33[[#This Row],[功能代號]],2)</f>
        <v>L6</v>
      </c>
      <c r="C332" s="9" t="s">
        <v>1035</v>
      </c>
      <c r="D332" s="11" t="s">
        <v>894</v>
      </c>
      <c r="E332" s="12" t="s">
        <v>892</v>
      </c>
      <c r="F332" s="9" t="s">
        <v>895</v>
      </c>
      <c r="G332" s="11" t="s">
        <v>990</v>
      </c>
      <c r="H332" s="11" t="s">
        <v>743</v>
      </c>
      <c r="I332" s="2">
        <v>44433</v>
      </c>
      <c r="J332" s="2"/>
      <c r="K332" s="11" t="s">
        <v>995</v>
      </c>
      <c r="L332" s="11" t="s">
        <v>993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Row],[User]],'SKL放款-20210716'!A:G,7,FALSE)</f>
        <v>放款服務課</v>
      </c>
    </row>
    <row r="333" spans="1:21" ht="14.25" x14ac:dyDescent="0.25">
      <c r="A333" s="32">
        <v>332</v>
      </c>
      <c r="B333" s="9" t="str">
        <f>LEFT(功能_33[[#This Row],[功能代號]],2)</f>
        <v>L6</v>
      </c>
      <c r="C333" s="9" t="s">
        <v>1035</v>
      </c>
      <c r="D333" s="11" t="s">
        <v>896</v>
      </c>
      <c r="E333" s="12" t="s">
        <v>897</v>
      </c>
      <c r="F333" s="9" t="s">
        <v>898</v>
      </c>
      <c r="G333" s="11" t="s">
        <v>990</v>
      </c>
      <c r="H333" s="11" t="s">
        <v>743</v>
      </c>
      <c r="I333" s="2">
        <v>44433</v>
      </c>
      <c r="J333" s="2"/>
      <c r="K333" s="11" t="s">
        <v>995</v>
      </c>
      <c r="L333" s="11" t="s">
        <v>993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Row],[User]],'SKL放款-20210716'!A:G,7,FALSE)</f>
        <v>放款服務課</v>
      </c>
    </row>
    <row r="334" spans="1:21" ht="14.25" x14ac:dyDescent="0.25">
      <c r="A334" s="32">
        <v>333</v>
      </c>
      <c r="B334" s="9" t="str">
        <f>LEFT(功能_33[[#This Row],[功能代號]],2)</f>
        <v>L6</v>
      </c>
      <c r="C334" s="9" t="s">
        <v>1035</v>
      </c>
      <c r="D334" s="11" t="s">
        <v>899</v>
      </c>
      <c r="E334" s="12" t="s">
        <v>897</v>
      </c>
      <c r="F334" s="9" t="s">
        <v>900</v>
      </c>
      <c r="G334" s="11" t="s">
        <v>990</v>
      </c>
      <c r="H334" s="11" t="s">
        <v>743</v>
      </c>
      <c r="I334" s="2">
        <v>44433</v>
      </c>
      <c r="J334" s="2"/>
      <c r="K334" s="11" t="s">
        <v>999</v>
      </c>
      <c r="L334" s="11" t="s">
        <v>993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Row],[User]],'SKL放款-20210716'!A:G,7,FALSE)</f>
        <v>放款服務課</v>
      </c>
    </row>
    <row r="335" spans="1:21" ht="14.25" x14ac:dyDescent="0.25">
      <c r="A335" s="32">
        <v>334</v>
      </c>
      <c r="B335" s="9" t="str">
        <f>LEFT(功能_33[[#This Row],[功能代號]],2)</f>
        <v>L6</v>
      </c>
      <c r="C335" s="9" t="s">
        <v>1035</v>
      </c>
      <c r="D335" s="11" t="s">
        <v>901</v>
      </c>
      <c r="E335" s="20" t="s">
        <v>902</v>
      </c>
      <c r="F335" s="9" t="s">
        <v>903</v>
      </c>
      <c r="G335" s="11" t="s">
        <v>990</v>
      </c>
      <c r="H335" s="11" t="s">
        <v>743</v>
      </c>
      <c r="I335" s="2">
        <v>44433</v>
      </c>
      <c r="J335" s="2"/>
      <c r="K335" s="11" t="s">
        <v>999</v>
      </c>
      <c r="L335" s="11" t="s">
        <v>993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Row],[User]],'SKL放款-20210716'!A:G,7,FALSE)</f>
        <v>放款服務課</v>
      </c>
    </row>
    <row r="336" spans="1:21" ht="14.25" x14ac:dyDescent="0.25">
      <c r="A336" s="32">
        <v>335</v>
      </c>
      <c r="B336" s="9" t="str">
        <f>LEFT(功能_33[[#This Row],[功能代號]],2)</f>
        <v>L6</v>
      </c>
      <c r="C336" s="9" t="s">
        <v>1035</v>
      </c>
      <c r="D336" s="11" t="s">
        <v>904</v>
      </c>
      <c r="E336" s="20" t="s">
        <v>902</v>
      </c>
      <c r="F336" s="9" t="s">
        <v>905</v>
      </c>
      <c r="G336" s="11" t="s">
        <v>990</v>
      </c>
      <c r="H336" s="11" t="s">
        <v>743</v>
      </c>
      <c r="I336" s="2">
        <v>44433</v>
      </c>
      <c r="J336" s="2"/>
      <c r="K336" s="11" t="s">
        <v>999</v>
      </c>
      <c r="L336" s="11" t="s">
        <v>993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Row],[User]],'SKL放款-20210716'!A:G,7,FALSE)</f>
        <v>放款服務課</v>
      </c>
    </row>
    <row r="337" spans="1:21" ht="14.25" x14ac:dyDescent="0.25">
      <c r="A337" s="32">
        <v>336</v>
      </c>
      <c r="B337" s="9" t="str">
        <f>LEFT(功能_33[[#This Row],[功能代號]],2)</f>
        <v>L6</v>
      </c>
      <c r="C337" s="9" t="s">
        <v>1035</v>
      </c>
      <c r="D337" s="11" t="s">
        <v>906</v>
      </c>
      <c r="E337" s="20" t="s">
        <v>907</v>
      </c>
      <c r="F337" s="9" t="s">
        <v>908</v>
      </c>
      <c r="G337" s="11" t="s">
        <v>990</v>
      </c>
      <c r="H337" s="11" t="s">
        <v>743</v>
      </c>
      <c r="I337" s="2">
        <v>44434</v>
      </c>
      <c r="J337" s="2"/>
      <c r="K337" s="11" t="s">
        <v>999</v>
      </c>
      <c r="L337" s="11" t="s">
        <v>993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Row],[User]],'SKL放款-20210716'!A:G,7,FALSE)</f>
        <v>放款服務課</v>
      </c>
    </row>
    <row r="338" spans="1:21" ht="14.25" x14ac:dyDescent="0.25">
      <c r="A338" s="32">
        <v>337</v>
      </c>
      <c r="B338" s="9" t="str">
        <f>LEFT(功能_33[[#This Row],[功能代號]],2)</f>
        <v>L6</v>
      </c>
      <c r="C338" s="9" t="s">
        <v>1035</v>
      </c>
      <c r="D338" s="11" t="s">
        <v>909</v>
      </c>
      <c r="E338" s="20" t="s">
        <v>907</v>
      </c>
      <c r="F338" s="9" t="s">
        <v>910</v>
      </c>
      <c r="G338" s="11" t="s">
        <v>990</v>
      </c>
      <c r="H338" s="11" t="s">
        <v>743</v>
      </c>
      <c r="I338" s="2">
        <v>44434</v>
      </c>
      <c r="J338" s="2"/>
      <c r="K338" s="11" t="s">
        <v>999</v>
      </c>
      <c r="L338" s="11" t="s">
        <v>993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Row],[User]],'SKL放款-20210716'!A:G,7,FALSE)</f>
        <v>放款服務課</v>
      </c>
    </row>
    <row r="339" spans="1:21" ht="14.25" x14ac:dyDescent="0.25">
      <c r="A339" s="32">
        <v>338</v>
      </c>
      <c r="B339" s="9" t="str">
        <f>LEFT(功能_33[[#This Row],[功能代號]],2)</f>
        <v>L6</v>
      </c>
      <c r="C339" s="9" t="s">
        <v>1035</v>
      </c>
      <c r="D339" s="11" t="s">
        <v>911</v>
      </c>
      <c r="E339" s="12" t="s">
        <v>912</v>
      </c>
      <c r="F339" s="9" t="s">
        <v>913</v>
      </c>
      <c r="G339" s="11" t="s">
        <v>990</v>
      </c>
      <c r="H339" s="11" t="s">
        <v>743</v>
      </c>
      <c r="I339" s="2">
        <v>44434</v>
      </c>
      <c r="J339" s="2"/>
      <c r="K339" s="11" t="s">
        <v>999</v>
      </c>
      <c r="L339" s="11" t="s">
        <v>993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Row],[User]],'SKL放款-20210716'!A:G,7,FALSE)</f>
        <v>放款服務課</v>
      </c>
    </row>
    <row r="340" spans="1:21" ht="14.25" x14ac:dyDescent="0.25">
      <c r="A340" s="32">
        <v>339</v>
      </c>
      <c r="B340" s="9" t="str">
        <f>LEFT(功能_33[[#This Row],[功能代號]],2)</f>
        <v>L6</v>
      </c>
      <c r="C340" s="9" t="s">
        <v>1035</v>
      </c>
      <c r="D340" s="11" t="s">
        <v>914</v>
      </c>
      <c r="E340" s="12" t="s">
        <v>912</v>
      </c>
      <c r="F340" s="9" t="s">
        <v>915</v>
      </c>
      <c r="G340" s="11" t="s">
        <v>990</v>
      </c>
      <c r="H340" s="11" t="s">
        <v>743</v>
      </c>
      <c r="I340" s="2">
        <v>44434</v>
      </c>
      <c r="J340" s="2"/>
      <c r="K340" s="11" t="s">
        <v>999</v>
      </c>
      <c r="L340" s="11" t="s">
        <v>993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Row],[User]],'SKL放款-20210716'!A:G,7,FALSE)</f>
        <v>放款服務課</v>
      </c>
    </row>
    <row r="341" spans="1:21" ht="14.25" x14ac:dyDescent="0.25">
      <c r="A341" s="32">
        <v>340</v>
      </c>
      <c r="B341" s="9" t="str">
        <f>LEFT(功能_33[[#This Row],[功能代號]],2)</f>
        <v>L6</v>
      </c>
      <c r="C341" s="9" t="s">
        <v>1035</v>
      </c>
      <c r="D341" s="11" t="s">
        <v>916</v>
      </c>
      <c r="E341" s="12" t="s">
        <v>917</v>
      </c>
      <c r="F341" s="9" t="s">
        <v>918</v>
      </c>
      <c r="G341" s="11" t="s">
        <v>990</v>
      </c>
      <c r="H341" s="11" t="s">
        <v>743</v>
      </c>
      <c r="I341" s="2">
        <v>44434</v>
      </c>
      <c r="J341" s="2"/>
      <c r="K341" s="11" t="s">
        <v>999</v>
      </c>
      <c r="L341" s="11" t="s">
        <v>993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Row],[User]],'SKL放款-20210716'!A:G,7,FALSE)</f>
        <v>放款服務課</v>
      </c>
    </row>
    <row r="342" spans="1:21" ht="14.25" x14ac:dyDescent="0.25">
      <c r="A342" s="32">
        <v>341</v>
      </c>
      <c r="B342" s="9" t="str">
        <f>LEFT(功能_33[[#This Row],[功能代號]],2)</f>
        <v>L6</v>
      </c>
      <c r="C342" s="9" t="s">
        <v>1035</v>
      </c>
      <c r="D342" s="11" t="s">
        <v>919</v>
      </c>
      <c r="E342" s="12" t="s">
        <v>917</v>
      </c>
      <c r="F342" s="9" t="s">
        <v>920</v>
      </c>
      <c r="G342" s="11" t="s">
        <v>990</v>
      </c>
      <c r="H342" s="11" t="s">
        <v>743</v>
      </c>
      <c r="I342" s="2">
        <v>44434</v>
      </c>
      <c r="J342" s="2"/>
      <c r="K342" s="11" t="s">
        <v>999</v>
      </c>
      <c r="L342" s="11" t="s">
        <v>993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Row],[User]],'SKL放款-20210716'!A:G,7,FALSE)</f>
        <v>放款服務課</v>
      </c>
    </row>
    <row r="343" spans="1:21" ht="14.25" x14ac:dyDescent="0.25">
      <c r="A343" s="32">
        <v>342</v>
      </c>
      <c r="B343" s="9" t="str">
        <f>LEFT(功能_33[[#This Row],[功能代號]],2)</f>
        <v>L6</v>
      </c>
      <c r="C343" s="9" t="s">
        <v>1035</v>
      </c>
      <c r="D343" s="11" t="s">
        <v>921</v>
      </c>
      <c r="E343" s="12" t="s">
        <v>922</v>
      </c>
      <c r="F343" s="9" t="s">
        <v>923</v>
      </c>
      <c r="G343" s="11" t="s">
        <v>990</v>
      </c>
      <c r="H343" s="11" t="s">
        <v>743</v>
      </c>
      <c r="I343" s="2">
        <v>44434</v>
      </c>
      <c r="J343" s="2"/>
      <c r="K343" s="11" t="s">
        <v>1005</v>
      </c>
      <c r="L343" s="11" t="s">
        <v>993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Row],[User]],'SKL放款-20210716'!A:G,7,FALSE)</f>
        <v>放款服務課</v>
      </c>
    </row>
    <row r="344" spans="1:21" ht="14.25" x14ac:dyDescent="0.25">
      <c r="A344" s="32">
        <v>343</v>
      </c>
      <c r="B344" s="9" t="str">
        <f>LEFT(功能_33[[#This Row],[功能代號]],2)</f>
        <v>L6</v>
      </c>
      <c r="C344" s="9" t="s">
        <v>1035</v>
      </c>
      <c r="D344" s="11" t="s">
        <v>924</v>
      </c>
      <c r="E344" s="12" t="s">
        <v>922</v>
      </c>
      <c r="F344" s="9" t="s">
        <v>925</v>
      </c>
      <c r="G344" s="11" t="s">
        <v>990</v>
      </c>
      <c r="H344" s="11" t="s">
        <v>743</v>
      </c>
      <c r="I344" s="2">
        <v>44434</v>
      </c>
      <c r="J344" s="2"/>
      <c r="K344" s="11" t="s">
        <v>1005</v>
      </c>
      <c r="L344" s="11" t="s">
        <v>993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Row],[User]],'SKL放款-20210716'!A:G,7,FALSE)</f>
        <v>放款服務課</v>
      </c>
    </row>
    <row r="345" spans="1:21" ht="14.25" x14ac:dyDescent="0.25">
      <c r="A345" s="32">
        <v>344</v>
      </c>
      <c r="B345" s="9" t="str">
        <f>LEFT(功能_33[[#This Row],[功能代號]],2)</f>
        <v>L6</v>
      </c>
      <c r="C345" s="9" t="s">
        <v>1035</v>
      </c>
      <c r="D345" s="11" t="s">
        <v>928</v>
      </c>
      <c r="E345" s="12" t="s">
        <v>929</v>
      </c>
      <c r="F345" s="9" t="s">
        <v>930</v>
      </c>
      <c r="G345" s="11" t="s">
        <v>990</v>
      </c>
      <c r="H345" s="11" t="s">
        <v>743</v>
      </c>
      <c r="I345" s="2">
        <v>44434</v>
      </c>
      <c r="J345" s="2"/>
      <c r="K345" s="11" t="s">
        <v>999</v>
      </c>
      <c r="L345" s="11" t="s">
        <v>1008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Row],[User]],'SKL放款-20210716'!A:G,7,FALSE)</f>
        <v>放款推展課</v>
      </c>
    </row>
    <row r="346" spans="1:21" ht="14.25" x14ac:dyDescent="0.25">
      <c r="A346" s="32">
        <v>345</v>
      </c>
      <c r="B346" s="9" t="str">
        <f>LEFT(功能_33[[#This Row],[功能代號]],2)</f>
        <v>L6</v>
      </c>
      <c r="C346" s="9" t="s">
        <v>1035</v>
      </c>
      <c r="D346" s="11" t="s">
        <v>931</v>
      </c>
      <c r="E346" s="12" t="s">
        <v>929</v>
      </c>
      <c r="F346" s="9" t="s">
        <v>932</v>
      </c>
      <c r="G346" s="11" t="s">
        <v>990</v>
      </c>
      <c r="H346" s="11" t="s">
        <v>743</v>
      </c>
      <c r="I346" s="2">
        <v>44434</v>
      </c>
      <c r="J346" s="2"/>
      <c r="K346" s="11" t="s">
        <v>999</v>
      </c>
      <c r="L346" s="11" t="s">
        <v>1008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Row],[User]],'SKL放款-20210716'!A:G,7,FALSE)</f>
        <v>放款推展課</v>
      </c>
    </row>
    <row r="347" spans="1:21" ht="14.25" x14ac:dyDescent="0.25">
      <c r="A347" s="32">
        <v>346</v>
      </c>
      <c r="B347" s="9" t="str">
        <f>LEFT(功能_33[[#This Row],[功能代號]],2)</f>
        <v>L6</v>
      </c>
      <c r="C347" s="9" t="s">
        <v>1035</v>
      </c>
      <c r="D347" s="11" t="s">
        <v>933</v>
      </c>
      <c r="E347" s="12" t="s">
        <v>934</v>
      </c>
      <c r="F347" s="9" t="s">
        <v>935</v>
      </c>
      <c r="G347" s="11" t="s">
        <v>990</v>
      </c>
      <c r="H347" s="11" t="s">
        <v>743</v>
      </c>
      <c r="I347" s="2">
        <v>44434</v>
      </c>
      <c r="J347" s="2"/>
      <c r="K347" s="11" t="s">
        <v>999</v>
      </c>
      <c r="L347" s="11" t="s">
        <v>1008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Row],[User]],'SKL放款-20210716'!A:G,7,FALSE)</f>
        <v>放款推展課</v>
      </c>
    </row>
    <row r="348" spans="1:21" ht="14.25" x14ac:dyDescent="0.25">
      <c r="A348" s="32">
        <v>347</v>
      </c>
      <c r="B348" s="9" t="str">
        <f>LEFT(功能_33[[#This Row],[功能代號]],2)</f>
        <v>L6</v>
      </c>
      <c r="C348" s="9" t="s">
        <v>1035</v>
      </c>
      <c r="D348" s="11" t="s">
        <v>936</v>
      </c>
      <c r="E348" s="12" t="s">
        <v>934</v>
      </c>
      <c r="F348" s="9" t="s">
        <v>937</v>
      </c>
      <c r="G348" s="11" t="s">
        <v>990</v>
      </c>
      <c r="H348" s="11" t="s">
        <v>743</v>
      </c>
      <c r="I348" s="2">
        <v>44434</v>
      </c>
      <c r="J348" s="2"/>
      <c r="K348" s="11" t="s">
        <v>999</v>
      </c>
      <c r="L348" s="11" t="s">
        <v>997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Row],[User]],'SKL放款-20210716'!A:G,7,FALSE)</f>
        <v>放款服務課</v>
      </c>
    </row>
    <row r="349" spans="1:21" ht="14.25" x14ac:dyDescent="0.25">
      <c r="A349" s="32">
        <v>348</v>
      </c>
      <c r="B349" s="9" t="str">
        <f>LEFT(功能_33[[#This Row],[功能代號]],2)</f>
        <v>L6</v>
      </c>
      <c r="C349" s="9" t="s">
        <v>1035</v>
      </c>
      <c r="D349" s="11" t="s">
        <v>938</v>
      </c>
      <c r="E349" s="12" t="s">
        <v>934</v>
      </c>
      <c r="F349" s="9" t="s">
        <v>939</v>
      </c>
      <c r="G349" s="11" t="s">
        <v>990</v>
      </c>
      <c r="H349" s="11" t="s">
        <v>743</v>
      </c>
      <c r="I349" s="2">
        <v>44434</v>
      </c>
      <c r="J349" s="2"/>
      <c r="K349" s="11" t="s">
        <v>999</v>
      </c>
      <c r="L349" s="11" t="s">
        <v>993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Row],[User]],'SKL放款-20210716'!A:G,7,FALSE)</f>
        <v>放款服務課</v>
      </c>
    </row>
    <row r="350" spans="1:21" ht="14.25" x14ac:dyDescent="0.25">
      <c r="A350" s="32">
        <v>349</v>
      </c>
      <c r="B350" s="9" t="str">
        <f>LEFT(功能_33[[#This Row],[功能代號]],2)</f>
        <v>L6</v>
      </c>
      <c r="C350" s="9" t="s">
        <v>1035</v>
      </c>
      <c r="D350" s="11" t="s">
        <v>940</v>
      </c>
      <c r="E350" s="12" t="s">
        <v>941</v>
      </c>
      <c r="F350" s="9" t="s">
        <v>942</v>
      </c>
      <c r="G350" s="11" t="s">
        <v>677</v>
      </c>
      <c r="H350" s="11" t="s">
        <v>743</v>
      </c>
      <c r="I350" s="3">
        <v>44434</v>
      </c>
      <c r="J350" s="3"/>
      <c r="K350" s="11" t="s">
        <v>999</v>
      </c>
      <c r="L350" s="11" t="s">
        <v>997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Row],[User]],'SKL放款-20210716'!A:G,7,FALSE)</f>
        <v>放款服務課</v>
      </c>
    </row>
    <row r="351" spans="1:21" ht="14.25" x14ac:dyDescent="0.25">
      <c r="A351" s="32">
        <v>350</v>
      </c>
      <c r="B351" s="9" t="str">
        <f>LEFT(功能_33[[#This Row],[功能代號]],2)</f>
        <v>L6</v>
      </c>
      <c r="C351" s="9" t="s">
        <v>1035</v>
      </c>
      <c r="D351" s="11" t="s">
        <v>943</v>
      </c>
      <c r="E351" s="12" t="s">
        <v>944</v>
      </c>
      <c r="F351" s="9" t="s">
        <v>945</v>
      </c>
      <c r="G351" s="11" t="s">
        <v>990</v>
      </c>
      <c r="H351" s="11" t="s">
        <v>743</v>
      </c>
      <c r="I351" s="2">
        <v>44434</v>
      </c>
      <c r="J351" s="2"/>
      <c r="K351" s="11" t="s">
        <v>999</v>
      </c>
      <c r="L351" s="11" t="s">
        <v>993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Row],[User]],'SKL放款-20210716'!A:G,7,FALSE)</f>
        <v>放款服務課</v>
      </c>
    </row>
    <row r="352" spans="1:21" ht="14.25" x14ac:dyDescent="0.25">
      <c r="A352" s="32">
        <v>351</v>
      </c>
      <c r="B352" s="9" t="str">
        <f>LEFT(功能_33[[#This Row],[功能代號]],2)</f>
        <v>L8</v>
      </c>
      <c r="C352" s="9" t="s">
        <v>1003</v>
      </c>
      <c r="D352" s="11" t="s">
        <v>955</v>
      </c>
      <c r="E352" s="10" t="s">
        <v>947</v>
      </c>
      <c r="F352" s="9" t="s">
        <v>956</v>
      </c>
      <c r="G352" s="11" t="s">
        <v>990</v>
      </c>
      <c r="H352" s="11" t="s">
        <v>743</v>
      </c>
      <c r="I352" s="2">
        <v>44435</v>
      </c>
      <c r="J352" s="2"/>
      <c r="K352" s="11" t="s">
        <v>1005</v>
      </c>
      <c r="L352" s="11" t="s">
        <v>1038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Row],[User]],'SKL放款-20210716'!A:G,7,FALSE)</f>
        <v>放款服務課</v>
      </c>
    </row>
    <row r="353" spans="1:21" ht="14.25" x14ac:dyDescent="0.25">
      <c r="A353" s="32">
        <v>352</v>
      </c>
      <c r="B353" s="9" t="str">
        <f>LEFT(功能_33[[#This Row],[功能代號]],2)</f>
        <v>L8</v>
      </c>
      <c r="C353" s="9" t="s">
        <v>1003</v>
      </c>
      <c r="D353" s="11" t="s">
        <v>981</v>
      </c>
      <c r="E353" s="12" t="s">
        <v>982</v>
      </c>
      <c r="F353" s="9" t="s">
        <v>983</v>
      </c>
      <c r="G353" s="11" t="s">
        <v>990</v>
      </c>
      <c r="H353" s="11" t="s">
        <v>743</v>
      </c>
      <c r="I353" s="2">
        <v>44435</v>
      </c>
      <c r="J353" s="2"/>
      <c r="K353" s="11" t="s">
        <v>1005</v>
      </c>
      <c r="L353" s="11" t="s">
        <v>1042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Row],[User]],'SKL放款-20210716'!A:G,7,FALSE)</f>
        <v>放款服務課</v>
      </c>
    </row>
    <row r="354" spans="1:21" ht="14.25" x14ac:dyDescent="0.25">
      <c r="A354" s="32">
        <v>353</v>
      </c>
      <c r="B354" s="9" t="str">
        <f>LEFT(功能_33[[#This Row],[功能代號]],2)</f>
        <v>L8</v>
      </c>
      <c r="C354" s="9" t="s">
        <v>1003</v>
      </c>
      <c r="D354" s="11" t="s">
        <v>984</v>
      </c>
      <c r="E354" s="12" t="s">
        <v>982</v>
      </c>
      <c r="F354" s="9" t="s">
        <v>985</v>
      </c>
      <c r="G354" s="11" t="s">
        <v>990</v>
      </c>
      <c r="H354" s="11" t="s">
        <v>743</v>
      </c>
      <c r="I354" s="2">
        <v>44435</v>
      </c>
      <c r="J354" s="2"/>
      <c r="K354" s="11" t="s">
        <v>1005</v>
      </c>
      <c r="L354" s="11" t="s">
        <v>1043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Row],[User]],'SKL放款-20210716'!A:G,7,FALSE)</f>
        <v>放款服務課</v>
      </c>
    </row>
    <row r="355" spans="1:21" ht="14.25" x14ac:dyDescent="0.25">
      <c r="A355" s="32">
        <v>354</v>
      </c>
      <c r="B355" s="9" t="str">
        <f>LEFT(功能_33[[#This Row],[功能代號]],2)</f>
        <v>L8</v>
      </c>
      <c r="C355" s="9" t="s">
        <v>1003</v>
      </c>
      <c r="D355" s="11" t="s">
        <v>946</v>
      </c>
      <c r="E355" s="10" t="s">
        <v>947</v>
      </c>
      <c r="F355" s="9" t="s">
        <v>948</v>
      </c>
      <c r="G355" s="11" t="s">
        <v>677</v>
      </c>
      <c r="H355" s="13" t="s">
        <v>677</v>
      </c>
      <c r="I355" s="2">
        <v>44435</v>
      </c>
      <c r="J355" s="2"/>
      <c r="K355" s="11" t="s">
        <v>1005</v>
      </c>
      <c r="L355" s="11" t="s">
        <v>1004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Row],[User]],'SKL放款-20210716'!A:G,7,FALSE)</f>
        <v>放款審查課</v>
      </c>
    </row>
    <row r="356" spans="1:21" ht="14.25" x14ac:dyDescent="0.25">
      <c r="A356" s="32">
        <v>355</v>
      </c>
      <c r="B356" s="9" t="str">
        <f>LEFT(功能_33[[#This Row],[功能代號]],2)</f>
        <v>L8</v>
      </c>
      <c r="C356" s="9" t="s">
        <v>1003</v>
      </c>
      <c r="D356" s="11" t="s">
        <v>949</v>
      </c>
      <c r="E356" s="10" t="s">
        <v>947</v>
      </c>
      <c r="F356" s="9" t="s">
        <v>950</v>
      </c>
      <c r="G356" s="11" t="s">
        <v>677</v>
      </c>
      <c r="H356" s="13" t="s">
        <v>677</v>
      </c>
      <c r="I356" s="2">
        <v>44435</v>
      </c>
      <c r="J356" s="2"/>
      <c r="K356" s="11" t="s">
        <v>1005</v>
      </c>
      <c r="L356" s="11" t="s">
        <v>1004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Row],[User]],'SKL放款-20210716'!A:G,7,FALSE)</f>
        <v>放款審查課</v>
      </c>
    </row>
    <row r="357" spans="1:21" ht="14.25" x14ac:dyDescent="0.25">
      <c r="A357" s="32">
        <v>356</v>
      </c>
      <c r="B357" s="9" t="str">
        <f>LEFT(功能_33[[#This Row],[功能代號]],2)</f>
        <v>L8</v>
      </c>
      <c r="C357" s="9" t="s">
        <v>1003</v>
      </c>
      <c r="D357" s="11" t="s">
        <v>951</v>
      </c>
      <c r="E357" s="10" t="s">
        <v>947</v>
      </c>
      <c r="F357" s="9" t="s">
        <v>952</v>
      </c>
      <c r="G357" s="11" t="s">
        <v>677</v>
      </c>
      <c r="H357" s="13" t="s">
        <v>677</v>
      </c>
      <c r="I357" s="2">
        <v>44435</v>
      </c>
      <c r="J357" s="2"/>
      <c r="K357" s="11" t="s">
        <v>1005</v>
      </c>
      <c r="L357" s="11" t="s">
        <v>1004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Row],[User]],'SKL放款-20210716'!A:G,7,FALSE)</f>
        <v>放款審查課</v>
      </c>
    </row>
    <row r="358" spans="1:21" ht="14.25" x14ac:dyDescent="0.25">
      <c r="A358" s="32">
        <v>357</v>
      </c>
      <c r="B358" s="9" t="str">
        <f>LEFT(功能_33[[#This Row],[功能代號]],2)</f>
        <v>L8</v>
      </c>
      <c r="C358" s="9" t="s">
        <v>1003</v>
      </c>
      <c r="D358" s="11" t="s">
        <v>953</v>
      </c>
      <c r="E358" s="10" t="s">
        <v>947</v>
      </c>
      <c r="F358" s="9" t="s">
        <v>954</v>
      </c>
      <c r="G358" s="11" t="s">
        <v>677</v>
      </c>
      <c r="H358" s="13" t="s">
        <v>677</v>
      </c>
      <c r="I358" s="2">
        <v>44435</v>
      </c>
      <c r="J358" s="2"/>
      <c r="K358" s="11" t="s">
        <v>1005</v>
      </c>
      <c r="L358" s="11" t="s">
        <v>1004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Row],[User]],'SKL放款-20210716'!A:G,7,FALSE)</f>
        <v>放款審查課</v>
      </c>
    </row>
    <row r="359" spans="1:21" ht="14.25" x14ac:dyDescent="0.25">
      <c r="A359" s="32">
        <v>358</v>
      </c>
      <c r="B359" s="9" t="str">
        <f>LEFT(功能_33[[#This Row],[功能代號]],2)</f>
        <v>L8</v>
      </c>
      <c r="C359" s="9" t="s">
        <v>1003</v>
      </c>
      <c r="D359" s="11" t="s">
        <v>957</v>
      </c>
      <c r="E359" s="12" t="s">
        <v>958</v>
      </c>
      <c r="F359" s="9" t="s">
        <v>959</v>
      </c>
      <c r="G359" s="11" t="s">
        <v>990</v>
      </c>
      <c r="H359" s="11" t="s">
        <v>743</v>
      </c>
      <c r="I359" s="2">
        <v>44435</v>
      </c>
      <c r="J359" s="2"/>
      <c r="K359" s="11" t="s">
        <v>1005</v>
      </c>
      <c r="L359" s="11" t="s">
        <v>1002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Row],[User]],'SKL放款-20210716'!A:G,7,FALSE)</f>
        <v>放款服務課</v>
      </c>
    </row>
    <row r="360" spans="1:21" ht="14.25" x14ac:dyDescent="0.25">
      <c r="A360" s="32">
        <v>359</v>
      </c>
      <c r="B360" s="9" t="str">
        <f>LEFT(功能_33[[#This Row],[功能代號]],2)</f>
        <v>L8</v>
      </c>
      <c r="C360" s="9" t="s">
        <v>1003</v>
      </c>
      <c r="D360" s="11" t="s">
        <v>960</v>
      </c>
      <c r="E360" s="12" t="s">
        <v>961</v>
      </c>
      <c r="F360" s="9" t="s">
        <v>962</v>
      </c>
      <c r="G360" s="11" t="s">
        <v>990</v>
      </c>
      <c r="H360" s="11" t="s">
        <v>743</v>
      </c>
      <c r="I360" s="2">
        <v>44435</v>
      </c>
      <c r="J360" s="2"/>
      <c r="K360" s="11" t="s">
        <v>999</v>
      </c>
      <c r="L360" s="11" t="s">
        <v>1002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Row],[User]],'SKL放款-20210716'!A:G,7,FALSE)</f>
        <v>放款服務課</v>
      </c>
    </row>
    <row r="361" spans="1:21" ht="14.25" x14ac:dyDescent="0.25">
      <c r="A361" s="32">
        <v>360</v>
      </c>
      <c r="B361" s="9" t="str">
        <f>LEFT(功能_33[[#This Row],[功能代號]],2)</f>
        <v>L8</v>
      </c>
      <c r="C361" s="9" t="s">
        <v>1003</v>
      </c>
      <c r="D361" s="11" t="s">
        <v>963</v>
      </c>
      <c r="E361" s="12" t="s">
        <v>964</v>
      </c>
      <c r="F361" s="9" t="s">
        <v>965</v>
      </c>
      <c r="G361" s="11" t="s">
        <v>990</v>
      </c>
      <c r="H361" s="11" t="s">
        <v>743</v>
      </c>
      <c r="I361" s="2">
        <v>44435</v>
      </c>
      <c r="J361" s="2"/>
      <c r="K361" s="11" t="s">
        <v>1005</v>
      </c>
      <c r="L361" s="11" t="s">
        <v>1002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Row],[User]],'SKL放款-20210716'!A:G,7,FALSE)</f>
        <v>放款服務課</v>
      </c>
    </row>
    <row r="362" spans="1:21" ht="14.25" x14ac:dyDescent="0.25">
      <c r="A362" s="32">
        <v>361</v>
      </c>
      <c r="B362" s="9" t="str">
        <f>LEFT(功能_33[[#This Row],[功能代號]],2)</f>
        <v>L8</v>
      </c>
      <c r="C362" s="9" t="s">
        <v>1003</v>
      </c>
      <c r="D362" s="11" t="s">
        <v>966</v>
      </c>
      <c r="E362" s="12" t="s">
        <v>967</v>
      </c>
      <c r="F362" s="9" t="s">
        <v>968</v>
      </c>
      <c r="G362" s="11" t="s">
        <v>990</v>
      </c>
      <c r="H362" s="11" t="s">
        <v>743</v>
      </c>
      <c r="I362" s="2">
        <v>44435</v>
      </c>
      <c r="J362" s="2"/>
      <c r="K362" s="11" t="s">
        <v>1005</v>
      </c>
      <c r="L362" s="11" t="s">
        <v>1002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Row],[User]],'SKL放款-20210716'!A:G,7,FALSE)</f>
        <v>放款服務課</v>
      </c>
    </row>
    <row r="363" spans="1:21" ht="14.25" x14ac:dyDescent="0.25">
      <c r="A363" s="32">
        <v>362</v>
      </c>
      <c r="B363" s="9" t="str">
        <f>LEFT(功能_33[[#This Row],[功能代號]],2)</f>
        <v>L8</v>
      </c>
      <c r="C363" s="9" t="s">
        <v>1003</v>
      </c>
      <c r="D363" s="11" t="s">
        <v>969</v>
      </c>
      <c r="E363" s="12" t="s">
        <v>970</v>
      </c>
      <c r="F363" s="9" t="s">
        <v>971</v>
      </c>
      <c r="G363" s="11" t="s">
        <v>990</v>
      </c>
      <c r="H363" s="11" t="s">
        <v>743</v>
      </c>
      <c r="I363" s="2">
        <v>44435</v>
      </c>
      <c r="J363" s="2"/>
      <c r="K363" s="11" t="s">
        <v>999</v>
      </c>
      <c r="L363" s="11" t="s">
        <v>993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Row],[User]],'SKL放款-20210716'!A:G,7,FALSE)</f>
        <v>放款服務課</v>
      </c>
    </row>
    <row r="364" spans="1:21" ht="14.25" x14ac:dyDescent="0.25">
      <c r="A364" s="32">
        <v>363</v>
      </c>
      <c r="B364" s="9" t="str">
        <f>LEFT(功能_33[[#This Row],[功能代號]],2)</f>
        <v>L8</v>
      </c>
      <c r="C364" s="9" t="s">
        <v>1003</v>
      </c>
      <c r="D364" s="11" t="s">
        <v>972</v>
      </c>
      <c r="E364" s="12" t="s">
        <v>973</v>
      </c>
      <c r="F364" s="9" t="s">
        <v>974</v>
      </c>
      <c r="G364" s="11" t="s">
        <v>990</v>
      </c>
      <c r="H364" s="11" t="s">
        <v>743</v>
      </c>
      <c r="I364" s="2">
        <v>44435</v>
      </c>
      <c r="J364" s="2"/>
      <c r="K364" s="11" t="s">
        <v>999</v>
      </c>
      <c r="L364" s="11" t="s">
        <v>1002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Row],[User]],'SKL放款-20210716'!A:G,7,FALSE)</f>
        <v>放款服務課</v>
      </c>
    </row>
    <row r="365" spans="1:21" ht="14.25" x14ac:dyDescent="0.25">
      <c r="A365" s="32">
        <v>364</v>
      </c>
      <c r="B365" s="9" t="str">
        <f>LEFT(功能_33[[#This Row],[功能代號]],2)</f>
        <v>L8</v>
      </c>
      <c r="C365" s="9" t="s">
        <v>1003</v>
      </c>
      <c r="D365" s="11" t="s">
        <v>975</v>
      </c>
      <c r="E365" s="12" t="s">
        <v>976</v>
      </c>
      <c r="F365" s="9" t="s">
        <v>977</v>
      </c>
      <c r="G365" s="11" t="s">
        <v>990</v>
      </c>
      <c r="H365" s="11" t="s">
        <v>743</v>
      </c>
      <c r="I365" s="2">
        <v>44435</v>
      </c>
      <c r="J365" s="2"/>
      <c r="K365" s="11" t="s">
        <v>999</v>
      </c>
      <c r="L365" s="11" t="s">
        <v>993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Row],[User]],'SKL放款-20210716'!A:G,7,FALSE)</f>
        <v>放款服務課</v>
      </c>
    </row>
    <row r="366" spans="1:21" ht="14.25" x14ac:dyDescent="0.25">
      <c r="A366" s="32">
        <v>365</v>
      </c>
      <c r="B366" s="9" t="str">
        <f>LEFT(功能_33[[#This Row],[功能代號]],2)</f>
        <v>L8</v>
      </c>
      <c r="C366" s="9" t="s">
        <v>1003</v>
      </c>
      <c r="D366" s="11" t="s">
        <v>978</v>
      </c>
      <c r="E366" s="12" t="s">
        <v>979</v>
      </c>
      <c r="F366" s="9" t="s">
        <v>980</v>
      </c>
      <c r="G366" s="11" t="s">
        <v>990</v>
      </c>
      <c r="H366" s="11" t="s">
        <v>743</v>
      </c>
      <c r="I366" s="2">
        <v>44435</v>
      </c>
      <c r="J366" s="2"/>
      <c r="K366" s="11" t="s">
        <v>999</v>
      </c>
      <c r="L366" s="11" t="s">
        <v>997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Row],[User]],'SKL放款-20210716'!A:G,7,FALSE)</f>
        <v>放款服務課</v>
      </c>
    </row>
    <row r="367" spans="1:21" ht="14.25" x14ac:dyDescent="0.25">
      <c r="A367" s="32">
        <v>366</v>
      </c>
      <c r="B367" s="9" t="str">
        <f>LEFT(功能_33[[#This Row],[功能代號]],2)</f>
        <v>L9</v>
      </c>
      <c r="C367" s="9" t="s">
        <v>1007</v>
      </c>
      <c r="D367" s="11" t="s">
        <v>986</v>
      </c>
      <c r="E367" s="10" t="s">
        <v>987</v>
      </c>
      <c r="F367" s="9" t="s">
        <v>988</v>
      </c>
      <c r="G367" s="11" t="s">
        <v>990</v>
      </c>
      <c r="H367" s="11" t="s">
        <v>743</v>
      </c>
      <c r="I367" s="2">
        <v>44435</v>
      </c>
      <c r="J367" s="2"/>
      <c r="K367" s="11" t="s">
        <v>995</v>
      </c>
      <c r="L367" s="11" t="s">
        <v>997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Row],[User]],'SKL放款-20210716'!A:G,7,FALSE)</f>
        <v>放款服務課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85" zoomScaleNormal="85" workbookViewId="0">
      <pane ySplit="3" topLeftCell="A28" activePane="bottomLeft" state="frozen"/>
      <selection pane="bottomLeft" activeCell="J40" sqref="J40"/>
    </sheetView>
  </sheetViews>
  <sheetFormatPr defaultColWidth="9" defaultRowHeight="15.75" x14ac:dyDescent="0.25"/>
  <cols>
    <col min="1" max="1" width="10.140625" style="59" customWidth="1"/>
    <col min="2" max="2" width="37.42578125" style="56" customWidth="1"/>
    <col min="3" max="3" width="4.85546875" style="57" customWidth="1"/>
    <col min="4" max="4" width="76.85546875" style="56" customWidth="1"/>
    <col min="5" max="6" width="14" style="57" customWidth="1"/>
    <col min="7" max="7" width="11.42578125" style="57" customWidth="1"/>
    <col min="8" max="8" width="16.5703125" style="57" customWidth="1"/>
    <col min="9" max="9" width="8.28515625" style="57" customWidth="1"/>
    <col min="10" max="10" width="21.5703125" style="57" customWidth="1"/>
    <col min="11" max="11" width="20.140625" style="57" customWidth="1"/>
    <col min="12" max="16384" width="9" style="56"/>
  </cols>
  <sheetData>
    <row r="1" spans="1:11" ht="16.5" x14ac:dyDescent="0.3">
      <c r="A1" s="111" t="s">
        <v>1160</v>
      </c>
      <c r="B1" s="111" t="s">
        <v>1164</v>
      </c>
      <c r="C1" s="115" t="s">
        <v>1199</v>
      </c>
      <c r="D1" s="111" t="s">
        <v>1175</v>
      </c>
      <c r="E1" s="111" t="s">
        <v>1174</v>
      </c>
      <c r="F1" s="118" t="s">
        <v>1395</v>
      </c>
      <c r="G1" s="114" t="s">
        <v>1161</v>
      </c>
      <c r="H1" s="114"/>
      <c r="I1" s="114"/>
      <c r="J1" s="114"/>
      <c r="K1" s="114"/>
    </row>
    <row r="2" spans="1:11" ht="16.5" x14ac:dyDescent="0.3">
      <c r="A2" s="111"/>
      <c r="B2" s="111"/>
      <c r="C2" s="116"/>
      <c r="D2" s="111"/>
      <c r="E2" s="111"/>
      <c r="F2" s="116"/>
      <c r="G2" s="112" t="s">
        <v>1201</v>
      </c>
      <c r="H2" s="112" t="s">
        <v>1168</v>
      </c>
      <c r="I2" s="113" t="s">
        <v>1179</v>
      </c>
      <c r="J2" s="113"/>
      <c r="K2" s="113"/>
    </row>
    <row r="3" spans="1:11" ht="16.5" x14ac:dyDescent="0.3">
      <c r="A3" s="111"/>
      <c r="B3" s="111"/>
      <c r="C3" s="117"/>
      <c r="D3" s="111"/>
      <c r="E3" s="111"/>
      <c r="F3" s="117"/>
      <c r="G3" s="112"/>
      <c r="H3" s="112"/>
      <c r="I3" s="61" t="s">
        <v>1180</v>
      </c>
      <c r="J3" s="62" t="s">
        <v>1184</v>
      </c>
      <c r="K3" s="62" t="s">
        <v>1181</v>
      </c>
    </row>
    <row r="4" spans="1:11" x14ac:dyDescent="0.25">
      <c r="A4" s="59" t="s">
        <v>1245</v>
      </c>
      <c r="B4" s="58" t="s">
        <v>1162</v>
      </c>
      <c r="C4" s="59">
        <v>1</v>
      </c>
      <c r="D4" s="50" t="s">
        <v>1185</v>
      </c>
      <c r="E4" s="60">
        <v>44396</v>
      </c>
      <c r="F4" s="60"/>
      <c r="G4" s="59"/>
      <c r="H4" s="59"/>
      <c r="I4" s="59" t="s">
        <v>1169</v>
      </c>
      <c r="J4" s="59"/>
      <c r="K4" s="59"/>
    </row>
    <row r="5" spans="1:11" x14ac:dyDescent="0.25">
      <c r="A5" s="59" t="s">
        <v>1163</v>
      </c>
      <c r="B5" s="58" t="s">
        <v>1162</v>
      </c>
      <c r="C5" s="59">
        <v>2</v>
      </c>
      <c r="D5" s="56" t="s">
        <v>1186</v>
      </c>
      <c r="E5" s="60">
        <v>44396</v>
      </c>
      <c r="F5" s="60"/>
      <c r="G5" s="59"/>
      <c r="H5" s="59"/>
      <c r="I5" s="59" t="s">
        <v>1169</v>
      </c>
      <c r="J5" s="59"/>
      <c r="K5" s="59"/>
    </row>
    <row r="6" spans="1:11" x14ac:dyDescent="0.25">
      <c r="A6" s="59" t="s">
        <v>1163</v>
      </c>
      <c r="B6" s="58" t="s">
        <v>1162</v>
      </c>
      <c r="C6" s="59">
        <v>3</v>
      </c>
      <c r="D6" s="56" t="s">
        <v>1187</v>
      </c>
      <c r="E6" s="60">
        <v>44396</v>
      </c>
      <c r="F6" s="60"/>
      <c r="G6" s="59"/>
      <c r="H6" s="59"/>
      <c r="I6" s="59" t="s">
        <v>1169</v>
      </c>
      <c r="J6" s="59"/>
      <c r="K6" s="59"/>
    </row>
    <row r="7" spans="1:11" x14ac:dyDescent="0.25">
      <c r="A7" s="59" t="s">
        <v>759</v>
      </c>
      <c r="B7" s="58" t="s">
        <v>760</v>
      </c>
      <c r="C7" s="59">
        <v>1</v>
      </c>
      <c r="D7" s="56" t="s">
        <v>1188</v>
      </c>
      <c r="E7" s="60">
        <v>44396</v>
      </c>
      <c r="F7" s="60"/>
      <c r="G7" s="59"/>
      <c r="H7" s="59"/>
      <c r="I7" s="59" t="s">
        <v>1169</v>
      </c>
      <c r="J7" s="59"/>
      <c r="K7" s="59"/>
    </row>
    <row r="8" spans="1:11" x14ac:dyDescent="0.25">
      <c r="A8" s="59" t="s">
        <v>1165</v>
      </c>
      <c r="B8" s="58" t="s">
        <v>1166</v>
      </c>
      <c r="C8" s="59">
        <v>1</v>
      </c>
      <c r="D8" s="56" t="s">
        <v>1189</v>
      </c>
      <c r="E8" s="60">
        <v>44396</v>
      </c>
      <c r="F8" s="60"/>
      <c r="G8" s="59" t="s">
        <v>1178</v>
      </c>
      <c r="H8" s="59"/>
      <c r="I8" s="59"/>
      <c r="J8" s="59"/>
    </row>
    <row r="9" spans="1:11" x14ac:dyDescent="0.25">
      <c r="A9" s="59" t="s">
        <v>1165</v>
      </c>
      <c r="B9" s="58" t="s">
        <v>1166</v>
      </c>
      <c r="C9" s="59">
        <v>2</v>
      </c>
      <c r="D9" s="56" t="s">
        <v>1190</v>
      </c>
      <c r="E9" s="60">
        <v>44396</v>
      </c>
      <c r="F9" s="60"/>
      <c r="G9" s="59"/>
      <c r="H9" s="59"/>
      <c r="I9" s="59"/>
      <c r="J9" s="59" t="s">
        <v>1182</v>
      </c>
    </row>
    <row r="10" spans="1:11" x14ac:dyDescent="0.25">
      <c r="A10" s="59" t="s">
        <v>645</v>
      </c>
      <c r="B10" s="58" t="s">
        <v>1167</v>
      </c>
      <c r="C10" s="59">
        <v>1</v>
      </c>
      <c r="D10" s="56" t="s">
        <v>1203</v>
      </c>
      <c r="E10" s="60">
        <v>44396</v>
      </c>
      <c r="F10" s="60"/>
      <c r="G10" s="59"/>
      <c r="H10" s="59" t="s">
        <v>1169</v>
      </c>
      <c r="I10" s="59"/>
      <c r="J10" s="59"/>
    </row>
    <row r="11" spans="1:11" x14ac:dyDescent="0.25">
      <c r="A11" s="59" t="s">
        <v>1170</v>
      </c>
      <c r="B11" s="58" t="s">
        <v>1171</v>
      </c>
      <c r="C11" s="59">
        <v>1</v>
      </c>
      <c r="D11" s="56" t="s">
        <v>1191</v>
      </c>
      <c r="E11" s="60">
        <v>44396</v>
      </c>
      <c r="F11" s="60"/>
      <c r="G11" s="59"/>
      <c r="H11" s="59"/>
      <c r="I11" s="59" t="s">
        <v>1169</v>
      </c>
      <c r="J11" s="59"/>
    </row>
    <row r="12" spans="1:11" ht="31.5" x14ac:dyDescent="0.25">
      <c r="A12" s="59" t="s">
        <v>1170</v>
      </c>
      <c r="B12" s="58" t="s">
        <v>1171</v>
      </c>
      <c r="C12" s="59">
        <v>2</v>
      </c>
      <c r="D12" s="50" t="s">
        <v>1192</v>
      </c>
      <c r="E12" s="60">
        <v>44396</v>
      </c>
      <c r="F12" s="60"/>
      <c r="G12" s="59"/>
      <c r="H12" s="59"/>
      <c r="I12" s="59" t="s">
        <v>1169</v>
      </c>
      <c r="J12" s="59"/>
    </row>
    <row r="13" spans="1:11" x14ac:dyDescent="0.25">
      <c r="A13" s="59" t="s">
        <v>1170</v>
      </c>
      <c r="B13" s="58" t="s">
        <v>1171</v>
      </c>
      <c r="C13" s="59">
        <v>3</v>
      </c>
      <c r="D13" s="56" t="s">
        <v>1193</v>
      </c>
      <c r="E13" s="60">
        <v>44396</v>
      </c>
      <c r="F13" s="60"/>
      <c r="G13" s="59" t="s">
        <v>1178</v>
      </c>
      <c r="H13" s="59"/>
      <c r="I13" s="59"/>
      <c r="J13" s="59"/>
    </row>
    <row r="14" spans="1:11" x14ac:dyDescent="0.25">
      <c r="A14" s="59" t="s">
        <v>1170</v>
      </c>
      <c r="B14" s="58" t="s">
        <v>1171</v>
      </c>
      <c r="C14" s="59">
        <v>4</v>
      </c>
      <c r="D14" s="56" t="s">
        <v>1194</v>
      </c>
      <c r="E14" s="60">
        <v>44396</v>
      </c>
      <c r="F14" s="60"/>
      <c r="G14" s="59" t="s">
        <v>1176</v>
      </c>
      <c r="H14" s="59"/>
      <c r="I14" s="59"/>
      <c r="J14" s="59"/>
    </row>
    <row r="15" spans="1:11" x14ac:dyDescent="0.25">
      <c r="A15" s="59" t="s">
        <v>1172</v>
      </c>
      <c r="B15" s="58" t="s">
        <v>1173</v>
      </c>
      <c r="C15" s="59">
        <v>1</v>
      </c>
      <c r="D15" s="56" t="s">
        <v>1195</v>
      </c>
      <c r="E15" s="60">
        <v>44396</v>
      </c>
      <c r="F15" s="60"/>
      <c r="G15" s="59"/>
      <c r="H15" s="59"/>
      <c r="I15" s="59"/>
      <c r="J15" s="59"/>
      <c r="K15" s="57" t="s">
        <v>1200</v>
      </c>
    </row>
    <row r="16" spans="1:11" ht="78.75" x14ac:dyDescent="0.25">
      <c r="A16" s="59" t="s">
        <v>1172</v>
      </c>
      <c r="B16" s="58" t="s">
        <v>1173</v>
      </c>
      <c r="C16" s="59">
        <v>2</v>
      </c>
      <c r="D16" s="50" t="s">
        <v>1196</v>
      </c>
      <c r="E16" s="60">
        <v>44396</v>
      </c>
      <c r="F16" s="60"/>
      <c r="G16" s="59"/>
      <c r="H16" s="59"/>
      <c r="I16" s="59"/>
      <c r="J16" s="59" t="s">
        <v>1183</v>
      </c>
    </row>
    <row r="17" spans="1:11" ht="31.5" x14ac:dyDescent="0.25">
      <c r="A17" s="59" t="s">
        <v>1172</v>
      </c>
      <c r="B17" s="58" t="s">
        <v>1173</v>
      </c>
      <c r="C17" s="59">
        <v>3</v>
      </c>
      <c r="D17" s="50" t="s">
        <v>1197</v>
      </c>
      <c r="E17" s="60">
        <v>44396</v>
      </c>
      <c r="F17" s="60"/>
      <c r="G17" s="59"/>
      <c r="H17" s="59"/>
      <c r="I17" s="59" t="s">
        <v>1177</v>
      </c>
      <c r="J17" s="59"/>
    </row>
    <row r="18" spans="1:11" x14ac:dyDescent="0.25">
      <c r="A18" s="59" t="s">
        <v>1172</v>
      </c>
      <c r="B18" s="58" t="s">
        <v>1173</v>
      </c>
      <c r="C18" s="59">
        <v>4</v>
      </c>
      <c r="D18" s="56" t="s">
        <v>1198</v>
      </c>
      <c r="E18" s="60">
        <v>44396</v>
      </c>
      <c r="F18" s="60"/>
      <c r="G18" s="59"/>
      <c r="H18" s="59"/>
      <c r="I18" s="59" t="s">
        <v>1177</v>
      </c>
      <c r="J18" s="59"/>
    </row>
    <row r="19" spans="1:11" x14ac:dyDescent="0.25">
      <c r="A19" s="59" t="s">
        <v>1207</v>
      </c>
      <c r="B19" s="56" t="s">
        <v>1208</v>
      </c>
      <c r="C19" s="57">
        <v>1</v>
      </c>
      <c r="D19" s="56" t="s">
        <v>1209</v>
      </c>
      <c r="E19" s="64">
        <v>44397</v>
      </c>
      <c r="F19" s="64"/>
      <c r="H19" s="57" t="s">
        <v>1210</v>
      </c>
    </row>
    <row r="20" spans="1:11" x14ac:dyDescent="0.25">
      <c r="A20" s="59" t="s">
        <v>664</v>
      </c>
      <c r="B20" s="56" t="s">
        <v>1212</v>
      </c>
      <c r="C20" s="57">
        <v>1</v>
      </c>
      <c r="D20" s="56" t="s">
        <v>1211</v>
      </c>
      <c r="E20" s="64">
        <v>44397</v>
      </c>
      <c r="F20" s="64"/>
      <c r="G20" s="57" t="s">
        <v>1213</v>
      </c>
    </row>
    <row r="21" spans="1:11" ht="110.25" x14ac:dyDescent="0.25">
      <c r="A21" s="59" t="s">
        <v>1215</v>
      </c>
      <c r="B21" s="58" t="s">
        <v>1214</v>
      </c>
      <c r="C21" s="59">
        <v>1</v>
      </c>
      <c r="D21" s="50" t="s">
        <v>1217</v>
      </c>
      <c r="E21" s="109">
        <v>44397</v>
      </c>
      <c r="F21" s="64"/>
      <c r="G21" s="59" t="s">
        <v>1216</v>
      </c>
    </row>
    <row r="22" spans="1:11" ht="63" x14ac:dyDescent="0.25">
      <c r="A22" s="59" t="s">
        <v>1215</v>
      </c>
      <c r="B22" s="58" t="s">
        <v>1214</v>
      </c>
      <c r="C22" s="59">
        <v>2</v>
      </c>
      <c r="D22" s="50" t="s">
        <v>1219</v>
      </c>
      <c r="E22" s="64">
        <v>44397</v>
      </c>
      <c r="F22" s="64"/>
      <c r="G22" s="59" t="s">
        <v>1216</v>
      </c>
    </row>
    <row r="23" spans="1:11" x14ac:dyDescent="0.25">
      <c r="A23" s="59" t="s">
        <v>1215</v>
      </c>
      <c r="B23" s="58" t="s">
        <v>1214</v>
      </c>
      <c r="C23" s="57">
        <v>3</v>
      </c>
      <c r="D23" s="56" t="s">
        <v>1223</v>
      </c>
      <c r="E23" s="64">
        <v>44397</v>
      </c>
      <c r="F23" s="64"/>
      <c r="J23" s="57" t="s">
        <v>1224</v>
      </c>
    </row>
    <row r="24" spans="1:11" x14ac:dyDescent="0.25">
      <c r="A24" s="59" t="s">
        <v>1221</v>
      </c>
      <c r="B24" s="56" t="s">
        <v>1220</v>
      </c>
      <c r="C24" s="57">
        <v>1</v>
      </c>
      <c r="D24" s="56" t="s">
        <v>1222</v>
      </c>
      <c r="E24" s="64">
        <v>44397</v>
      </c>
      <c r="F24" s="64"/>
      <c r="J24" s="57" t="s">
        <v>1225</v>
      </c>
    </row>
    <row r="25" spans="1:11" ht="47.25" x14ac:dyDescent="0.25">
      <c r="A25" s="59" t="s">
        <v>1227</v>
      </c>
      <c r="B25" s="58" t="s">
        <v>1226</v>
      </c>
      <c r="C25" s="59">
        <v>1</v>
      </c>
      <c r="D25" s="50" t="s">
        <v>1228</v>
      </c>
      <c r="E25" s="64">
        <v>44397</v>
      </c>
      <c r="F25" s="64"/>
      <c r="G25" s="59" t="s">
        <v>1232</v>
      </c>
    </row>
    <row r="26" spans="1:11" x14ac:dyDescent="0.25">
      <c r="A26" s="59" t="s">
        <v>1227</v>
      </c>
      <c r="B26" s="58" t="s">
        <v>1226</v>
      </c>
      <c r="C26" s="57">
        <v>2</v>
      </c>
      <c r="D26" s="56" t="s">
        <v>1229</v>
      </c>
      <c r="E26" s="64">
        <v>44397</v>
      </c>
      <c r="F26" s="64"/>
      <c r="K26" s="57" t="s">
        <v>1216</v>
      </c>
    </row>
    <row r="27" spans="1:11" x14ac:dyDescent="0.25">
      <c r="A27" s="59" t="s">
        <v>1227</v>
      </c>
      <c r="B27" s="58" t="s">
        <v>1226</v>
      </c>
      <c r="C27" s="57">
        <v>3</v>
      </c>
      <c r="D27" s="56" t="s">
        <v>1230</v>
      </c>
      <c r="E27" s="109">
        <v>44397</v>
      </c>
      <c r="F27" s="109"/>
      <c r="G27" s="57" t="s">
        <v>1216</v>
      </c>
    </row>
    <row r="28" spans="1:11" x14ac:dyDescent="0.25">
      <c r="A28" s="59" t="s">
        <v>1234</v>
      </c>
      <c r="B28" s="56" t="s">
        <v>1233</v>
      </c>
      <c r="C28" s="57">
        <v>1</v>
      </c>
      <c r="D28" s="56" t="s">
        <v>1235</v>
      </c>
      <c r="E28" s="109">
        <v>44397</v>
      </c>
      <c r="F28" s="109"/>
      <c r="G28" s="57" t="s">
        <v>1216</v>
      </c>
    </row>
    <row r="29" spans="1:11" x14ac:dyDescent="0.25">
      <c r="A29" s="59" t="s">
        <v>1234</v>
      </c>
      <c r="B29" s="56" t="s">
        <v>1233</v>
      </c>
      <c r="C29" s="57">
        <v>2</v>
      </c>
      <c r="D29" s="56" t="s">
        <v>1236</v>
      </c>
      <c r="E29" s="109">
        <v>44397</v>
      </c>
      <c r="F29" s="109"/>
      <c r="I29" s="57" t="s">
        <v>1231</v>
      </c>
    </row>
    <row r="30" spans="1:11" x14ac:dyDescent="0.25">
      <c r="A30" s="59" t="s">
        <v>1234</v>
      </c>
      <c r="B30" s="56" t="s">
        <v>1233</v>
      </c>
      <c r="C30" s="57">
        <v>3</v>
      </c>
      <c r="D30" s="56" t="s">
        <v>1237</v>
      </c>
      <c r="E30" s="109">
        <v>44397</v>
      </c>
      <c r="F30" s="109"/>
      <c r="G30" s="57" t="s">
        <v>1238</v>
      </c>
    </row>
    <row r="31" spans="1:11" x14ac:dyDescent="0.25">
      <c r="A31" s="59" t="s">
        <v>1240</v>
      </c>
      <c r="B31" s="56" t="s">
        <v>1239</v>
      </c>
      <c r="C31" s="57">
        <v>1</v>
      </c>
      <c r="D31" s="56" t="s">
        <v>1241</v>
      </c>
      <c r="E31" s="109">
        <v>44397</v>
      </c>
      <c r="F31" s="109"/>
      <c r="I31" s="57" t="s">
        <v>1216</v>
      </c>
    </row>
    <row r="32" spans="1:11" ht="47.25" x14ac:dyDescent="0.25">
      <c r="A32" s="59" t="s">
        <v>1240</v>
      </c>
      <c r="B32" s="58" t="s">
        <v>1243</v>
      </c>
      <c r="C32" s="59">
        <v>2</v>
      </c>
      <c r="D32" s="50" t="s">
        <v>1242</v>
      </c>
      <c r="E32" s="109">
        <v>44397</v>
      </c>
      <c r="F32" s="109"/>
      <c r="G32" s="59" t="s">
        <v>1238</v>
      </c>
    </row>
    <row r="33" spans="1:10" ht="47.25" x14ac:dyDescent="0.25">
      <c r="A33" s="59" t="s">
        <v>1240</v>
      </c>
      <c r="B33" s="58" t="s">
        <v>1239</v>
      </c>
      <c r="C33" s="59">
        <v>3</v>
      </c>
      <c r="D33" s="50" t="s">
        <v>1244</v>
      </c>
      <c r="E33" s="109">
        <v>44397</v>
      </c>
      <c r="F33" s="109"/>
      <c r="J33" s="59" t="s">
        <v>1218</v>
      </c>
    </row>
    <row r="34" spans="1:10" x14ac:dyDescent="0.25">
      <c r="A34" s="59" t="s">
        <v>1386</v>
      </c>
      <c r="B34" s="56" t="s">
        <v>1385</v>
      </c>
      <c r="C34" s="57">
        <v>1</v>
      </c>
      <c r="D34" s="56" t="s">
        <v>1387</v>
      </c>
      <c r="E34" s="109">
        <v>44398</v>
      </c>
      <c r="F34" s="109"/>
      <c r="G34" s="57" t="s">
        <v>1410</v>
      </c>
    </row>
    <row r="35" spans="1:10" ht="31.5" x14ac:dyDescent="0.25">
      <c r="A35" s="59" t="s">
        <v>1386</v>
      </c>
      <c r="B35" s="58" t="s">
        <v>1385</v>
      </c>
      <c r="C35" s="59">
        <v>2</v>
      </c>
      <c r="D35" s="110" t="s">
        <v>1388</v>
      </c>
      <c r="E35" s="109">
        <v>44398</v>
      </c>
      <c r="F35" s="109"/>
      <c r="J35" s="59" t="s">
        <v>1183</v>
      </c>
    </row>
    <row r="36" spans="1:10" ht="31.5" x14ac:dyDescent="0.25">
      <c r="A36" s="59" t="s">
        <v>1389</v>
      </c>
      <c r="B36" s="50" t="s">
        <v>1390</v>
      </c>
      <c r="C36" s="57">
        <v>1</v>
      </c>
      <c r="D36" s="110" t="s">
        <v>1391</v>
      </c>
      <c r="E36" s="109">
        <v>44398</v>
      </c>
      <c r="F36" s="109"/>
      <c r="J36" s="59" t="s">
        <v>1183</v>
      </c>
    </row>
    <row r="37" spans="1:10" x14ac:dyDescent="0.25">
      <c r="A37" s="59" t="s">
        <v>1393</v>
      </c>
      <c r="B37" s="56" t="s">
        <v>1394</v>
      </c>
      <c r="C37" s="57">
        <v>1</v>
      </c>
      <c r="D37" s="56" t="s">
        <v>1392</v>
      </c>
      <c r="E37" s="109">
        <v>44398</v>
      </c>
      <c r="F37" s="109">
        <v>44398</v>
      </c>
      <c r="I37" s="57" t="s">
        <v>1411</v>
      </c>
    </row>
    <row r="38" spans="1:10" x14ac:dyDescent="0.25">
      <c r="A38" s="59" t="s">
        <v>1397</v>
      </c>
      <c r="B38" s="56" t="s">
        <v>1396</v>
      </c>
      <c r="C38" s="57">
        <v>1</v>
      </c>
      <c r="D38" s="56" t="s">
        <v>1398</v>
      </c>
      <c r="E38" s="109">
        <v>44398</v>
      </c>
      <c r="G38" s="57" t="s">
        <v>1410</v>
      </c>
    </row>
    <row r="39" spans="1:10" x14ac:dyDescent="0.25">
      <c r="A39" s="59" t="s">
        <v>1400</v>
      </c>
      <c r="B39" s="56" t="s">
        <v>1399</v>
      </c>
      <c r="C39" s="57">
        <v>1</v>
      </c>
      <c r="D39" s="56" t="s">
        <v>1401</v>
      </c>
      <c r="E39" s="109">
        <v>44398</v>
      </c>
      <c r="I39" s="57" t="s">
        <v>1410</v>
      </c>
    </row>
    <row r="40" spans="1:10" x14ac:dyDescent="0.25">
      <c r="A40" s="59" t="s">
        <v>1402</v>
      </c>
      <c r="B40" s="56" t="s">
        <v>1404</v>
      </c>
      <c r="C40" s="57">
        <v>1</v>
      </c>
      <c r="D40" s="56" t="s">
        <v>1403</v>
      </c>
      <c r="E40" s="109">
        <v>44398</v>
      </c>
      <c r="I40" s="57" t="s">
        <v>1412</v>
      </c>
    </row>
    <row r="41" spans="1:10" x14ac:dyDescent="0.25">
      <c r="A41" s="59" t="s">
        <v>1405</v>
      </c>
      <c r="B41" s="56" t="s">
        <v>1406</v>
      </c>
      <c r="C41" s="57">
        <v>1</v>
      </c>
      <c r="D41" s="56" t="s">
        <v>1407</v>
      </c>
      <c r="E41" s="109">
        <v>44398</v>
      </c>
      <c r="G41" s="57" t="s">
        <v>1413</v>
      </c>
    </row>
    <row r="42" spans="1:10" x14ac:dyDescent="0.25">
      <c r="A42" s="59" t="s">
        <v>1408</v>
      </c>
      <c r="B42" s="56" t="s">
        <v>1409</v>
      </c>
      <c r="C42" s="57">
        <v>1</v>
      </c>
      <c r="D42" s="56" t="s">
        <v>1407</v>
      </c>
      <c r="E42" s="109">
        <v>44398</v>
      </c>
      <c r="G42" s="57" t="s">
        <v>1413</v>
      </c>
    </row>
  </sheetData>
  <mergeCells count="10">
    <mergeCell ref="H2:H3"/>
    <mergeCell ref="I2:K2"/>
    <mergeCell ref="G1:K1"/>
    <mergeCell ref="C1:C3"/>
    <mergeCell ref="F1:F3"/>
    <mergeCell ref="A1:A3"/>
    <mergeCell ref="B1:B3"/>
    <mergeCell ref="D1:D3"/>
    <mergeCell ref="E1:E3"/>
    <mergeCell ref="G2:G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130" zoomScaleNormal="130" workbookViewId="0">
      <selection activeCell="A3" sqref="A3"/>
    </sheetView>
  </sheetViews>
  <sheetFormatPr defaultRowHeight="15.75" x14ac:dyDescent="0.25"/>
  <cols>
    <col min="1" max="1" width="122.42578125" customWidth="1"/>
  </cols>
  <sheetData>
    <row r="1" spans="1:1" ht="110.25" x14ac:dyDescent="0.25">
      <c r="A1" s="50" t="s">
        <v>1105</v>
      </c>
    </row>
    <row r="3" spans="1:1" x14ac:dyDescent="0.25">
      <c r="A3" s="63" t="s">
        <v>1202</v>
      </c>
    </row>
  </sheetData>
  <phoneticPr fontId="1" type="noConversion"/>
  <hyperlinks>
    <hyperlink ref="A3" r:id="rId1" xr:uid="{00000000-0004-0000-0200-000000000000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zoomScaleNormal="100" workbookViewId="0">
      <selection activeCell="B3" sqref="B3"/>
    </sheetView>
  </sheetViews>
  <sheetFormatPr defaultRowHeight="15.75" x14ac:dyDescent="0.25"/>
  <cols>
    <col min="1" max="1" width="12.140625" customWidth="1"/>
    <col min="2" max="2" width="28.5703125" bestFit="1" customWidth="1"/>
    <col min="3" max="3" width="30" bestFit="1" customWidth="1"/>
    <col min="4" max="4" width="8" customWidth="1"/>
    <col min="5" max="5" width="12.42578125" customWidth="1"/>
    <col min="6" max="6" width="10.5703125" bestFit="1" customWidth="1"/>
    <col min="7" max="7" width="15.7109375" bestFit="1" customWidth="1"/>
    <col min="8" max="8" width="22.7109375" customWidth="1"/>
  </cols>
  <sheetData>
    <row r="1" spans="1:8" ht="37.5" customHeight="1" thickBot="1" x14ac:dyDescent="0.3">
      <c r="A1" s="73" t="s">
        <v>1247</v>
      </c>
      <c r="B1" s="74"/>
      <c r="C1" s="74"/>
      <c r="D1" s="74"/>
      <c r="E1" s="74"/>
      <c r="G1" s="73"/>
      <c r="H1" s="74"/>
    </row>
    <row r="2" spans="1:8" ht="24" customHeight="1" x14ac:dyDescent="0.25">
      <c r="A2" s="77" t="s">
        <v>1249</v>
      </c>
      <c r="B2" s="77" t="s">
        <v>1250</v>
      </c>
      <c r="C2" s="77" t="str">
        <f>VLOOKUP(A2,[1]新壽!$A:$C,3,FALSE)</f>
        <v>skcx9340@skl.com.tw</v>
      </c>
      <c r="D2" s="77">
        <v>7001</v>
      </c>
      <c r="E2" s="77" t="s">
        <v>1251</v>
      </c>
      <c r="F2" s="75" t="s">
        <v>1248</v>
      </c>
      <c r="G2" s="76"/>
      <c r="H2" s="78"/>
    </row>
    <row r="3" spans="1:8" ht="24" customHeight="1" x14ac:dyDescent="0.25">
      <c r="A3" s="80" t="s">
        <v>1252</v>
      </c>
      <c r="B3" s="80" t="s">
        <v>1253</v>
      </c>
      <c r="C3" s="80" t="str">
        <f>VLOOKUP(A3,[1]新壽!$A:$C,3,FALSE)</f>
        <v>skeq9875@skl.com.tw</v>
      </c>
      <c r="D3" s="80">
        <v>7180</v>
      </c>
      <c r="E3" s="80" t="s">
        <v>1251</v>
      </c>
      <c r="F3" s="79" t="s">
        <v>1248</v>
      </c>
      <c r="G3" s="98" t="s">
        <v>1371</v>
      </c>
      <c r="H3" s="81"/>
    </row>
    <row r="4" spans="1:8" ht="24" customHeight="1" x14ac:dyDescent="0.25">
      <c r="A4" s="84" t="s">
        <v>1255</v>
      </c>
      <c r="B4" s="84" t="s">
        <v>1256</v>
      </c>
      <c r="C4" s="84" t="str">
        <f>VLOOKUP(A4,[1]新壽!$A:$C,3,FALSE)</f>
        <v>skfb9368@skl.com.tw</v>
      </c>
      <c r="D4" s="84">
        <v>7083</v>
      </c>
      <c r="E4" s="84" t="s">
        <v>1251</v>
      </c>
      <c r="F4" s="82" t="s">
        <v>1248</v>
      </c>
      <c r="G4" s="83" t="s">
        <v>1254</v>
      </c>
      <c r="H4" s="85"/>
    </row>
    <row r="5" spans="1:8" ht="24" customHeight="1" x14ac:dyDescent="0.25">
      <c r="A5" s="84" t="s">
        <v>1258</v>
      </c>
      <c r="B5" s="84" t="s">
        <v>1256</v>
      </c>
      <c r="C5" s="84" t="str">
        <f>VLOOKUP(A5,[1]新壽!$A:$C,3,FALSE)</f>
        <v>skem8461@skl.com.tw</v>
      </c>
      <c r="D5" s="84">
        <v>7084</v>
      </c>
      <c r="E5" s="84" t="s">
        <v>1251</v>
      </c>
      <c r="F5" s="82" t="s">
        <v>1248</v>
      </c>
      <c r="G5" s="83" t="s">
        <v>1257</v>
      </c>
      <c r="H5" s="85"/>
    </row>
    <row r="6" spans="1:8" ht="24" customHeight="1" x14ac:dyDescent="0.25">
      <c r="A6" s="84" t="s">
        <v>1259</v>
      </c>
      <c r="B6" s="84" t="s">
        <v>1256</v>
      </c>
      <c r="C6" s="84" t="str">
        <f>VLOOKUP(A6,[1]新壽!$A:$C,3,FALSE)</f>
        <v>skba3883@skl.com.tw</v>
      </c>
      <c r="D6" s="84">
        <v>7085</v>
      </c>
      <c r="E6" s="84" t="s">
        <v>1251</v>
      </c>
      <c r="F6" s="82" t="s">
        <v>1248</v>
      </c>
      <c r="G6" s="83" t="s">
        <v>1257</v>
      </c>
      <c r="H6" s="85"/>
    </row>
    <row r="7" spans="1:8" ht="24" customHeight="1" x14ac:dyDescent="0.25">
      <c r="A7" s="84" t="s">
        <v>1260</v>
      </c>
      <c r="B7" s="84" t="s">
        <v>1256</v>
      </c>
      <c r="C7" s="84" t="str">
        <f>VLOOKUP(A7,[1]新壽!$A:$C,3,FALSE)</f>
        <v>skat2658@skl.com.tw</v>
      </c>
      <c r="D7" s="84">
        <v>7086</v>
      </c>
      <c r="E7" s="84" t="s">
        <v>1251</v>
      </c>
      <c r="F7" s="82" t="s">
        <v>1248</v>
      </c>
      <c r="G7" s="83" t="s">
        <v>1257</v>
      </c>
      <c r="H7" s="85"/>
    </row>
    <row r="8" spans="1:8" ht="24" customHeight="1" x14ac:dyDescent="0.25">
      <c r="A8" s="84" t="s">
        <v>1261</v>
      </c>
      <c r="B8" s="84" t="s">
        <v>1256</v>
      </c>
      <c r="C8" s="84" t="str">
        <f>VLOOKUP(A8,[1]新壽!$A:$C,3,FALSE)</f>
        <v>skct5927@skl.com.tw</v>
      </c>
      <c r="D8" s="84">
        <v>7088</v>
      </c>
      <c r="E8" s="84" t="s">
        <v>1251</v>
      </c>
      <c r="F8" s="82" t="s">
        <v>1248</v>
      </c>
      <c r="G8" s="83" t="s">
        <v>1257</v>
      </c>
      <c r="H8" s="85"/>
    </row>
    <row r="9" spans="1:8" ht="24" customHeight="1" x14ac:dyDescent="0.25">
      <c r="A9" s="84" t="s">
        <v>1262</v>
      </c>
      <c r="B9" s="84" t="s">
        <v>1263</v>
      </c>
      <c r="C9" s="84" t="str">
        <f>VLOOKUP(A9,[1]新壽!$A:$C,3,FALSE)</f>
        <v>chchen@skl.com.tw</v>
      </c>
      <c r="D9" s="84">
        <v>7090</v>
      </c>
      <c r="E9" s="84" t="s">
        <v>1251</v>
      </c>
      <c r="F9" s="82" t="s">
        <v>1248</v>
      </c>
      <c r="G9" s="83" t="s">
        <v>1257</v>
      </c>
      <c r="H9" s="85"/>
    </row>
    <row r="10" spans="1:8" ht="24" customHeight="1" x14ac:dyDescent="0.25">
      <c r="A10" s="88" t="s">
        <v>1265</v>
      </c>
      <c r="B10" s="88" t="s">
        <v>1266</v>
      </c>
      <c r="C10" s="88" t="str">
        <f>VLOOKUP(A10,[1]新壽!$A:$C,3,FALSE)</f>
        <v>bettychang@skl.com.tw</v>
      </c>
      <c r="D10" s="88">
        <v>7051</v>
      </c>
      <c r="E10" s="88" t="s">
        <v>1251</v>
      </c>
      <c r="F10" s="86" t="s">
        <v>1248</v>
      </c>
      <c r="G10" s="87" t="s">
        <v>1264</v>
      </c>
      <c r="H10" s="89"/>
    </row>
    <row r="11" spans="1:8" ht="24" customHeight="1" x14ac:dyDescent="0.25">
      <c r="A11" s="88" t="s">
        <v>1267</v>
      </c>
      <c r="B11" s="88" t="s">
        <v>1268</v>
      </c>
      <c r="C11" s="88" t="str">
        <f>VLOOKUP(A11,[1]新壽!$A:$C,3,FALSE)</f>
        <v>snoopy@skl.com.tw</v>
      </c>
      <c r="D11" s="88">
        <v>7052</v>
      </c>
      <c r="E11" s="88" t="s">
        <v>1251</v>
      </c>
      <c r="F11" s="86" t="s">
        <v>1248</v>
      </c>
      <c r="G11" s="87" t="s">
        <v>1264</v>
      </c>
      <c r="H11" s="89"/>
    </row>
    <row r="12" spans="1:8" ht="24" hidden="1" customHeight="1" x14ac:dyDescent="0.25">
      <c r="A12" s="88" t="s">
        <v>1269</v>
      </c>
      <c r="B12" s="88" t="s">
        <v>1270</v>
      </c>
      <c r="C12" s="88" t="e">
        <f>VLOOKUP(A12,[1]新壽!$A:$C,3,FALSE)</f>
        <v>#N/A</v>
      </c>
      <c r="D12" s="88">
        <v>7181</v>
      </c>
      <c r="E12" s="88" t="s">
        <v>1251</v>
      </c>
      <c r="F12" s="86" t="s">
        <v>1248</v>
      </c>
      <c r="G12" s="87" t="s">
        <v>1264</v>
      </c>
      <c r="H12" s="89"/>
    </row>
    <row r="13" spans="1:8" ht="24" customHeight="1" x14ac:dyDescent="0.25">
      <c r="A13" s="88" t="s">
        <v>1271</v>
      </c>
      <c r="B13" s="88" t="s">
        <v>1270</v>
      </c>
      <c r="C13" s="88" t="str">
        <f>VLOOKUP(A13,[1]新壽!$A:$C,3,FALSE)</f>
        <v>skes8696@skl.com.tw</v>
      </c>
      <c r="D13" s="88">
        <v>7182</v>
      </c>
      <c r="E13" s="88" t="s">
        <v>1251</v>
      </c>
      <c r="F13" s="86" t="s">
        <v>1248</v>
      </c>
      <c r="G13" s="87" t="s">
        <v>1264</v>
      </c>
      <c r="H13" s="89"/>
    </row>
    <row r="14" spans="1:8" ht="24" customHeight="1" x14ac:dyDescent="0.25">
      <c r="A14" s="88" t="s">
        <v>1272</v>
      </c>
      <c r="B14" s="88" t="s">
        <v>1273</v>
      </c>
      <c r="C14" s="88" t="str">
        <f>VLOOKUP(A14,[1]新壽!$A:$C,3,FALSE)</f>
        <v>skcq3559@skl.com.tw</v>
      </c>
      <c r="D14" s="88">
        <v>7183</v>
      </c>
      <c r="E14" s="88" t="s">
        <v>1251</v>
      </c>
      <c r="F14" s="86" t="s">
        <v>1248</v>
      </c>
      <c r="G14" s="87" t="s">
        <v>1264</v>
      </c>
      <c r="H14" s="89"/>
    </row>
    <row r="15" spans="1:8" ht="24" hidden="1" customHeight="1" x14ac:dyDescent="0.25">
      <c r="A15" s="88" t="s">
        <v>1274</v>
      </c>
      <c r="B15" s="88" t="s">
        <v>1275</v>
      </c>
      <c r="C15" s="88" t="e">
        <f>VLOOKUP(A15,[1]新壽!$A:$C,3,FALSE)</f>
        <v>#N/A</v>
      </c>
      <c r="D15" s="88">
        <v>7301</v>
      </c>
      <c r="E15" s="88" t="s">
        <v>1251</v>
      </c>
      <c r="F15" s="86" t="s">
        <v>1248</v>
      </c>
      <c r="G15" s="87" t="s">
        <v>1264</v>
      </c>
      <c r="H15" s="89" t="s">
        <v>1276</v>
      </c>
    </row>
    <row r="16" spans="1:8" ht="24" hidden="1" customHeight="1" x14ac:dyDescent="0.25">
      <c r="A16" s="88" t="s">
        <v>1277</v>
      </c>
      <c r="B16" s="88" t="s">
        <v>1278</v>
      </c>
      <c r="C16" s="88" t="e">
        <f>VLOOKUP(A16,[1]新壽!$A:$C,3,FALSE)</f>
        <v>#N/A</v>
      </c>
      <c r="D16" s="88">
        <v>7305</v>
      </c>
      <c r="E16" s="88" t="s">
        <v>1251</v>
      </c>
      <c r="F16" s="86" t="s">
        <v>1248</v>
      </c>
      <c r="G16" s="87" t="s">
        <v>1264</v>
      </c>
      <c r="H16" s="89" t="s">
        <v>1279</v>
      </c>
    </row>
    <row r="17" spans="1:8" ht="24" hidden="1" customHeight="1" x14ac:dyDescent="0.25">
      <c r="A17" s="88" t="s">
        <v>1280</v>
      </c>
      <c r="B17" s="88" t="s">
        <v>1278</v>
      </c>
      <c r="C17" s="88" t="e">
        <f>VLOOKUP(A17,[1]新壽!$A:$C,3,FALSE)</f>
        <v>#N/A</v>
      </c>
      <c r="D17" s="88">
        <v>7306</v>
      </c>
      <c r="E17" s="88" t="s">
        <v>1251</v>
      </c>
      <c r="F17" s="86" t="s">
        <v>1248</v>
      </c>
      <c r="G17" s="87" t="s">
        <v>1264</v>
      </c>
      <c r="H17" s="89" t="s">
        <v>1281</v>
      </c>
    </row>
    <row r="18" spans="1:8" ht="24" hidden="1" customHeight="1" x14ac:dyDescent="0.25">
      <c r="A18" s="88" t="s">
        <v>1282</v>
      </c>
      <c r="B18" s="88" t="s">
        <v>1275</v>
      </c>
      <c r="C18" s="88" t="e">
        <f>VLOOKUP(A18,[1]新壽!$A:$C,3,FALSE)</f>
        <v>#N/A</v>
      </c>
      <c r="D18" s="88">
        <v>7311</v>
      </c>
      <c r="E18" s="88" t="s">
        <v>1251</v>
      </c>
      <c r="F18" s="86" t="s">
        <v>1248</v>
      </c>
      <c r="G18" s="87" t="s">
        <v>1264</v>
      </c>
      <c r="H18" s="89" t="s">
        <v>1283</v>
      </c>
    </row>
    <row r="19" spans="1:8" ht="24" hidden="1" customHeight="1" x14ac:dyDescent="0.25">
      <c r="A19" s="88" t="s">
        <v>1284</v>
      </c>
      <c r="B19" s="88" t="s">
        <v>1278</v>
      </c>
      <c r="C19" s="88" t="e">
        <f>VLOOKUP(A19,[1]新壽!$A:$C,3,FALSE)</f>
        <v>#N/A</v>
      </c>
      <c r="D19" s="88">
        <v>7312</v>
      </c>
      <c r="E19" s="88" t="s">
        <v>1251</v>
      </c>
      <c r="F19" s="86" t="s">
        <v>1248</v>
      </c>
      <c r="G19" s="87" t="s">
        <v>1264</v>
      </c>
      <c r="H19" s="89" t="s">
        <v>1285</v>
      </c>
    </row>
    <row r="20" spans="1:8" ht="24" hidden="1" customHeight="1" x14ac:dyDescent="0.25">
      <c r="A20" s="88" t="s">
        <v>1286</v>
      </c>
      <c r="B20" s="88" t="s">
        <v>1287</v>
      </c>
      <c r="C20" s="88" t="e">
        <f>VLOOKUP(A20,[1]新壽!$A:$C,3,FALSE)</f>
        <v>#N/A</v>
      </c>
      <c r="D20" s="88" t="s">
        <v>1288</v>
      </c>
      <c r="E20" s="88"/>
      <c r="F20" s="86" t="s">
        <v>1248</v>
      </c>
      <c r="G20" s="87" t="s">
        <v>1264</v>
      </c>
      <c r="H20" s="89" t="s">
        <v>1289</v>
      </c>
    </row>
    <row r="21" spans="1:8" ht="24" hidden="1" customHeight="1" x14ac:dyDescent="0.25">
      <c r="A21" s="88" t="s">
        <v>1290</v>
      </c>
      <c r="B21" s="88" t="s">
        <v>1291</v>
      </c>
      <c r="C21" s="88" t="e">
        <f>VLOOKUP(A21,[1]新壽!$A:$C,3,FALSE)</f>
        <v>#N/A</v>
      </c>
      <c r="D21" s="88" t="s">
        <v>1292</v>
      </c>
      <c r="E21" s="88"/>
      <c r="F21" s="86" t="s">
        <v>1248</v>
      </c>
      <c r="G21" s="87" t="s">
        <v>1264</v>
      </c>
      <c r="H21" s="89" t="s">
        <v>1293</v>
      </c>
    </row>
    <row r="22" spans="1:8" ht="24" hidden="1" customHeight="1" x14ac:dyDescent="0.25">
      <c r="A22" s="88" t="s">
        <v>1294</v>
      </c>
      <c r="B22" s="88" t="s">
        <v>1291</v>
      </c>
      <c r="C22" s="88" t="e">
        <f>VLOOKUP(A22,[1]新壽!$A:$C,3,FALSE)</f>
        <v>#N/A</v>
      </c>
      <c r="D22" s="88" t="s">
        <v>1295</v>
      </c>
      <c r="E22" s="88"/>
      <c r="F22" s="86" t="s">
        <v>1248</v>
      </c>
      <c r="G22" s="87" t="s">
        <v>1264</v>
      </c>
      <c r="H22" s="89" t="s">
        <v>1296</v>
      </c>
    </row>
    <row r="23" spans="1:8" ht="24" hidden="1" customHeight="1" x14ac:dyDescent="0.25">
      <c r="A23" s="88" t="s">
        <v>1297</v>
      </c>
      <c r="B23" s="88" t="s">
        <v>1287</v>
      </c>
      <c r="C23" s="88" t="e">
        <f>VLOOKUP(A23,[1]新壽!$A:$C,3,FALSE)</f>
        <v>#N/A</v>
      </c>
      <c r="D23" s="88" t="s">
        <v>1298</v>
      </c>
      <c r="E23" s="88"/>
      <c r="F23" s="86" t="s">
        <v>1248</v>
      </c>
      <c r="G23" s="87" t="s">
        <v>1264</v>
      </c>
      <c r="H23" s="89" t="s">
        <v>1299</v>
      </c>
    </row>
    <row r="24" spans="1:8" ht="24" hidden="1" customHeight="1" x14ac:dyDescent="0.25">
      <c r="A24" s="88" t="s">
        <v>1300</v>
      </c>
      <c r="B24" s="88" t="s">
        <v>1275</v>
      </c>
      <c r="C24" s="88" t="e">
        <f>VLOOKUP(A24,[1]新壽!$A:$C,3,FALSE)</f>
        <v>#N/A</v>
      </c>
      <c r="D24" s="88" t="s">
        <v>1298</v>
      </c>
      <c r="E24" s="88"/>
      <c r="F24" s="86" t="s">
        <v>1248</v>
      </c>
      <c r="G24" s="87" t="s">
        <v>1264</v>
      </c>
      <c r="H24" s="89" t="s">
        <v>1301</v>
      </c>
    </row>
    <row r="25" spans="1:8" ht="24" hidden="1" customHeight="1" x14ac:dyDescent="0.25">
      <c r="A25" s="88" t="s">
        <v>1302</v>
      </c>
      <c r="B25" s="88" t="s">
        <v>1287</v>
      </c>
      <c r="C25" s="88" t="e">
        <f>VLOOKUP(A25,[1]新壽!$A:$C,3,FALSE)</f>
        <v>#N/A</v>
      </c>
      <c r="D25" s="88" t="s">
        <v>1303</v>
      </c>
      <c r="E25" s="88"/>
      <c r="F25" s="86" t="s">
        <v>1248</v>
      </c>
      <c r="G25" s="87" t="s">
        <v>1264</v>
      </c>
      <c r="H25" s="89" t="s">
        <v>1304</v>
      </c>
    </row>
    <row r="26" spans="1:8" ht="24" hidden="1" customHeight="1" x14ac:dyDescent="0.25">
      <c r="A26" s="88" t="s">
        <v>1305</v>
      </c>
      <c r="B26" s="88" t="s">
        <v>1287</v>
      </c>
      <c r="C26" s="88" t="e">
        <f>VLOOKUP(A26,[1]新壽!$A:$C,3,FALSE)</f>
        <v>#N/A</v>
      </c>
      <c r="D26" s="88" t="s">
        <v>1306</v>
      </c>
      <c r="E26" s="88"/>
      <c r="F26" s="86" t="s">
        <v>1248</v>
      </c>
      <c r="G26" s="87" t="s">
        <v>1264</v>
      </c>
      <c r="H26" s="89" t="s">
        <v>1307</v>
      </c>
    </row>
    <row r="27" spans="1:8" ht="24" hidden="1" customHeight="1" x14ac:dyDescent="0.25">
      <c r="A27" s="88" t="s">
        <v>1308</v>
      </c>
      <c r="B27" s="88" t="s">
        <v>1287</v>
      </c>
      <c r="C27" s="88" t="e">
        <f>VLOOKUP(A27,[1]新壽!$A:$C,3,FALSE)</f>
        <v>#N/A</v>
      </c>
      <c r="D27" s="88" t="s">
        <v>1309</v>
      </c>
      <c r="E27" s="88"/>
      <c r="F27" s="86" t="s">
        <v>1248</v>
      </c>
      <c r="G27" s="87" t="s">
        <v>1264</v>
      </c>
      <c r="H27" s="89" t="s">
        <v>1310</v>
      </c>
    </row>
    <row r="28" spans="1:8" ht="24" hidden="1" customHeight="1" x14ac:dyDescent="0.25">
      <c r="A28" s="88" t="s">
        <v>1311</v>
      </c>
      <c r="B28" s="88" t="s">
        <v>1275</v>
      </c>
      <c r="C28" s="88" t="e">
        <f>VLOOKUP(A28,[1]新壽!$A:$C,3,FALSE)</f>
        <v>#N/A</v>
      </c>
      <c r="D28" s="88" t="s">
        <v>1309</v>
      </c>
      <c r="E28" s="88"/>
      <c r="F28" s="86" t="s">
        <v>1248</v>
      </c>
      <c r="G28" s="87" t="s">
        <v>1264</v>
      </c>
      <c r="H28" s="89" t="s">
        <v>1312</v>
      </c>
    </row>
    <row r="29" spans="1:8" ht="24" hidden="1" customHeight="1" x14ac:dyDescent="0.25">
      <c r="A29" s="88" t="s">
        <v>1313</v>
      </c>
      <c r="B29" s="88" t="s">
        <v>1287</v>
      </c>
      <c r="C29" s="88" t="e">
        <f>VLOOKUP(A29,[1]新壽!$A:$C,3,FALSE)</f>
        <v>#N/A</v>
      </c>
      <c r="D29" s="88" t="s">
        <v>1314</v>
      </c>
      <c r="E29" s="88"/>
      <c r="F29" s="86" t="s">
        <v>1248</v>
      </c>
      <c r="G29" s="87" t="s">
        <v>1264</v>
      </c>
      <c r="H29" s="89" t="s">
        <v>1315</v>
      </c>
    </row>
    <row r="30" spans="1:8" ht="24" hidden="1" customHeight="1" x14ac:dyDescent="0.25">
      <c r="A30" s="88" t="s">
        <v>1316</v>
      </c>
      <c r="B30" s="88" t="s">
        <v>1278</v>
      </c>
      <c r="C30" s="88" t="e">
        <f>VLOOKUP(A30,[1]新壽!$A:$C,3,FALSE)</f>
        <v>#N/A</v>
      </c>
      <c r="D30" s="88" t="s">
        <v>1309</v>
      </c>
      <c r="E30" s="88"/>
      <c r="F30" s="86" t="s">
        <v>1248</v>
      </c>
      <c r="G30" s="87" t="s">
        <v>1264</v>
      </c>
      <c r="H30" s="89" t="s">
        <v>1317</v>
      </c>
    </row>
    <row r="31" spans="1:8" ht="24" customHeight="1" x14ac:dyDescent="0.25">
      <c r="A31" s="84" t="s">
        <v>1319</v>
      </c>
      <c r="B31" s="84" t="s">
        <v>1320</v>
      </c>
      <c r="C31" s="84" t="str">
        <f>VLOOKUP(A31,[1]新壽!$A:$C,3,FALSE)</f>
        <v>jeffjan@skl.com.tw</v>
      </c>
      <c r="D31" s="84">
        <v>7070</v>
      </c>
      <c r="E31" s="84" t="s">
        <v>1251</v>
      </c>
      <c r="F31" s="82" t="s">
        <v>1248</v>
      </c>
      <c r="G31" s="83" t="s">
        <v>1318</v>
      </c>
      <c r="H31" s="85"/>
    </row>
    <row r="32" spans="1:8" ht="24" hidden="1" customHeight="1" x14ac:dyDescent="0.25">
      <c r="A32" s="84" t="s">
        <v>1321</v>
      </c>
      <c r="B32" s="84" t="s">
        <v>1322</v>
      </c>
      <c r="C32" s="84" t="e">
        <f>VLOOKUP(A32,[1]新壽!$A:$C,3,FALSE)</f>
        <v>#N/A</v>
      </c>
      <c r="D32" s="84">
        <v>7075</v>
      </c>
      <c r="E32" s="84" t="s">
        <v>1251</v>
      </c>
      <c r="F32" s="82" t="s">
        <v>1248</v>
      </c>
      <c r="G32" s="83" t="s">
        <v>1318</v>
      </c>
      <c r="H32" s="85"/>
    </row>
    <row r="33" spans="1:8" ht="24" customHeight="1" x14ac:dyDescent="0.25">
      <c r="A33" s="84" t="s">
        <v>1323</v>
      </c>
      <c r="B33" s="84" t="s">
        <v>1324</v>
      </c>
      <c r="C33" s="84" t="str">
        <f>VLOOKUP(A33,[1]新壽!$A:$C,3,FALSE)</f>
        <v>skcb7541@skl.com.tw</v>
      </c>
      <c r="D33" s="84">
        <v>7076</v>
      </c>
      <c r="E33" s="84" t="s">
        <v>1251</v>
      </c>
      <c r="F33" s="82" t="s">
        <v>1248</v>
      </c>
      <c r="G33" s="83" t="s">
        <v>1318</v>
      </c>
      <c r="H33" s="85"/>
    </row>
    <row r="34" spans="1:8" ht="24" customHeight="1" x14ac:dyDescent="0.25">
      <c r="A34" s="84" t="s">
        <v>1325</v>
      </c>
      <c r="B34" s="84" t="s">
        <v>1326</v>
      </c>
      <c r="C34" s="84" t="str">
        <f>VLOOKUP(A34,[1]新壽!$A:$C,3,FALSE)</f>
        <v>anniechang@skl.com.tw</v>
      </c>
      <c r="D34" s="84">
        <v>7077</v>
      </c>
      <c r="E34" s="84" t="s">
        <v>1251</v>
      </c>
      <c r="F34" s="82" t="s">
        <v>1248</v>
      </c>
      <c r="G34" s="83" t="s">
        <v>1318</v>
      </c>
      <c r="H34" s="85"/>
    </row>
    <row r="35" spans="1:8" ht="24" hidden="1" customHeight="1" x14ac:dyDescent="0.25">
      <c r="A35" s="84" t="s">
        <v>1327</v>
      </c>
      <c r="B35" s="84" t="s">
        <v>1324</v>
      </c>
      <c r="C35" s="84" t="e">
        <f>VLOOKUP(A35,[1]新壽!$A:$C,3,FALSE)</f>
        <v>#N/A</v>
      </c>
      <c r="D35" s="84" t="s">
        <v>1328</v>
      </c>
      <c r="E35" s="84"/>
      <c r="F35" s="82" t="s">
        <v>1248</v>
      </c>
      <c r="G35" s="83" t="s">
        <v>1318</v>
      </c>
      <c r="H35" s="85" t="s">
        <v>1296</v>
      </c>
    </row>
    <row r="36" spans="1:8" ht="24" hidden="1" customHeight="1" x14ac:dyDescent="0.25">
      <c r="A36" s="84" t="s">
        <v>1329</v>
      </c>
      <c r="B36" s="84" t="s">
        <v>1324</v>
      </c>
      <c r="C36" s="84" t="e">
        <f>VLOOKUP(A36,[1]新壽!$A:$C,3,FALSE)</f>
        <v>#N/A</v>
      </c>
      <c r="D36" s="84" t="s">
        <v>1330</v>
      </c>
      <c r="E36" s="84"/>
      <c r="F36" s="82" t="s">
        <v>1248</v>
      </c>
      <c r="G36" s="83" t="s">
        <v>1318</v>
      </c>
      <c r="H36" s="85" t="s">
        <v>1331</v>
      </c>
    </row>
    <row r="37" spans="1:8" ht="24" customHeight="1" x14ac:dyDescent="0.25">
      <c r="A37" s="92" t="s">
        <v>1333</v>
      </c>
      <c r="B37" s="92" t="s">
        <v>1334</v>
      </c>
      <c r="C37" s="92" t="str">
        <f>VLOOKUP(A37,[1]新壽!$A:$C,3,FALSE)</f>
        <v>jeffleu@skl.com.tw</v>
      </c>
      <c r="D37" s="92">
        <v>7060</v>
      </c>
      <c r="E37" s="92" t="s">
        <v>1251</v>
      </c>
      <c r="F37" s="90" t="s">
        <v>1248</v>
      </c>
      <c r="G37" s="91" t="s">
        <v>1332</v>
      </c>
      <c r="H37" s="93"/>
    </row>
    <row r="38" spans="1:8" ht="24" customHeight="1" x14ac:dyDescent="0.25">
      <c r="A38" s="92" t="s">
        <v>1335</v>
      </c>
      <c r="B38" s="92" t="s">
        <v>1336</v>
      </c>
      <c r="C38" s="92" t="str">
        <f>VLOOKUP(A38,[1]新壽!$A:$C,3,FALSE)</f>
        <v>skcs8468@skl.com.tw</v>
      </c>
      <c r="D38" s="92">
        <v>7062</v>
      </c>
      <c r="E38" s="92" t="s">
        <v>1251</v>
      </c>
      <c r="F38" s="90" t="s">
        <v>1248</v>
      </c>
      <c r="G38" s="91" t="s">
        <v>1332</v>
      </c>
      <c r="H38" s="93"/>
    </row>
    <row r="39" spans="1:8" ht="24" hidden="1" customHeight="1" x14ac:dyDescent="0.25">
      <c r="A39" s="92" t="s">
        <v>1337</v>
      </c>
      <c r="B39" s="92" t="s">
        <v>1338</v>
      </c>
      <c r="C39" s="92" t="e">
        <f>VLOOKUP(A39,[1]新壽!$A:$C,3,FALSE)</f>
        <v>#N/A</v>
      </c>
      <c r="D39" s="92">
        <v>7065</v>
      </c>
      <c r="E39" s="92" t="s">
        <v>1251</v>
      </c>
      <c r="F39" s="90" t="s">
        <v>1248</v>
      </c>
      <c r="G39" s="91" t="s">
        <v>1332</v>
      </c>
      <c r="H39" s="93"/>
    </row>
    <row r="40" spans="1:8" ht="24" customHeight="1" x14ac:dyDescent="0.25">
      <c r="A40" s="92" t="s">
        <v>1339</v>
      </c>
      <c r="B40" s="92" t="s">
        <v>1338</v>
      </c>
      <c r="C40" s="92" t="str">
        <f>VLOOKUP(A40,[1]新壽!$A:$C,3,FALSE)</f>
        <v>alenshih@skl.com.tw</v>
      </c>
      <c r="D40" s="92">
        <v>7066</v>
      </c>
      <c r="E40" s="92" t="s">
        <v>1251</v>
      </c>
      <c r="F40" s="90" t="s">
        <v>1248</v>
      </c>
      <c r="G40" s="91" t="s">
        <v>1332</v>
      </c>
      <c r="H40" s="93"/>
    </row>
    <row r="41" spans="1:8" ht="24" hidden="1" customHeight="1" x14ac:dyDescent="0.25">
      <c r="A41" s="92" t="s">
        <v>1340</v>
      </c>
      <c r="B41" s="92" t="s">
        <v>1341</v>
      </c>
      <c r="C41" s="92" t="e">
        <f>VLOOKUP(A41,[1]新壽!$A:$C,3,FALSE)</f>
        <v>#N/A</v>
      </c>
      <c r="D41" s="92">
        <v>7067</v>
      </c>
      <c r="E41" s="92" t="s">
        <v>1251</v>
      </c>
      <c r="F41" s="90" t="s">
        <v>1248</v>
      </c>
      <c r="G41" s="91" t="s">
        <v>1332</v>
      </c>
      <c r="H41" s="93"/>
    </row>
    <row r="42" spans="1:8" ht="24" hidden="1" customHeight="1" x14ac:dyDescent="0.25">
      <c r="A42" s="92" t="s">
        <v>1342</v>
      </c>
      <c r="B42" s="92" t="s">
        <v>1270</v>
      </c>
      <c r="C42" s="92" t="e">
        <f>VLOOKUP(A42,[1]新壽!$A:$C,3,FALSE)</f>
        <v>#N/A</v>
      </c>
      <c r="D42" s="92">
        <v>7270</v>
      </c>
      <c r="E42" s="92" t="s">
        <v>1251</v>
      </c>
      <c r="F42" s="90" t="s">
        <v>1248</v>
      </c>
      <c r="G42" s="91" t="s">
        <v>1332</v>
      </c>
      <c r="H42" s="93"/>
    </row>
    <row r="43" spans="1:8" ht="24" hidden="1" customHeight="1" x14ac:dyDescent="0.25">
      <c r="A43" s="92" t="s">
        <v>1343</v>
      </c>
      <c r="B43" s="92" t="s">
        <v>1344</v>
      </c>
      <c r="C43" s="92" t="e">
        <f>VLOOKUP(A43,[1]新壽!$A:$C,3,FALSE)</f>
        <v>#N/A</v>
      </c>
      <c r="D43" s="92">
        <v>7271</v>
      </c>
      <c r="E43" s="92" t="s">
        <v>1251</v>
      </c>
      <c r="F43" s="90" t="s">
        <v>1248</v>
      </c>
      <c r="G43" s="91" t="s">
        <v>1332</v>
      </c>
      <c r="H43" s="93"/>
    </row>
    <row r="44" spans="1:8" ht="24" hidden="1" customHeight="1" x14ac:dyDescent="0.25">
      <c r="A44" s="92" t="s">
        <v>1345</v>
      </c>
      <c r="B44" s="92" t="s">
        <v>1346</v>
      </c>
      <c r="C44" s="92" t="e">
        <f>VLOOKUP(A44,[1]新壽!$A:$C,3,FALSE)</f>
        <v>#N/A</v>
      </c>
      <c r="D44" s="92">
        <v>7273</v>
      </c>
      <c r="E44" s="92" t="s">
        <v>1251</v>
      </c>
      <c r="F44" s="90" t="s">
        <v>1248</v>
      </c>
      <c r="G44" s="91" t="s">
        <v>1332</v>
      </c>
      <c r="H44" s="93"/>
    </row>
    <row r="45" spans="1:8" ht="24" hidden="1" customHeight="1" x14ac:dyDescent="0.25">
      <c r="A45" s="92" t="s">
        <v>1347</v>
      </c>
      <c r="B45" s="92" t="s">
        <v>1348</v>
      </c>
      <c r="C45" s="92" t="e">
        <f>VLOOKUP(A45,[1]新壽!$A:$C,3,FALSE)</f>
        <v>#N/A</v>
      </c>
      <c r="D45" s="92">
        <v>7275</v>
      </c>
      <c r="E45" s="92" t="s">
        <v>1251</v>
      </c>
      <c r="F45" s="90" t="s">
        <v>1248</v>
      </c>
      <c r="G45" s="91" t="s">
        <v>1332</v>
      </c>
      <c r="H45" s="93"/>
    </row>
    <row r="46" spans="1:8" ht="24" hidden="1" customHeight="1" x14ac:dyDescent="0.25">
      <c r="A46" s="92" t="s">
        <v>1349</v>
      </c>
      <c r="B46" s="92" t="s">
        <v>1341</v>
      </c>
      <c r="C46" s="92" t="e">
        <f>VLOOKUP(A46,[1]新壽!$A:$C,3,FALSE)</f>
        <v>#N/A</v>
      </c>
      <c r="D46" s="92">
        <v>7276</v>
      </c>
      <c r="E46" s="92" t="s">
        <v>1251</v>
      </c>
      <c r="F46" s="90" t="s">
        <v>1248</v>
      </c>
      <c r="G46" s="91" t="s">
        <v>1332</v>
      </c>
      <c r="H46" s="93"/>
    </row>
    <row r="47" spans="1:8" ht="24" hidden="1" customHeight="1" x14ac:dyDescent="0.25">
      <c r="A47" s="92" t="s">
        <v>1350</v>
      </c>
      <c r="B47" s="92" t="s">
        <v>1351</v>
      </c>
      <c r="C47" s="92" t="e">
        <f>VLOOKUP(A47,[1]新壽!$A:$C,3,FALSE)</f>
        <v>#N/A</v>
      </c>
      <c r="D47" s="92">
        <v>7277</v>
      </c>
      <c r="E47" s="92" t="s">
        <v>1251</v>
      </c>
      <c r="F47" s="90" t="s">
        <v>1248</v>
      </c>
      <c r="G47" s="91" t="s">
        <v>1332</v>
      </c>
      <c r="H47" s="93"/>
    </row>
    <row r="48" spans="1:8" ht="24" hidden="1" customHeight="1" x14ac:dyDescent="0.25">
      <c r="A48" s="92" t="s">
        <v>1352</v>
      </c>
      <c r="B48" s="92" t="s">
        <v>1353</v>
      </c>
      <c r="C48" s="92" t="e">
        <f>VLOOKUP(A48,[1]新壽!$A:$C,3,FALSE)</f>
        <v>#N/A</v>
      </c>
      <c r="D48" s="92">
        <v>7279</v>
      </c>
      <c r="E48" s="92" t="s">
        <v>1251</v>
      </c>
      <c r="F48" s="90" t="s">
        <v>1248</v>
      </c>
      <c r="G48" s="91" t="s">
        <v>1332</v>
      </c>
      <c r="H48" s="93"/>
    </row>
    <row r="49" spans="1:8" ht="24" hidden="1" customHeight="1" x14ac:dyDescent="0.25">
      <c r="A49" s="92" t="s">
        <v>1354</v>
      </c>
      <c r="B49" s="92" t="s">
        <v>1351</v>
      </c>
      <c r="C49" s="92" t="e">
        <f>VLOOKUP(A49,[1]新壽!$A:$C,3,FALSE)</f>
        <v>#N/A</v>
      </c>
      <c r="D49" s="92" t="s">
        <v>1355</v>
      </c>
      <c r="E49" s="92"/>
      <c r="F49" s="90" t="s">
        <v>1248</v>
      </c>
      <c r="G49" s="91" t="s">
        <v>1332</v>
      </c>
      <c r="H49" s="93" t="s">
        <v>1356</v>
      </c>
    </row>
    <row r="50" spans="1:8" ht="24" hidden="1" customHeight="1" x14ac:dyDescent="0.25">
      <c r="A50" s="92" t="s">
        <v>1357</v>
      </c>
      <c r="B50" s="92" t="s">
        <v>1358</v>
      </c>
      <c r="C50" s="92" t="e">
        <f>VLOOKUP(A50,[1]新壽!$A:$C,3,FALSE)</f>
        <v>#N/A</v>
      </c>
      <c r="D50" s="92" t="s">
        <v>1359</v>
      </c>
      <c r="E50" s="92"/>
      <c r="F50" s="90" t="s">
        <v>1248</v>
      </c>
      <c r="G50" s="91" t="s">
        <v>1332</v>
      </c>
      <c r="H50" s="93" t="s">
        <v>1293</v>
      </c>
    </row>
    <row r="51" spans="1:8" ht="24" hidden="1" customHeight="1" x14ac:dyDescent="0.25">
      <c r="A51" s="92" t="s">
        <v>1360</v>
      </c>
      <c r="B51" s="92" t="s">
        <v>1344</v>
      </c>
      <c r="C51" s="92" t="e">
        <f>VLOOKUP(A51,[1]新壽!$A:$C,3,FALSE)</f>
        <v>#N/A</v>
      </c>
      <c r="D51" s="92" t="s">
        <v>1361</v>
      </c>
      <c r="E51" s="92"/>
      <c r="F51" s="90" t="s">
        <v>1248</v>
      </c>
      <c r="G51" s="91" t="s">
        <v>1332</v>
      </c>
      <c r="H51" s="93" t="s">
        <v>1296</v>
      </c>
    </row>
    <row r="52" spans="1:8" ht="24" hidden="1" customHeight="1" x14ac:dyDescent="0.25">
      <c r="A52" s="92" t="s">
        <v>1362</v>
      </c>
      <c r="B52" s="92" t="s">
        <v>1346</v>
      </c>
      <c r="C52" s="92" t="e">
        <f>VLOOKUP(A52,[1]新壽!$A:$C,3,FALSE)</f>
        <v>#N/A</v>
      </c>
      <c r="D52" s="92" t="s">
        <v>1359</v>
      </c>
      <c r="E52" s="92"/>
      <c r="F52" s="90" t="s">
        <v>1248</v>
      </c>
      <c r="G52" s="91" t="s">
        <v>1332</v>
      </c>
      <c r="H52" s="93" t="s">
        <v>1293</v>
      </c>
    </row>
    <row r="53" spans="1:8" ht="24" hidden="1" customHeight="1" x14ac:dyDescent="0.25">
      <c r="A53" s="92" t="s">
        <v>1363</v>
      </c>
      <c r="B53" s="92" t="s">
        <v>1348</v>
      </c>
      <c r="C53" s="92" t="e">
        <f>VLOOKUP(A53,[1]新壽!$A:$C,3,FALSE)</f>
        <v>#N/A</v>
      </c>
      <c r="D53" s="92" t="s">
        <v>1364</v>
      </c>
      <c r="E53" s="92"/>
      <c r="F53" s="90" t="s">
        <v>1248</v>
      </c>
      <c r="G53" s="91" t="s">
        <v>1332</v>
      </c>
      <c r="H53" s="93" t="s">
        <v>1365</v>
      </c>
    </row>
    <row r="54" spans="1:8" ht="24" hidden="1" customHeight="1" x14ac:dyDescent="0.25">
      <c r="A54" s="92" t="s">
        <v>1366</v>
      </c>
      <c r="B54" s="92" t="s">
        <v>1348</v>
      </c>
      <c r="C54" s="92" t="e">
        <f>VLOOKUP(A54,[1]新壽!$A:$C,3,FALSE)</f>
        <v>#N/A</v>
      </c>
      <c r="D54" s="92" t="s">
        <v>1361</v>
      </c>
      <c r="E54" s="92"/>
      <c r="F54" s="90" t="s">
        <v>1248</v>
      </c>
      <c r="G54" s="91" t="s">
        <v>1332</v>
      </c>
      <c r="H54" s="93" t="s">
        <v>1296</v>
      </c>
    </row>
    <row r="55" spans="1:8" ht="24" hidden="1" customHeight="1" x14ac:dyDescent="0.25">
      <c r="A55" s="92" t="s">
        <v>1367</v>
      </c>
      <c r="B55" s="92" t="s">
        <v>1348</v>
      </c>
      <c r="C55" s="92" t="e">
        <f>VLOOKUP(A55,[1]新壽!$A:$C,3,FALSE)</f>
        <v>#N/A</v>
      </c>
      <c r="D55" s="92" t="s">
        <v>1359</v>
      </c>
      <c r="E55" s="92"/>
      <c r="F55" s="90" t="s">
        <v>1248</v>
      </c>
      <c r="G55" s="91" t="s">
        <v>1332</v>
      </c>
      <c r="H55" s="93" t="s">
        <v>1293</v>
      </c>
    </row>
    <row r="56" spans="1:8" ht="24" hidden="1" customHeight="1" x14ac:dyDescent="0.25">
      <c r="A56" s="92" t="s">
        <v>1368</v>
      </c>
      <c r="B56" s="92" t="s">
        <v>1270</v>
      </c>
      <c r="C56" s="92" t="e">
        <f>VLOOKUP(A56,[1]新壽!$A:$C,3,FALSE)</f>
        <v>#N/A</v>
      </c>
      <c r="D56" s="92" t="s">
        <v>1359</v>
      </c>
      <c r="E56" s="92"/>
      <c r="F56" s="90" t="s">
        <v>1248</v>
      </c>
      <c r="G56" s="91" t="s">
        <v>1332</v>
      </c>
      <c r="H56" s="93" t="s">
        <v>1293</v>
      </c>
    </row>
    <row r="57" spans="1:8" ht="24" hidden="1" customHeight="1" thickBot="1" x14ac:dyDescent="0.3">
      <c r="A57" s="96" t="s">
        <v>1369</v>
      </c>
      <c r="B57" s="96" t="s">
        <v>1348</v>
      </c>
      <c r="C57" s="96" t="e">
        <f>VLOOKUP(A57,[1]新壽!$A:$C,3,FALSE)</f>
        <v>#N/A</v>
      </c>
      <c r="D57" s="96" t="s">
        <v>1370</v>
      </c>
      <c r="E57" s="96"/>
      <c r="F57" s="94" t="s">
        <v>1248</v>
      </c>
      <c r="G57" s="95" t="s">
        <v>1332</v>
      </c>
      <c r="H57" s="97" t="s">
        <v>1331</v>
      </c>
    </row>
    <row r="58" spans="1:8" x14ac:dyDescent="0.25">
      <c r="A58" s="74"/>
      <c r="B58" s="74"/>
      <c r="C58" s="74"/>
      <c r="D58" s="74"/>
      <c r="E58" s="74"/>
      <c r="F58" s="74"/>
      <c r="G58" s="74"/>
      <c r="H58" s="74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14"/>
  <sheetViews>
    <sheetView tabSelected="1" workbookViewId="0">
      <selection activeCell="H12" sqref="H12"/>
    </sheetView>
  </sheetViews>
  <sheetFormatPr defaultColWidth="8.7109375" defaultRowHeight="15" x14ac:dyDescent="0.25"/>
  <cols>
    <col min="1" max="1" width="17" style="24" bestFit="1" customWidth="1"/>
    <col min="2" max="2" width="8.85546875" style="24" bestFit="1" customWidth="1"/>
    <col min="3" max="3" width="6" style="24" bestFit="1" customWidth="1"/>
    <col min="4" max="4" width="5.7109375" style="24" customWidth="1"/>
    <col min="5" max="5" width="5" style="24" customWidth="1"/>
    <col min="6" max="6" width="8.7109375" style="24" bestFit="1" customWidth="1"/>
    <col min="7" max="7" width="6" style="24" bestFit="1" customWidth="1"/>
    <col min="8" max="8" width="9" style="24" bestFit="1" customWidth="1"/>
    <col min="9" max="9" width="6" style="24" bestFit="1" customWidth="1"/>
    <col min="10" max="10" width="9" style="24" bestFit="1" customWidth="1"/>
    <col min="11" max="11" width="6" style="24" bestFit="1" customWidth="1"/>
    <col min="12" max="12" width="9.140625" style="24" bestFit="1" customWidth="1"/>
    <col min="13" max="13" width="6" style="24" bestFit="1" customWidth="1"/>
    <col min="14" max="14" width="9" style="24" bestFit="1" customWidth="1"/>
    <col min="15" max="15" width="6" style="24" bestFit="1" customWidth="1"/>
    <col min="16" max="16" width="9.140625" style="24" bestFit="1" customWidth="1"/>
    <col min="17" max="17" width="6" style="24" bestFit="1" customWidth="1"/>
    <col min="18" max="18" width="9.140625" style="24" bestFit="1" customWidth="1"/>
    <col min="19" max="19" width="6" style="24" bestFit="1" customWidth="1"/>
    <col min="20" max="20" width="9.140625" style="24" bestFit="1" customWidth="1"/>
    <col min="21" max="21" width="6" style="24" bestFit="1" customWidth="1"/>
    <col min="22" max="22" width="8.140625" style="24" bestFit="1" customWidth="1"/>
    <col min="23" max="23" width="6" style="24" bestFit="1" customWidth="1"/>
    <col min="24" max="24" width="8.28515625" style="24" bestFit="1" customWidth="1"/>
    <col min="25" max="25" width="6" style="24" bestFit="1" customWidth="1"/>
    <col min="26" max="26" width="8.140625" style="24" bestFit="1" customWidth="1"/>
    <col min="27" max="27" width="6" style="24" bestFit="1" customWidth="1"/>
    <col min="28" max="28" width="8.28515625" style="24" bestFit="1" customWidth="1"/>
    <col min="29" max="29" width="6" style="24" bestFit="1" customWidth="1"/>
    <col min="30" max="30" width="8.28515625" style="24" bestFit="1" customWidth="1"/>
    <col min="31" max="31" width="6" style="24" bestFit="1" customWidth="1"/>
    <col min="32" max="32" width="9" style="24" bestFit="1" customWidth="1"/>
    <col min="33" max="33" width="6" style="24" bestFit="1" customWidth="1"/>
    <col min="34" max="34" width="8.5703125" style="24" bestFit="1" customWidth="1"/>
    <col min="35" max="35" width="6" style="24" bestFit="1" customWidth="1"/>
    <col min="36" max="36" width="8.85546875" style="24" bestFit="1" customWidth="1"/>
    <col min="37" max="37" width="6" style="24" bestFit="1" customWidth="1"/>
    <col min="38" max="38" width="8.85546875" style="24" bestFit="1" customWidth="1"/>
    <col min="39" max="39" width="6" style="24" bestFit="1" customWidth="1"/>
    <col min="40" max="40" width="9" style="24" bestFit="1" customWidth="1"/>
    <col min="41" max="41" width="6" style="24" bestFit="1" customWidth="1"/>
    <col min="42" max="42" width="8.85546875" style="24" bestFit="1" customWidth="1"/>
    <col min="43" max="43" width="6" style="24" bestFit="1" customWidth="1"/>
    <col min="44" max="44" width="9" style="24" bestFit="1" customWidth="1"/>
    <col min="45" max="45" width="6" style="24" bestFit="1" customWidth="1"/>
    <col min="46" max="46" width="9" style="24" bestFit="1" customWidth="1"/>
    <col min="47" max="47" width="6" style="24" bestFit="1" customWidth="1"/>
    <col min="48" max="48" width="9.28515625" style="24" bestFit="1" customWidth="1"/>
    <col min="49" max="49" width="6" style="24" bestFit="1" customWidth="1"/>
    <col min="50" max="50" width="9.140625" style="24" bestFit="1" customWidth="1"/>
    <col min="51" max="51" width="6" style="24" bestFit="1" customWidth="1"/>
    <col min="52" max="52" width="9.28515625" style="24" bestFit="1" customWidth="1"/>
    <col min="53" max="53" width="6" style="24" bestFit="1" customWidth="1"/>
    <col min="54" max="54" width="9.140625" style="24" bestFit="1" customWidth="1"/>
    <col min="55" max="55" width="6" style="24" bestFit="1" customWidth="1"/>
    <col min="56" max="56" width="9.28515625" style="24" bestFit="1" customWidth="1"/>
    <col min="57" max="57" width="6" style="24" bestFit="1" customWidth="1"/>
    <col min="58" max="58" width="9.140625" style="24" bestFit="1" customWidth="1"/>
    <col min="59" max="59" width="6" style="24" bestFit="1" customWidth="1"/>
    <col min="60" max="61" width="13.140625" style="24" bestFit="1" customWidth="1"/>
    <col min="62" max="63" width="5.28515625" style="24" customWidth="1"/>
    <col min="64" max="64" width="15.5703125" style="24" bestFit="1" customWidth="1"/>
    <col min="65" max="65" width="11.7109375" style="24" bestFit="1" customWidth="1"/>
    <col min="66" max="69" width="8.5703125" style="24" bestFit="1" customWidth="1"/>
    <col min="70" max="70" width="15.5703125" style="24" bestFit="1" customWidth="1"/>
    <col min="71" max="71" width="11.7109375" style="24" bestFit="1" customWidth="1"/>
    <col min="72" max="73" width="8.5703125" style="24" bestFit="1" customWidth="1"/>
    <col min="74" max="74" width="15.5703125" style="24" bestFit="1" customWidth="1"/>
    <col min="75" max="75" width="11.7109375" style="24" bestFit="1" customWidth="1"/>
    <col min="76" max="76" width="15.5703125" style="24" bestFit="1" customWidth="1"/>
    <col min="77" max="77" width="11.7109375" style="24" bestFit="1" customWidth="1"/>
    <col min="78" max="78" width="15.5703125" style="24" bestFit="1" customWidth="1"/>
    <col min="79" max="79" width="11.7109375" style="24" bestFit="1" customWidth="1"/>
    <col min="80" max="80" width="15.5703125" style="24" bestFit="1" customWidth="1"/>
    <col min="81" max="81" width="11.7109375" style="24" bestFit="1" customWidth="1"/>
    <col min="82" max="84" width="8.5703125" style="24" bestFit="1" customWidth="1"/>
    <col min="85" max="85" width="15.5703125" style="24" bestFit="1" customWidth="1"/>
    <col min="86" max="86" width="11.7109375" style="24" bestFit="1" customWidth="1"/>
    <col min="87" max="89" width="8.5703125" style="24" bestFit="1" customWidth="1"/>
    <col min="90" max="90" width="15.5703125" style="24" bestFit="1" customWidth="1"/>
    <col min="91" max="91" width="11.7109375" style="24" bestFit="1" customWidth="1"/>
    <col min="92" max="93" width="8.5703125" style="24" bestFit="1" customWidth="1"/>
    <col min="94" max="94" width="15.5703125" style="24" bestFit="1" customWidth="1"/>
    <col min="95" max="95" width="11.7109375" style="24" bestFit="1" customWidth="1"/>
    <col min="96" max="97" width="8.5703125" style="24" bestFit="1" customWidth="1"/>
    <col min="98" max="98" width="15.5703125" style="24" bestFit="1" customWidth="1"/>
    <col min="99" max="99" width="11.7109375" style="24" bestFit="1" customWidth="1"/>
    <col min="100" max="100" width="15.5703125" style="24" bestFit="1" customWidth="1"/>
    <col min="101" max="101" width="11.7109375" style="24" bestFit="1" customWidth="1"/>
    <col min="102" max="103" width="8.5703125" style="24" bestFit="1" customWidth="1"/>
    <col min="104" max="104" width="15.5703125" style="24" bestFit="1" customWidth="1"/>
    <col min="105" max="105" width="11.7109375" style="24" bestFit="1" customWidth="1"/>
    <col min="106" max="109" width="8.5703125" style="24" bestFit="1" customWidth="1"/>
    <col min="110" max="110" width="15.5703125" style="24" bestFit="1" customWidth="1"/>
    <col min="111" max="111" width="6.28515625" style="24" bestFit="1" customWidth="1"/>
    <col min="112" max="16384" width="8.7109375" style="24"/>
  </cols>
  <sheetData>
    <row r="1" spans="1:65" x14ac:dyDescent="0.25">
      <c r="A1" s="99"/>
      <c r="B1" s="99"/>
      <c r="C1" s="99"/>
      <c r="D1" s="99"/>
      <c r="E1" s="99"/>
      <c r="F1" s="101" t="str">
        <f t="shared" ref="F1:F12" si="0">B20</f>
        <v>展示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</row>
    <row r="2" spans="1:65" s="107" customFormat="1" x14ac:dyDescent="0.25">
      <c r="A2" s="108" t="s">
        <v>1374</v>
      </c>
      <c r="B2" s="104" t="s">
        <v>1375</v>
      </c>
      <c r="C2" s="105"/>
      <c r="D2" s="105"/>
      <c r="E2" s="105"/>
      <c r="F2" s="106" t="str">
        <f t="shared" si="0"/>
        <v>7月19日</v>
      </c>
      <c r="G2" s="106">
        <f t="shared" ref="G2:G12" si="1">C21</f>
        <v>0</v>
      </c>
      <c r="H2" s="106" t="str">
        <f t="shared" ref="H2:H12" si="2">D21</f>
        <v>7月20日</v>
      </c>
      <c r="I2" s="106">
        <f t="shared" ref="I2:I12" si="3">E21</f>
        <v>0</v>
      </c>
      <c r="J2" s="106" t="str">
        <f t="shared" ref="J2:J12" si="4">F21</f>
        <v>7月21日</v>
      </c>
      <c r="K2" s="106">
        <f t="shared" ref="K2:K12" si="5">G21</f>
        <v>0</v>
      </c>
      <c r="L2" s="106" t="str">
        <f t="shared" ref="L2:L12" si="6">H21</f>
        <v>7月22日</v>
      </c>
      <c r="M2" s="106">
        <f t="shared" ref="M2:M12" si="7">I21</f>
        <v>0</v>
      </c>
      <c r="N2" s="106" t="str">
        <f t="shared" ref="N2:N12" si="8">J21</f>
        <v>7月23日</v>
      </c>
      <c r="O2" s="106">
        <f t="shared" ref="O2:O12" si="9">K21</f>
        <v>0</v>
      </c>
      <c r="P2" s="106" t="str">
        <f t="shared" ref="P2:P12" si="10">L21</f>
        <v>7月26日</v>
      </c>
      <c r="Q2" s="106">
        <f t="shared" ref="Q2:Q12" si="11">M21</f>
        <v>0</v>
      </c>
      <c r="R2" s="106" t="str">
        <f t="shared" ref="R2:R12" si="12">N21</f>
        <v>7月27日</v>
      </c>
      <c r="S2" s="106">
        <f t="shared" ref="S2:S12" si="13">O21</f>
        <v>0</v>
      </c>
      <c r="T2" s="106" t="str">
        <f t="shared" ref="T2:T12" si="14">P21</f>
        <v>7月28日</v>
      </c>
      <c r="U2" s="106">
        <f t="shared" ref="U2:U12" si="15">Q21</f>
        <v>0</v>
      </c>
      <c r="V2" s="106" t="str">
        <f t="shared" ref="V2:V12" si="16">R21</f>
        <v>7月29日</v>
      </c>
      <c r="W2" s="106">
        <f t="shared" ref="W2:W12" si="17">S21</f>
        <v>0</v>
      </c>
      <c r="X2" s="106" t="str">
        <f t="shared" ref="X2:X12" si="18">T21</f>
        <v>7月30日</v>
      </c>
      <c r="Y2" s="106">
        <f t="shared" ref="Y2:Y12" si="19">U21</f>
        <v>0</v>
      </c>
      <c r="Z2" s="106" t="str">
        <f t="shared" ref="Z2:Z12" si="20">V21</f>
        <v>8月3日</v>
      </c>
      <c r="AA2" s="106">
        <f t="shared" ref="AA2:AA12" si="21">W21</f>
        <v>0</v>
      </c>
      <c r="AB2" s="106" t="str">
        <f t="shared" ref="AB2:AB12" si="22">X21</f>
        <v>8月4日</v>
      </c>
      <c r="AC2" s="106">
        <f t="shared" ref="AC2:AC12" si="23">Y21</f>
        <v>0</v>
      </c>
      <c r="AD2" s="106" t="str">
        <f t="shared" ref="AD2:AD12" si="24">Z21</f>
        <v>8月5日</v>
      </c>
      <c r="AE2" s="106">
        <f t="shared" ref="AE2:AE12" si="25">AA21</f>
        <v>0</v>
      </c>
      <c r="AF2" s="106" t="str">
        <f t="shared" ref="AF2:AF12" si="26">AB21</f>
        <v>8月6日</v>
      </c>
      <c r="AG2" s="106">
        <f t="shared" ref="AG2:AG12" si="27">AC21</f>
        <v>0</v>
      </c>
      <c r="AH2" s="106" t="str">
        <f t="shared" ref="AH2:AH12" si="28">AD21</f>
        <v>8月9日</v>
      </c>
      <c r="AI2" s="106">
        <f t="shared" ref="AI2:AI12" si="29">AE21</f>
        <v>0</v>
      </c>
      <c r="AJ2" s="106" t="str">
        <f t="shared" ref="AJ2:AJ12" si="30">AF21</f>
        <v>8月10日</v>
      </c>
      <c r="AK2" s="106">
        <f t="shared" ref="AK2:BK2" si="31">AG21</f>
        <v>0</v>
      </c>
      <c r="AL2" s="106" t="str">
        <f t="shared" si="31"/>
        <v>8月11日</v>
      </c>
      <c r="AM2" s="106">
        <f t="shared" si="31"/>
        <v>0</v>
      </c>
      <c r="AN2" s="106" t="str">
        <f t="shared" si="31"/>
        <v>8月12日</v>
      </c>
      <c r="AO2" s="106">
        <f t="shared" si="31"/>
        <v>0</v>
      </c>
      <c r="AP2" s="106" t="str">
        <f t="shared" si="31"/>
        <v>8月13日</v>
      </c>
      <c r="AQ2" s="106">
        <f t="shared" si="31"/>
        <v>0</v>
      </c>
      <c r="AR2" s="106" t="str">
        <f t="shared" si="31"/>
        <v>8月16日</v>
      </c>
      <c r="AS2" s="106">
        <f t="shared" si="31"/>
        <v>0</v>
      </c>
      <c r="AT2" s="106" t="str">
        <f t="shared" si="31"/>
        <v>8月17日</v>
      </c>
      <c r="AU2" s="106">
        <f t="shared" si="31"/>
        <v>0</v>
      </c>
      <c r="AV2" s="106" t="str">
        <f t="shared" si="31"/>
        <v>8月18日</v>
      </c>
      <c r="AW2" s="106">
        <f t="shared" si="31"/>
        <v>0</v>
      </c>
      <c r="AX2" s="106" t="str">
        <f t="shared" si="31"/>
        <v>8月19日</v>
      </c>
      <c r="AY2" s="106">
        <f t="shared" si="31"/>
        <v>0</v>
      </c>
      <c r="AZ2" s="106" t="str">
        <f t="shared" si="31"/>
        <v>8月20日</v>
      </c>
      <c r="BA2" s="106">
        <f t="shared" si="31"/>
        <v>0</v>
      </c>
      <c r="BB2" s="106" t="str">
        <f t="shared" si="31"/>
        <v>8月23日</v>
      </c>
      <c r="BC2" s="106">
        <f t="shared" si="31"/>
        <v>0</v>
      </c>
      <c r="BD2" s="106" t="str">
        <f t="shared" si="31"/>
        <v>8月24日</v>
      </c>
      <c r="BE2" s="106">
        <f t="shared" si="31"/>
        <v>0</v>
      </c>
      <c r="BF2" s="106" t="str">
        <f t="shared" si="31"/>
        <v>8月25日</v>
      </c>
      <c r="BG2" s="106">
        <f t="shared" si="31"/>
        <v>0</v>
      </c>
      <c r="BH2" s="106" t="str">
        <f t="shared" si="31"/>
        <v>8月26日</v>
      </c>
      <c r="BI2" s="106">
        <f t="shared" si="31"/>
        <v>0</v>
      </c>
      <c r="BJ2" s="106" t="str">
        <f t="shared" si="31"/>
        <v>8月27日</v>
      </c>
      <c r="BK2" s="106">
        <f t="shared" si="31"/>
        <v>0</v>
      </c>
      <c r="BL2" s="107" t="str">
        <f t="shared" ref="BL2:BL12" si="32">BH21</f>
        <v>預計 的加總</v>
      </c>
      <c r="BM2" s="107" t="str">
        <f t="shared" ref="BM2:BM12" si="33">BI21</f>
        <v>實際 的加總</v>
      </c>
    </row>
    <row r="3" spans="1:65" x14ac:dyDescent="0.25">
      <c r="A3" s="103" t="str">
        <f t="shared" ref="A3" si="34">A22</f>
        <v>業務大類</v>
      </c>
      <c r="B3" s="103" t="s">
        <v>1376</v>
      </c>
      <c r="C3" s="103" t="s">
        <v>1377</v>
      </c>
      <c r="D3" s="103" t="s">
        <v>1378</v>
      </c>
      <c r="E3" s="103" t="s">
        <v>1379</v>
      </c>
      <c r="F3" s="101" t="str">
        <f t="shared" si="0"/>
        <v>預計</v>
      </c>
      <c r="G3" s="101" t="str">
        <f t="shared" si="1"/>
        <v>實際</v>
      </c>
      <c r="H3" s="101" t="str">
        <f t="shared" si="2"/>
        <v>預計</v>
      </c>
      <c r="I3" s="101" t="str">
        <f t="shared" si="3"/>
        <v>實際</v>
      </c>
      <c r="J3" s="101" t="str">
        <f t="shared" si="4"/>
        <v>預計</v>
      </c>
      <c r="K3" s="101" t="str">
        <f t="shared" si="5"/>
        <v>實際</v>
      </c>
      <c r="L3" s="101" t="str">
        <f t="shared" si="6"/>
        <v>預計</v>
      </c>
      <c r="M3" s="101" t="str">
        <f t="shared" si="7"/>
        <v>實際</v>
      </c>
      <c r="N3" s="101" t="str">
        <f t="shared" si="8"/>
        <v>預計</v>
      </c>
      <c r="O3" s="101" t="str">
        <f t="shared" si="9"/>
        <v>實際</v>
      </c>
      <c r="P3" s="101" t="str">
        <f t="shared" si="10"/>
        <v>預計</v>
      </c>
      <c r="Q3" s="101" t="str">
        <f t="shared" si="11"/>
        <v>實際</v>
      </c>
      <c r="R3" s="101" t="str">
        <f t="shared" si="12"/>
        <v>預計</v>
      </c>
      <c r="S3" s="101" t="str">
        <f t="shared" si="13"/>
        <v>實際</v>
      </c>
      <c r="T3" s="101" t="str">
        <f t="shared" si="14"/>
        <v>預計</v>
      </c>
      <c r="U3" s="101" t="str">
        <f t="shared" si="15"/>
        <v>實際</v>
      </c>
      <c r="V3" s="101" t="str">
        <f t="shared" si="16"/>
        <v>預計</v>
      </c>
      <c r="W3" s="101" t="str">
        <f t="shared" si="17"/>
        <v>實際</v>
      </c>
      <c r="X3" s="101" t="str">
        <f t="shared" si="18"/>
        <v>預計</v>
      </c>
      <c r="Y3" s="101" t="str">
        <f t="shared" si="19"/>
        <v>實際</v>
      </c>
      <c r="Z3" s="101" t="str">
        <f t="shared" si="20"/>
        <v>預計</v>
      </c>
      <c r="AA3" s="101" t="str">
        <f t="shared" si="21"/>
        <v>實際</v>
      </c>
      <c r="AB3" s="101" t="str">
        <f t="shared" si="22"/>
        <v>預計</v>
      </c>
      <c r="AC3" s="101" t="str">
        <f t="shared" si="23"/>
        <v>實際</v>
      </c>
      <c r="AD3" s="101" t="str">
        <f t="shared" si="24"/>
        <v>預計</v>
      </c>
      <c r="AE3" s="101" t="str">
        <f t="shared" si="25"/>
        <v>實際</v>
      </c>
      <c r="AF3" s="101" t="str">
        <f t="shared" si="26"/>
        <v>預計</v>
      </c>
      <c r="AG3" s="101" t="str">
        <f t="shared" si="27"/>
        <v>實際</v>
      </c>
      <c r="AH3" s="101" t="str">
        <f t="shared" si="28"/>
        <v>預計</v>
      </c>
      <c r="AI3" s="101" t="str">
        <f t="shared" si="29"/>
        <v>實際</v>
      </c>
      <c r="AJ3" s="101" t="str">
        <f t="shared" si="30"/>
        <v>預計</v>
      </c>
      <c r="AK3" s="101" t="str">
        <f t="shared" ref="AK3:BK3" si="35">AG22</f>
        <v>實際</v>
      </c>
      <c r="AL3" s="101" t="str">
        <f t="shared" si="35"/>
        <v>預計</v>
      </c>
      <c r="AM3" s="101" t="str">
        <f t="shared" si="35"/>
        <v>實際</v>
      </c>
      <c r="AN3" s="101" t="str">
        <f t="shared" si="35"/>
        <v>預計</v>
      </c>
      <c r="AO3" s="101" t="str">
        <f t="shared" si="35"/>
        <v>實際</v>
      </c>
      <c r="AP3" s="101" t="str">
        <f t="shared" si="35"/>
        <v>預計</v>
      </c>
      <c r="AQ3" s="101" t="str">
        <f t="shared" si="35"/>
        <v>實際</v>
      </c>
      <c r="AR3" s="101" t="str">
        <f t="shared" si="35"/>
        <v>預計</v>
      </c>
      <c r="AS3" s="101" t="str">
        <f t="shared" si="35"/>
        <v>實際</v>
      </c>
      <c r="AT3" s="101" t="str">
        <f t="shared" si="35"/>
        <v>預計</v>
      </c>
      <c r="AU3" s="101" t="str">
        <f t="shared" si="35"/>
        <v>實際</v>
      </c>
      <c r="AV3" s="101" t="str">
        <f t="shared" si="35"/>
        <v>預計</v>
      </c>
      <c r="AW3" s="101" t="str">
        <f t="shared" si="35"/>
        <v>實際</v>
      </c>
      <c r="AX3" s="101" t="str">
        <f t="shared" si="35"/>
        <v>預計</v>
      </c>
      <c r="AY3" s="101" t="str">
        <f t="shared" si="35"/>
        <v>實際</v>
      </c>
      <c r="AZ3" s="101" t="str">
        <f t="shared" si="35"/>
        <v>預計</v>
      </c>
      <c r="BA3" s="101" t="str">
        <f t="shared" si="35"/>
        <v>實際</v>
      </c>
      <c r="BB3" s="101" t="str">
        <f t="shared" si="35"/>
        <v>預計</v>
      </c>
      <c r="BC3" s="101" t="str">
        <f t="shared" si="35"/>
        <v>實際</v>
      </c>
      <c r="BD3" s="101" t="str">
        <f t="shared" si="35"/>
        <v>預計</v>
      </c>
      <c r="BE3" s="101" t="str">
        <f t="shared" si="35"/>
        <v>實際</v>
      </c>
      <c r="BF3" s="101" t="str">
        <f t="shared" si="35"/>
        <v>預計</v>
      </c>
      <c r="BG3" s="101" t="str">
        <f t="shared" si="35"/>
        <v>實際</v>
      </c>
      <c r="BH3" s="101" t="str">
        <f t="shared" si="35"/>
        <v>預計</v>
      </c>
      <c r="BI3" s="101" t="str">
        <f t="shared" si="35"/>
        <v>實際</v>
      </c>
      <c r="BJ3" s="101" t="str">
        <f t="shared" si="35"/>
        <v>預計</v>
      </c>
      <c r="BK3" s="101" t="str">
        <f t="shared" si="35"/>
        <v>實際</v>
      </c>
      <c r="BL3" s="24">
        <f t="shared" si="32"/>
        <v>0</v>
      </c>
      <c r="BM3" s="24">
        <f t="shared" si="33"/>
        <v>0</v>
      </c>
    </row>
    <row r="4" spans="1:65" x14ac:dyDescent="0.25">
      <c r="A4" s="99" t="str">
        <f t="shared" ref="A4" si="36">A23</f>
        <v>1.顧客管理作業</v>
      </c>
      <c r="B4" s="99">
        <f t="shared" ref="B4:B12" si="37">BH23</f>
        <v>15</v>
      </c>
      <c r="C4" s="99">
        <f>SUM(F4,H4,J4)</f>
        <v>0</v>
      </c>
      <c r="D4" s="99">
        <f t="shared" ref="D4:D12" si="38">BI23</f>
        <v>0</v>
      </c>
      <c r="E4" s="100">
        <f>D4/B4</f>
        <v>0</v>
      </c>
      <c r="F4" s="24">
        <f t="shared" si="0"/>
        <v>0</v>
      </c>
      <c r="G4" s="24">
        <f t="shared" si="1"/>
        <v>0</v>
      </c>
      <c r="H4" s="24">
        <f t="shared" si="2"/>
        <v>0</v>
      </c>
      <c r="I4" s="24">
        <f t="shared" si="3"/>
        <v>0</v>
      </c>
      <c r="J4" s="24">
        <f t="shared" si="4"/>
        <v>0</v>
      </c>
      <c r="K4" s="24">
        <f t="shared" si="5"/>
        <v>0</v>
      </c>
      <c r="L4" s="24">
        <f t="shared" si="6"/>
        <v>15</v>
      </c>
      <c r="M4" s="24">
        <f t="shared" si="7"/>
        <v>0</v>
      </c>
      <c r="N4" s="24">
        <f t="shared" si="8"/>
        <v>0</v>
      </c>
      <c r="O4" s="24">
        <f t="shared" si="9"/>
        <v>0</v>
      </c>
      <c r="P4" s="24">
        <f t="shared" si="10"/>
        <v>0</v>
      </c>
      <c r="Q4" s="24">
        <f t="shared" si="11"/>
        <v>0</v>
      </c>
      <c r="R4" s="24">
        <f t="shared" si="12"/>
        <v>0</v>
      </c>
      <c r="S4" s="24">
        <f t="shared" si="13"/>
        <v>0</v>
      </c>
      <c r="T4" s="24">
        <f t="shared" si="14"/>
        <v>0</v>
      </c>
      <c r="U4" s="24">
        <f t="shared" si="15"/>
        <v>0</v>
      </c>
      <c r="V4" s="24">
        <f t="shared" si="16"/>
        <v>0</v>
      </c>
      <c r="W4" s="24">
        <f t="shared" si="17"/>
        <v>0</v>
      </c>
      <c r="X4" s="24">
        <f t="shared" si="18"/>
        <v>0</v>
      </c>
      <c r="Y4" s="24">
        <f t="shared" si="19"/>
        <v>0</v>
      </c>
      <c r="Z4" s="24">
        <f t="shared" si="20"/>
        <v>0</v>
      </c>
      <c r="AA4" s="24">
        <f t="shared" si="21"/>
        <v>0</v>
      </c>
      <c r="AB4" s="24">
        <f t="shared" si="22"/>
        <v>0</v>
      </c>
      <c r="AC4" s="24">
        <f t="shared" si="23"/>
        <v>0</v>
      </c>
      <c r="AD4" s="24">
        <f t="shared" si="24"/>
        <v>0</v>
      </c>
      <c r="AE4" s="24">
        <f t="shared" si="25"/>
        <v>0</v>
      </c>
      <c r="AF4" s="24">
        <f t="shared" si="26"/>
        <v>0</v>
      </c>
      <c r="AG4" s="24">
        <f t="shared" si="27"/>
        <v>0</v>
      </c>
      <c r="AH4" s="24">
        <f t="shared" si="28"/>
        <v>0</v>
      </c>
      <c r="AI4" s="24">
        <f t="shared" si="29"/>
        <v>0</v>
      </c>
      <c r="AJ4" s="24">
        <f t="shared" si="30"/>
        <v>0</v>
      </c>
      <c r="AK4" s="24">
        <f t="shared" ref="AK4:BK4" si="39">AG23</f>
        <v>0</v>
      </c>
      <c r="AL4" s="24">
        <f t="shared" si="39"/>
        <v>0</v>
      </c>
      <c r="AM4" s="24">
        <f t="shared" si="39"/>
        <v>0</v>
      </c>
      <c r="AN4" s="24">
        <f t="shared" si="39"/>
        <v>0</v>
      </c>
      <c r="AO4" s="24">
        <f t="shared" si="39"/>
        <v>0</v>
      </c>
      <c r="AP4" s="24">
        <f t="shared" si="39"/>
        <v>0</v>
      </c>
      <c r="AQ4" s="24">
        <f t="shared" si="39"/>
        <v>0</v>
      </c>
      <c r="AR4" s="24">
        <f t="shared" si="39"/>
        <v>0</v>
      </c>
      <c r="AS4" s="24">
        <f t="shared" si="39"/>
        <v>0</v>
      </c>
      <c r="AT4" s="24">
        <f t="shared" si="39"/>
        <v>0</v>
      </c>
      <c r="AU4" s="24">
        <f t="shared" si="39"/>
        <v>0</v>
      </c>
      <c r="AV4" s="24">
        <f t="shared" si="39"/>
        <v>0</v>
      </c>
      <c r="AW4" s="24">
        <f t="shared" si="39"/>
        <v>0</v>
      </c>
      <c r="AX4" s="24">
        <f t="shared" si="39"/>
        <v>0</v>
      </c>
      <c r="AY4" s="24">
        <f t="shared" si="39"/>
        <v>0</v>
      </c>
      <c r="AZ4" s="24">
        <f t="shared" si="39"/>
        <v>0</v>
      </c>
      <c r="BA4" s="24">
        <f t="shared" si="39"/>
        <v>0</v>
      </c>
      <c r="BB4" s="24">
        <f t="shared" si="39"/>
        <v>0</v>
      </c>
      <c r="BC4" s="24">
        <f t="shared" si="39"/>
        <v>0</v>
      </c>
      <c r="BD4" s="24">
        <f t="shared" si="39"/>
        <v>0</v>
      </c>
      <c r="BE4" s="24">
        <f t="shared" si="39"/>
        <v>0</v>
      </c>
      <c r="BF4" s="24">
        <f t="shared" si="39"/>
        <v>0</v>
      </c>
      <c r="BG4" s="24">
        <f t="shared" si="39"/>
        <v>0</v>
      </c>
      <c r="BH4" s="24">
        <f t="shared" si="39"/>
        <v>0</v>
      </c>
      <c r="BI4" s="24">
        <f t="shared" si="39"/>
        <v>0</v>
      </c>
      <c r="BJ4" s="24">
        <f t="shared" si="39"/>
        <v>0</v>
      </c>
      <c r="BK4" s="24">
        <f t="shared" si="39"/>
        <v>0</v>
      </c>
      <c r="BL4" s="24">
        <f t="shared" si="32"/>
        <v>15</v>
      </c>
      <c r="BM4" s="24">
        <f t="shared" si="33"/>
        <v>0</v>
      </c>
    </row>
    <row r="5" spans="1:65" x14ac:dyDescent="0.25">
      <c r="A5" s="99" t="str">
        <f t="shared" ref="A5" si="40">A24</f>
        <v>2.業務作業</v>
      </c>
      <c r="B5" s="99">
        <f t="shared" si="37"/>
        <v>67</v>
      </c>
      <c r="C5" s="99">
        <f t="shared" ref="C5:C12" si="41">SUM(F5,H5,J5)</f>
        <v>0</v>
      </c>
      <c r="D5" s="99">
        <f t="shared" si="38"/>
        <v>0</v>
      </c>
      <c r="E5" s="100">
        <f t="shared" ref="E5:E12" si="42">D5/B5</f>
        <v>0</v>
      </c>
      <c r="F5" s="24">
        <f t="shared" si="0"/>
        <v>0</v>
      </c>
      <c r="G5" s="24">
        <f t="shared" si="1"/>
        <v>0</v>
      </c>
      <c r="H5" s="24">
        <f t="shared" si="2"/>
        <v>0</v>
      </c>
      <c r="I5" s="24">
        <f t="shared" si="3"/>
        <v>0</v>
      </c>
      <c r="J5" s="24">
        <f t="shared" si="4"/>
        <v>0</v>
      </c>
      <c r="K5" s="24">
        <f t="shared" si="5"/>
        <v>0</v>
      </c>
      <c r="L5" s="24">
        <f t="shared" si="6"/>
        <v>0</v>
      </c>
      <c r="M5" s="24">
        <f t="shared" si="7"/>
        <v>0</v>
      </c>
      <c r="N5" s="24">
        <f t="shared" si="8"/>
        <v>16</v>
      </c>
      <c r="O5" s="24">
        <f t="shared" si="9"/>
        <v>0</v>
      </c>
      <c r="P5" s="24">
        <f t="shared" si="10"/>
        <v>11</v>
      </c>
      <c r="Q5" s="24">
        <f t="shared" si="11"/>
        <v>0</v>
      </c>
      <c r="R5" s="24">
        <f t="shared" si="12"/>
        <v>10</v>
      </c>
      <c r="S5" s="24">
        <f t="shared" si="13"/>
        <v>0</v>
      </c>
      <c r="T5" s="24">
        <f t="shared" si="14"/>
        <v>9</v>
      </c>
      <c r="U5" s="24">
        <f t="shared" si="15"/>
        <v>0</v>
      </c>
      <c r="V5" s="24">
        <f t="shared" si="16"/>
        <v>11</v>
      </c>
      <c r="W5" s="24">
        <f t="shared" si="17"/>
        <v>0</v>
      </c>
      <c r="X5" s="24">
        <f t="shared" si="18"/>
        <v>10</v>
      </c>
      <c r="Y5" s="24">
        <f t="shared" si="19"/>
        <v>0</v>
      </c>
      <c r="Z5" s="24">
        <f t="shared" si="20"/>
        <v>0</v>
      </c>
      <c r="AA5" s="24">
        <f t="shared" si="21"/>
        <v>0</v>
      </c>
      <c r="AB5" s="24">
        <f t="shared" si="22"/>
        <v>0</v>
      </c>
      <c r="AC5" s="24">
        <f t="shared" si="23"/>
        <v>0</v>
      </c>
      <c r="AD5" s="24">
        <f t="shared" si="24"/>
        <v>0</v>
      </c>
      <c r="AE5" s="24">
        <f t="shared" si="25"/>
        <v>0</v>
      </c>
      <c r="AF5" s="24">
        <f t="shared" si="26"/>
        <v>0</v>
      </c>
      <c r="AG5" s="24">
        <f t="shared" si="27"/>
        <v>0</v>
      </c>
      <c r="AH5" s="24">
        <f t="shared" si="28"/>
        <v>0</v>
      </c>
      <c r="AI5" s="24">
        <f t="shared" si="29"/>
        <v>0</v>
      </c>
      <c r="AJ5" s="24">
        <f t="shared" si="30"/>
        <v>0</v>
      </c>
      <c r="AK5" s="24">
        <f t="shared" ref="AK5:BK5" si="43">AG24</f>
        <v>0</v>
      </c>
      <c r="AL5" s="24">
        <f t="shared" si="43"/>
        <v>0</v>
      </c>
      <c r="AM5" s="24">
        <f t="shared" si="43"/>
        <v>0</v>
      </c>
      <c r="AN5" s="24">
        <f t="shared" si="43"/>
        <v>0</v>
      </c>
      <c r="AO5" s="24">
        <f t="shared" si="43"/>
        <v>0</v>
      </c>
      <c r="AP5" s="24">
        <f t="shared" si="43"/>
        <v>0</v>
      </c>
      <c r="AQ5" s="24">
        <f t="shared" si="43"/>
        <v>0</v>
      </c>
      <c r="AR5" s="24">
        <f t="shared" si="43"/>
        <v>0</v>
      </c>
      <c r="AS5" s="24">
        <f t="shared" si="43"/>
        <v>0</v>
      </c>
      <c r="AT5" s="24">
        <f t="shared" si="43"/>
        <v>0</v>
      </c>
      <c r="AU5" s="24">
        <f t="shared" si="43"/>
        <v>0</v>
      </c>
      <c r="AV5" s="24">
        <f t="shared" si="43"/>
        <v>0</v>
      </c>
      <c r="AW5" s="24">
        <f t="shared" si="43"/>
        <v>0</v>
      </c>
      <c r="AX5" s="24">
        <f t="shared" si="43"/>
        <v>0</v>
      </c>
      <c r="AY5" s="24">
        <f t="shared" si="43"/>
        <v>0</v>
      </c>
      <c r="AZ5" s="24">
        <f t="shared" si="43"/>
        <v>0</v>
      </c>
      <c r="BA5" s="24">
        <f t="shared" si="43"/>
        <v>0</v>
      </c>
      <c r="BB5" s="24">
        <f t="shared" si="43"/>
        <v>0</v>
      </c>
      <c r="BC5" s="24">
        <f t="shared" si="43"/>
        <v>0</v>
      </c>
      <c r="BD5" s="24">
        <f t="shared" si="43"/>
        <v>0</v>
      </c>
      <c r="BE5" s="24">
        <f t="shared" si="43"/>
        <v>0</v>
      </c>
      <c r="BF5" s="24">
        <f t="shared" si="43"/>
        <v>0</v>
      </c>
      <c r="BG5" s="24">
        <f t="shared" si="43"/>
        <v>0</v>
      </c>
      <c r="BH5" s="24">
        <f t="shared" si="43"/>
        <v>0</v>
      </c>
      <c r="BI5" s="24">
        <f t="shared" si="43"/>
        <v>0</v>
      </c>
      <c r="BJ5" s="24">
        <f t="shared" si="43"/>
        <v>0</v>
      </c>
      <c r="BK5" s="24">
        <f t="shared" si="43"/>
        <v>0</v>
      </c>
      <c r="BL5" s="24">
        <f t="shared" si="32"/>
        <v>67</v>
      </c>
      <c r="BM5" s="24">
        <f t="shared" si="33"/>
        <v>0</v>
      </c>
    </row>
    <row r="6" spans="1:65" x14ac:dyDescent="0.25">
      <c r="A6" s="99" t="str">
        <f t="shared" ref="A6" si="44">A25</f>
        <v>3.帳務作業</v>
      </c>
      <c r="B6" s="99">
        <f t="shared" si="37"/>
        <v>39</v>
      </c>
      <c r="C6" s="99">
        <f t="shared" si="41"/>
        <v>0</v>
      </c>
      <c r="D6" s="99">
        <f t="shared" si="38"/>
        <v>0</v>
      </c>
      <c r="E6" s="100">
        <f t="shared" si="42"/>
        <v>0</v>
      </c>
      <c r="F6" s="24">
        <f t="shared" si="0"/>
        <v>0</v>
      </c>
      <c r="G6" s="24">
        <f t="shared" si="1"/>
        <v>0</v>
      </c>
      <c r="H6" s="24">
        <f t="shared" si="2"/>
        <v>0</v>
      </c>
      <c r="I6" s="24">
        <f t="shared" si="3"/>
        <v>0</v>
      </c>
      <c r="J6" s="24">
        <f t="shared" si="4"/>
        <v>0</v>
      </c>
      <c r="K6" s="24">
        <f t="shared" si="5"/>
        <v>0</v>
      </c>
      <c r="L6" s="24">
        <f t="shared" si="6"/>
        <v>0</v>
      </c>
      <c r="M6" s="24">
        <f t="shared" si="7"/>
        <v>0</v>
      </c>
      <c r="N6" s="24">
        <f t="shared" si="8"/>
        <v>0</v>
      </c>
      <c r="O6" s="24">
        <f t="shared" si="9"/>
        <v>0</v>
      </c>
      <c r="P6" s="24">
        <f t="shared" si="10"/>
        <v>0</v>
      </c>
      <c r="Q6" s="24">
        <f t="shared" si="11"/>
        <v>0</v>
      </c>
      <c r="R6" s="24">
        <f t="shared" si="12"/>
        <v>0</v>
      </c>
      <c r="S6" s="24">
        <f t="shared" si="13"/>
        <v>0</v>
      </c>
      <c r="T6" s="24">
        <f t="shared" si="14"/>
        <v>0</v>
      </c>
      <c r="U6" s="24">
        <f t="shared" si="15"/>
        <v>0</v>
      </c>
      <c r="V6" s="24">
        <f t="shared" si="16"/>
        <v>0</v>
      </c>
      <c r="W6" s="24">
        <f t="shared" si="17"/>
        <v>0</v>
      </c>
      <c r="X6" s="24">
        <f t="shared" si="18"/>
        <v>0</v>
      </c>
      <c r="Y6" s="24">
        <f t="shared" si="19"/>
        <v>0</v>
      </c>
      <c r="Z6" s="24">
        <f t="shared" si="20"/>
        <v>11</v>
      </c>
      <c r="AA6" s="24">
        <f t="shared" si="21"/>
        <v>0</v>
      </c>
      <c r="AB6" s="24">
        <f t="shared" si="22"/>
        <v>11</v>
      </c>
      <c r="AC6" s="24">
        <f t="shared" si="23"/>
        <v>0</v>
      </c>
      <c r="AD6" s="24">
        <f t="shared" si="24"/>
        <v>11</v>
      </c>
      <c r="AE6" s="24">
        <f t="shared" si="25"/>
        <v>0</v>
      </c>
      <c r="AF6" s="24">
        <f t="shared" si="26"/>
        <v>6</v>
      </c>
      <c r="AG6" s="24">
        <f t="shared" si="27"/>
        <v>0</v>
      </c>
      <c r="AH6" s="24">
        <f t="shared" si="28"/>
        <v>0</v>
      </c>
      <c r="AI6" s="24">
        <f t="shared" si="29"/>
        <v>0</v>
      </c>
      <c r="AJ6" s="24">
        <f t="shared" si="30"/>
        <v>0</v>
      </c>
      <c r="AK6" s="24">
        <f t="shared" ref="AK6:BK6" si="45">AG25</f>
        <v>0</v>
      </c>
      <c r="AL6" s="24">
        <f t="shared" si="45"/>
        <v>0</v>
      </c>
      <c r="AM6" s="24">
        <f t="shared" si="45"/>
        <v>0</v>
      </c>
      <c r="AN6" s="24">
        <f t="shared" si="45"/>
        <v>0</v>
      </c>
      <c r="AO6" s="24">
        <f t="shared" si="45"/>
        <v>0</v>
      </c>
      <c r="AP6" s="24">
        <f t="shared" si="45"/>
        <v>0</v>
      </c>
      <c r="AQ6" s="24">
        <f t="shared" si="45"/>
        <v>0</v>
      </c>
      <c r="AR6" s="24">
        <f t="shared" si="45"/>
        <v>0</v>
      </c>
      <c r="AS6" s="24">
        <f t="shared" si="45"/>
        <v>0</v>
      </c>
      <c r="AT6" s="24">
        <f t="shared" si="45"/>
        <v>0</v>
      </c>
      <c r="AU6" s="24">
        <f t="shared" si="45"/>
        <v>0</v>
      </c>
      <c r="AV6" s="24">
        <f t="shared" si="45"/>
        <v>0</v>
      </c>
      <c r="AW6" s="24">
        <f t="shared" si="45"/>
        <v>0</v>
      </c>
      <c r="AX6" s="24">
        <f t="shared" si="45"/>
        <v>0</v>
      </c>
      <c r="AY6" s="24">
        <f t="shared" si="45"/>
        <v>0</v>
      </c>
      <c r="AZ6" s="24">
        <f t="shared" si="45"/>
        <v>0</v>
      </c>
      <c r="BA6" s="24">
        <f t="shared" si="45"/>
        <v>0</v>
      </c>
      <c r="BB6" s="24">
        <f t="shared" si="45"/>
        <v>0</v>
      </c>
      <c r="BC6" s="24">
        <f t="shared" si="45"/>
        <v>0</v>
      </c>
      <c r="BD6" s="24">
        <f t="shared" si="45"/>
        <v>0</v>
      </c>
      <c r="BE6" s="24">
        <f t="shared" si="45"/>
        <v>0</v>
      </c>
      <c r="BF6" s="24">
        <f t="shared" si="45"/>
        <v>0</v>
      </c>
      <c r="BG6" s="24">
        <f t="shared" si="45"/>
        <v>0</v>
      </c>
      <c r="BH6" s="24">
        <f t="shared" si="45"/>
        <v>0</v>
      </c>
      <c r="BI6" s="24">
        <f t="shared" si="45"/>
        <v>0</v>
      </c>
      <c r="BJ6" s="24">
        <f t="shared" si="45"/>
        <v>0</v>
      </c>
      <c r="BK6" s="24">
        <f t="shared" si="45"/>
        <v>0</v>
      </c>
      <c r="BL6" s="24">
        <f t="shared" si="32"/>
        <v>39</v>
      </c>
      <c r="BM6" s="24">
        <f t="shared" si="33"/>
        <v>0</v>
      </c>
    </row>
    <row r="7" spans="1:65" x14ac:dyDescent="0.25">
      <c r="A7" s="99" t="str">
        <f t="shared" ref="A7" si="46">A26</f>
        <v>4.批次作業</v>
      </c>
      <c r="B7" s="99">
        <f t="shared" si="37"/>
        <v>65</v>
      </c>
      <c r="C7" s="99">
        <f t="shared" si="41"/>
        <v>0</v>
      </c>
      <c r="D7" s="99">
        <f t="shared" si="38"/>
        <v>0</v>
      </c>
      <c r="E7" s="100">
        <f t="shared" si="42"/>
        <v>0</v>
      </c>
      <c r="F7" s="24">
        <f t="shared" si="0"/>
        <v>0</v>
      </c>
      <c r="G7" s="24">
        <f t="shared" si="1"/>
        <v>0</v>
      </c>
      <c r="H7" s="24">
        <f t="shared" si="2"/>
        <v>0</v>
      </c>
      <c r="I7" s="24">
        <f t="shared" si="3"/>
        <v>0</v>
      </c>
      <c r="J7" s="24">
        <f t="shared" si="4"/>
        <v>0</v>
      </c>
      <c r="K7" s="24">
        <f t="shared" si="5"/>
        <v>0</v>
      </c>
      <c r="L7" s="24">
        <f t="shared" si="6"/>
        <v>0</v>
      </c>
      <c r="M7" s="24">
        <f t="shared" si="7"/>
        <v>0</v>
      </c>
      <c r="N7" s="24">
        <f t="shared" si="8"/>
        <v>0</v>
      </c>
      <c r="O7" s="24">
        <f t="shared" si="9"/>
        <v>0</v>
      </c>
      <c r="P7" s="24">
        <f t="shared" si="10"/>
        <v>0</v>
      </c>
      <c r="Q7" s="24">
        <f t="shared" si="11"/>
        <v>0</v>
      </c>
      <c r="R7" s="24">
        <f t="shared" si="12"/>
        <v>0</v>
      </c>
      <c r="S7" s="24">
        <f t="shared" si="13"/>
        <v>0</v>
      </c>
      <c r="T7" s="24">
        <f t="shared" si="14"/>
        <v>0</v>
      </c>
      <c r="U7" s="24">
        <f t="shared" si="15"/>
        <v>0</v>
      </c>
      <c r="V7" s="24">
        <f t="shared" si="16"/>
        <v>0</v>
      </c>
      <c r="W7" s="24">
        <f t="shared" si="17"/>
        <v>0</v>
      </c>
      <c r="X7" s="24">
        <f t="shared" si="18"/>
        <v>0</v>
      </c>
      <c r="Y7" s="24">
        <f t="shared" si="19"/>
        <v>0</v>
      </c>
      <c r="Z7" s="24">
        <f t="shared" si="20"/>
        <v>0</v>
      </c>
      <c r="AA7" s="24">
        <f t="shared" si="21"/>
        <v>0</v>
      </c>
      <c r="AB7" s="24">
        <f t="shared" si="22"/>
        <v>0</v>
      </c>
      <c r="AC7" s="24">
        <f t="shared" si="23"/>
        <v>0</v>
      </c>
      <c r="AD7" s="24">
        <f t="shared" si="24"/>
        <v>0</v>
      </c>
      <c r="AE7" s="24">
        <f t="shared" si="25"/>
        <v>0</v>
      </c>
      <c r="AF7" s="24">
        <f t="shared" si="26"/>
        <v>6</v>
      </c>
      <c r="AG7" s="24">
        <f t="shared" si="27"/>
        <v>0</v>
      </c>
      <c r="AH7" s="24">
        <f t="shared" si="28"/>
        <v>9</v>
      </c>
      <c r="AI7" s="24">
        <f t="shared" si="29"/>
        <v>0</v>
      </c>
      <c r="AJ7" s="24">
        <f t="shared" si="30"/>
        <v>14</v>
      </c>
      <c r="AK7" s="24">
        <f t="shared" ref="AK7:BK7" si="47">AG26</f>
        <v>0</v>
      </c>
      <c r="AL7" s="24">
        <f t="shared" si="47"/>
        <v>13</v>
      </c>
      <c r="AM7" s="24">
        <f t="shared" si="47"/>
        <v>0</v>
      </c>
      <c r="AN7" s="24">
        <f t="shared" si="47"/>
        <v>12</v>
      </c>
      <c r="AO7" s="24">
        <f t="shared" si="47"/>
        <v>0</v>
      </c>
      <c r="AP7" s="24">
        <f t="shared" si="47"/>
        <v>11</v>
      </c>
      <c r="AQ7" s="24">
        <f t="shared" si="47"/>
        <v>0</v>
      </c>
      <c r="AR7" s="24">
        <f t="shared" si="47"/>
        <v>0</v>
      </c>
      <c r="AS7" s="24">
        <f t="shared" si="47"/>
        <v>0</v>
      </c>
      <c r="AT7" s="24">
        <f t="shared" si="47"/>
        <v>0</v>
      </c>
      <c r="AU7" s="24">
        <f t="shared" si="47"/>
        <v>0</v>
      </c>
      <c r="AV7" s="24">
        <f t="shared" si="47"/>
        <v>0</v>
      </c>
      <c r="AW7" s="24">
        <f t="shared" si="47"/>
        <v>0</v>
      </c>
      <c r="AX7" s="24">
        <f t="shared" si="47"/>
        <v>0</v>
      </c>
      <c r="AY7" s="24">
        <f t="shared" si="47"/>
        <v>0</v>
      </c>
      <c r="AZ7" s="24">
        <f t="shared" si="47"/>
        <v>0</v>
      </c>
      <c r="BA7" s="24">
        <f t="shared" si="47"/>
        <v>0</v>
      </c>
      <c r="BB7" s="24">
        <f t="shared" si="47"/>
        <v>0</v>
      </c>
      <c r="BC7" s="24">
        <f t="shared" si="47"/>
        <v>0</v>
      </c>
      <c r="BD7" s="24">
        <f t="shared" si="47"/>
        <v>0</v>
      </c>
      <c r="BE7" s="24">
        <f t="shared" si="47"/>
        <v>0</v>
      </c>
      <c r="BF7" s="24">
        <f t="shared" si="47"/>
        <v>0</v>
      </c>
      <c r="BG7" s="24">
        <f t="shared" si="47"/>
        <v>0</v>
      </c>
      <c r="BH7" s="24">
        <f t="shared" si="47"/>
        <v>0</v>
      </c>
      <c r="BI7" s="24">
        <f t="shared" si="47"/>
        <v>0</v>
      </c>
      <c r="BJ7" s="24">
        <f t="shared" si="47"/>
        <v>0</v>
      </c>
      <c r="BK7" s="24">
        <f t="shared" si="47"/>
        <v>0</v>
      </c>
      <c r="BL7" s="24">
        <f t="shared" si="32"/>
        <v>65</v>
      </c>
      <c r="BM7" s="24">
        <f t="shared" si="33"/>
        <v>0</v>
      </c>
    </row>
    <row r="8" spans="1:65" x14ac:dyDescent="0.25">
      <c r="A8" s="99" t="str">
        <f t="shared" ref="A8" si="48">A27</f>
        <v xml:space="preserve">5.管理性作業 </v>
      </c>
      <c r="B8" s="99">
        <f t="shared" si="37"/>
        <v>82</v>
      </c>
      <c r="C8" s="99">
        <f t="shared" si="41"/>
        <v>30</v>
      </c>
      <c r="D8" s="99">
        <f t="shared" si="38"/>
        <v>10</v>
      </c>
      <c r="E8" s="100">
        <f t="shared" si="42"/>
        <v>0.12195121951219512</v>
      </c>
      <c r="F8" s="24">
        <f t="shared" si="0"/>
        <v>9</v>
      </c>
      <c r="G8" s="24">
        <f t="shared" si="1"/>
        <v>9</v>
      </c>
      <c r="H8" s="24">
        <f t="shared" si="2"/>
        <v>7</v>
      </c>
      <c r="I8" s="24">
        <f t="shared" si="3"/>
        <v>1</v>
      </c>
      <c r="J8" s="24">
        <f t="shared" si="4"/>
        <v>14</v>
      </c>
      <c r="K8" s="24">
        <f t="shared" si="5"/>
        <v>0</v>
      </c>
      <c r="L8" s="24">
        <f t="shared" si="6"/>
        <v>0</v>
      </c>
      <c r="M8" s="24">
        <f t="shared" si="7"/>
        <v>0</v>
      </c>
      <c r="N8" s="24">
        <f t="shared" si="8"/>
        <v>0</v>
      </c>
      <c r="O8" s="24">
        <f t="shared" si="9"/>
        <v>0</v>
      </c>
      <c r="P8" s="24">
        <f t="shared" si="10"/>
        <v>0</v>
      </c>
      <c r="Q8" s="24">
        <f t="shared" si="11"/>
        <v>0</v>
      </c>
      <c r="R8" s="24">
        <f t="shared" si="12"/>
        <v>0</v>
      </c>
      <c r="S8" s="24">
        <f t="shared" si="13"/>
        <v>0</v>
      </c>
      <c r="T8" s="24">
        <f t="shared" si="14"/>
        <v>0</v>
      </c>
      <c r="U8" s="24">
        <f t="shared" si="15"/>
        <v>0</v>
      </c>
      <c r="V8" s="24">
        <f t="shared" si="16"/>
        <v>0</v>
      </c>
      <c r="W8" s="24">
        <f t="shared" si="17"/>
        <v>0</v>
      </c>
      <c r="X8" s="24">
        <f t="shared" si="18"/>
        <v>0</v>
      </c>
      <c r="Y8" s="24">
        <f t="shared" si="19"/>
        <v>0</v>
      </c>
      <c r="Z8" s="24">
        <f t="shared" si="20"/>
        <v>0</v>
      </c>
      <c r="AA8" s="24">
        <f t="shared" si="21"/>
        <v>0</v>
      </c>
      <c r="AB8" s="24">
        <f t="shared" si="22"/>
        <v>0</v>
      </c>
      <c r="AC8" s="24">
        <f t="shared" si="23"/>
        <v>0</v>
      </c>
      <c r="AD8" s="24">
        <f t="shared" si="24"/>
        <v>0</v>
      </c>
      <c r="AE8" s="24">
        <f t="shared" si="25"/>
        <v>0</v>
      </c>
      <c r="AF8" s="24">
        <f t="shared" si="26"/>
        <v>0</v>
      </c>
      <c r="AG8" s="24">
        <f t="shared" si="27"/>
        <v>0</v>
      </c>
      <c r="AH8" s="24">
        <f t="shared" si="28"/>
        <v>0</v>
      </c>
      <c r="AI8" s="24">
        <f t="shared" si="29"/>
        <v>0</v>
      </c>
      <c r="AJ8" s="24">
        <f t="shared" si="30"/>
        <v>0</v>
      </c>
      <c r="AK8" s="24">
        <f t="shared" ref="AK8:BK8" si="49">AG27</f>
        <v>0</v>
      </c>
      <c r="AL8" s="24">
        <f t="shared" si="49"/>
        <v>0</v>
      </c>
      <c r="AM8" s="24">
        <f t="shared" si="49"/>
        <v>0</v>
      </c>
      <c r="AN8" s="24">
        <f t="shared" si="49"/>
        <v>0</v>
      </c>
      <c r="AO8" s="24">
        <f t="shared" si="49"/>
        <v>0</v>
      </c>
      <c r="AP8" s="24">
        <f t="shared" si="49"/>
        <v>0</v>
      </c>
      <c r="AQ8" s="24">
        <f t="shared" si="49"/>
        <v>0</v>
      </c>
      <c r="AR8" s="24">
        <f t="shared" si="49"/>
        <v>13</v>
      </c>
      <c r="AS8" s="24">
        <f t="shared" si="49"/>
        <v>0</v>
      </c>
      <c r="AT8" s="24">
        <f t="shared" si="49"/>
        <v>11</v>
      </c>
      <c r="AU8" s="24">
        <f t="shared" si="49"/>
        <v>0</v>
      </c>
      <c r="AV8" s="24">
        <f t="shared" si="49"/>
        <v>11</v>
      </c>
      <c r="AW8" s="24">
        <f t="shared" si="49"/>
        <v>0</v>
      </c>
      <c r="AX8" s="24">
        <f t="shared" si="49"/>
        <v>17</v>
      </c>
      <c r="AY8" s="24">
        <f t="shared" si="49"/>
        <v>0</v>
      </c>
      <c r="AZ8" s="24">
        <f t="shared" si="49"/>
        <v>0</v>
      </c>
      <c r="BA8" s="24">
        <f t="shared" si="49"/>
        <v>0</v>
      </c>
      <c r="BB8" s="24">
        <f t="shared" si="49"/>
        <v>0</v>
      </c>
      <c r="BC8" s="24">
        <f t="shared" si="49"/>
        <v>0</v>
      </c>
      <c r="BD8" s="24">
        <f t="shared" si="49"/>
        <v>0</v>
      </c>
      <c r="BE8" s="24">
        <f t="shared" si="49"/>
        <v>0</v>
      </c>
      <c r="BF8" s="24">
        <f t="shared" si="49"/>
        <v>0</v>
      </c>
      <c r="BG8" s="24">
        <f t="shared" si="49"/>
        <v>0</v>
      </c>
      <c r="BH8" s="24">
        <f t="shared" si="49"/>
        <v>0</v>
      </c>
      <c r="BI8" s="24">
        <f t="shared" si="49"/>
        <v>0</v>
      </c>
      <c r="BJ8" s="24">
        <f t="shared" si="49"/>
        <v>0</v>
      </c>
      <c r="BK8" s="24">
        <f t="shared" si="49"/>
        <v>0</v>
      </c>
      <c r="BL8" s="24">
        <f t="shared" si="32"/>
        <v>82</v>
      </c>
      <c r="BM8" s="24">
        <f t="shared" si="33"/>
        <v>10</v>
      </c>
    </row>
    <row r="9" spans="1:65" x14ac:dyDescent="0.25">
      <c r="A9" s="99" t="str">
        <f t="shared" ref="A9" si="50">A28</f>
        <v>6.共同作業</v>
      </c>
      <c r="B9" s="99">
        <f t="shared" si="37"/>
        <v>82</v>
      </c>
      <c r="C9" s="99">
        <f t="shared" si="41"/>
        <v>14</v>
      </c>
      <c r="D9" s="99">
        <f t="shared" si="38"/>
        <v>12</v>
      </c>
      <c r="E9" s="100">
        <f t="shared" si="42"/>
        <v>0.14634146341463414</v>
      </c>
      <c r="F9" s="24">
        <f t="shared" si="0"/>
        <v>4</v>
      </c>
      <c r="G9" s="24">
        <f t="shared" si="1"/>
        <v>2</v>
      </c>
      <c r="H9" s="24">
        <f t="shared" si="2"/>
        <v>10</v>
      </c>
      <c r="I9" s="24">
        <f t="shared" si="3"/>
        <v>10</v>
      </c>
      <c r="J9" s="24">
        <f t="shared" si="4"/>
        <v>0</v>
      </c>
      <c r="K9" s="24">
        <f t="shared" si="5"/>
        <v>0</v>
      </c>
      <c r="L9" s="24">
        <f t="shared" si="6"/>
        <v>0</v>
      </c>
      <c r="M9" s="24">
        <f t="shared" si="7"/>
        <v>0</v>
      </c>
      <c r="N9" s="24">
        <f t="shared" si="8"/>
        <v>0</v>
      </c>
      <c r="O9" s="24">
        <f t="shared" si="9"/>
        <v>0</v>
      </c>
      <c r="P9" s="24">
        <f t="shared" si="10"/>
        <v>0</v>
      </c>
      <c r="Q9" s="24">
        <f t="shared" si="11"/>
        <v>0</v>
      </c>
      <c r="R9" s="24">
        <f t="shared" si="12"/>
        <v>0</v>
      </c>
      <c r="S9" s="24">
        <f t="shared" si="13"/>
        <v>0</v>
      </c>
      <c r="T9" s="24">
        <f t="shared" si="14"/>
        <v>0</v>
      </c>
      <c r="U9" s="24">
        <f t="shared" si="15"/>
        <v>0</v>
      </c>
      <c r="V9" s="24">
        <f t="shared" si="16"/>
        <v>0</v>
      </c>
      <c r="W9" s="24">
        <f t="shared" si="17"/>
        <v>0</v>
      </c>
      <c r="X9" s="24">
        <f t="shared" si="18"/>
        <v>0</v>
      </c>
      <c r="Y9" s="24">
        <f t="shared" si="19"/>
        <v>0</v>
      </c>
      <c r="Z9" s="24">
        <f t="shared" si="20"/>
        <v>1</v>
      </c>
      <c r="AA9" s="24">
        <f t="shared" si="21"/>
        <v>0</v>
      </c>
      <c r="AB9" s="24">
        <f t="shared" si="22"/>
        <v>0</v>
      </c>
      <c r="AC9" s="24">
        <f t="shared" si="23"/>
        <v>0</v>
      </c>
      <c r="AD9" s="24">
        <f t="shared" si="24"/>
        <v>0</v>
      </c>
      <c r="AE9" s="24">
        <f t="shared" si="25"/>
        <v>0</v>
      </c>
      <c r="AF9" s="24">
        <f t="shared" si="26"/>
        <v>0</v>
      </c>
      <c r="AG9" s="24">
        <f t="shared" si="27"/>
        <v>0</v>
      </c>
      <c r="AH9" s="24">
        <f t="shared" si="28"/>
        <v>0</v>
      </c>
      <c r="AI9" s="24">
        <f t="shared" si="29"/>
        <v>0</v>
      </c>
      <c r="AJ9" s="24">
        <f t="shared" si="30"/>
        <v>0</v>
      </c>
      <c r="AK9" s="24">
        <f t="shared" ref="AK9:BK9" si="51">AG28</f>
        <v>0</v>
      </c>
      <c r="AL9" s="24">
        <f t="shared" si="51"/>
        <v>0</v>
      </c>
      <c r="AM9" s="24">
        <f t="shared" si="51"/>
        <v>0</v>
      </c>
      <c r="AN9" s="24">
        <f t="shared" si="51"/>
        <v>0</v>
      </c>
      <c r="AO9" s="24">
        <f t="shared" si="51"/>
        <v>0</v>
      </c>
      <c r="AP9" s="24">
        <f t="shared" si="51"/>
        <v>0</v>
      </c>
      <c r="AQ9" s="24">
        <f t="shared" si="51"/>
        <v>0</v>
      </c>
      <c r="AR9" s="24">
        <f t="shared" si="51"/>
        <v>0</v>
      </c>
      <c r="AS9" s="24">
        <f t="shared" si="51"/>
        <v>0</v>
      </c>
      <c r="AT9" s="24">
        <f t="shared" si="51"/>
        <v>0</v>
      </c>
      <c r="AU9" s="24">
        <f t="shared" si="51"/>
        <v>0</v>
      </c>
      <c r="AV9" s="24">
        <f t="shared" si="51"/>
        <v>0</v>
      </c>
      <c r="AW9" s="24">
        <f t="shared" si="51"/>
        <v>0</v>
      </c>
      <c r="AX9" s="24">
        <f t="shared" si="51"/>
        <v>0</v>
      </c>
      <c r="AY9" s="24">
        <f t="shared" si="51"/>
        <v>0</v>
      </c>
      <c r="AZ9" s="24">
        <f t="shared" si="51"/>
        <v>14</v>
      </c>
      <c r="BA9" s="24">
        <f t="shared" si="51"/>
        <v>0</v>
      </c>
      <c r="BB9" s="24">
        <f t="shared" si="51"/>
        <v>11</v>
      </c>
      <c r="BC9" s="24">
        <f t="shared" si="51"/>
        <v>0</v>
      </c>
      <c r="BD9" s="24">
        <f t="shared" si="51"/>
        <v>10</v>
      </c>
      <c r="BE9" s="24">
        <f t="shared" si="51"/>
        <v>0</v>
      </c>
      <c r="BF9" s="24">
        <f t="shared" si="51"/>
        <v>17</v>
      </c>
      <c r="BG9" s="24">
        <f t="shared" si="51"/>
        <v>0</v>
      </c>
      <c r="BH9" s="24">
        <f t="shared" si="51"/>
        <v>15</v>
      </c>
      <c r="BI9" s="24">
        <f t="shared" si="51"/>
        <v>0</v>
      </c>
      <c r="BJ9" s="24">
        <f t="shared" si="51"/>
        <v>0</v>
      </c>
      <c r="BK9" s="24">
        <f t="shared" si="51"/>
        <v>0</v>
      </c>
      <c r="BL9" s="24">
        <f t="shared" si="32"/>
        <v>82</v>
      </c>
      <c r="BM9" s="24">
        <f t="shared" si="33"/>
        <v>12</v>
      </c>
    </row>
    <row r="10" spans="1:65" x14ac:dyDescent="0.25">
      <c r="A10" s="99" t="str">
        <f t="shared" ref="A10" si="52">A29</f>
        <v>8.遵循法令作業</v>
      </c>
      <c r="B10" s="99">
        <f t="shared" si="37"/>
        <v>15</v>
      </c>
      <c r="C10" s="99">
        <f t="shared" si="41"/>
        <v>0</v>
      </c>
      <c r="D10" s="99">
        <f t="shared" si="38"/>
        <v>0</v>
      </c>
      <c r="E10" s="100">
        <f t="shared" si="42"/>
        <v>0</v>
      </c>
      <c r="F10" s="24">
        <f t="shared" si="0"/>
        <v>0</v>
      </c>
      <c r="G10" s="24">
        <f t="shared" si="1"/>
        <v>0</v>
      </c>
      <c r="H10" s="24">
        <f t="shared" si="2"/>
        <v>0</v>
      </c>
      <c r="I10" s="24">
        <f t="shared" si="3"/>
        <v>0</v>
      </c>
      <c r="J10" s="24">
        <f t="shared" si="4"/>
        <v>0</v>
      </c>
      <c r="K10" s="24">
        <f t="shared" si="5"/>
        <v>0</v>
      </c>
      <c r="L10" s="24">
        <f t="shared" si="6"/>
        <v>0</v>
      </c>
      <c r="M10" s="24">
        <f t="shared" si="7"/>
        <v>0</v>
      </c>
      <c r="N10" s="24">
        <f t="shared" si="8"/>
        <v>0</v>
      </c>
      <c r="O10" s="24">
        <f t="shared" si="9"/>
        <v>0</v>
      </c>
      <c r="P10" s="24">
        <f t="shared" si="10"/>
        <v>0</v>
      </c>
      <c r="Q10" s="24">
        <f t="shared" si="11"/>
        <v>0</v>
      </c>
      <c r="R10" s="24">
        <f t="shared" si="12"/>
        <v>0</v>
      </c>
      <c r="S10" s="24">
        <f t="shared" si="13"/>
        <v>0</v>
      </c>
      <c r="T10" s="24">
        <f t="shared" si="14"/>
        <v>0</v>
      </c>
      <c r="U10" s="24">
        <f t="shared" si="15"/>
        <v>0</v>
      </c>
      <c r="V10" s="24">
        <f t="shared" si="16"/>
        <v>0</v>
      </c>
      <c r="W10" s="24">
        <f t="shared" si="17"/>
        <v>0</v>
      </c>
      <c r="X10" s="24">
        <f t="shared" si="18"/>
        <v>0</v>
      </c>
      <c r="Y10" s="24">
        <f t="shared" si="19"/>
        <v>0</v>
      </c>
      <c r="Z10" s="24">
        <f t="shared" si="20"/>
        <v>0</v>
      </c>
      <c r="AA10" s="24">
        <f t="shared" si="21"/>
        <v>0</v>
      </c>
      <c r="AB10" s="24">
        <f t="shared" si="22"/>
        <v>0</v>
      </c>
      <c r="AC10" s="24">
        <f t="shared" si="23"/>
        <v>0</v>
      </c>
      <c r="AD10" s="24">
        <f t="shared" si="24"/>
        <v>0</v>
      </c>
      <c r="AE10" s="24">
        <f t="shared" si="25"/>
        <v>0</v>
      </c>
      <c r="AF10" s="24">
        <f t="shared" si="26"/>
        <v>0</v>
      </c>
      <c r="AG10" s="24">
        <f t="shared" si="27"/>
        <v>0</v>
      </c>
      <c r="AH10" s="24">
        <f t="shared" si="28"/>
        <v>0</v>
      </c>
      <c r="AI10" s="24">
        <f t="shared" si="29"/>
        <v>0</v>
      </c>
      <c r="AJ10" s="24">
        <f t="shared" si="30"/>
        <v>0</v>
      </c>
      <c r="AK10" s="24">
        <f t="shared" ref="AK10:BK10" si="53">AG29</f>
        <v>0</v>
      </c>
      <c r="AL10" s="24">
        <f t="shared" si="53"/>
        <v>0</v>
      </c>
      <c r="AM10" s="24">
        <f t="shared" si="53"/>
        <v>0</v>
      </c>
      <c r="AN10" s="24">
        <f t="shared" si="53"/>
        <v>0</v>
      </c>
      <c r="AO10" s="24">
        <f t="shared" si="53"/>
        <v>0</v>
      </c>
      <c r="AP10" s="24">
        <f t="shared" si="53"/>
        <v>0</v>
      </c>
      <c r="AQ10" s="24">
        <f t="shared" si="53"/>
        <v>0</v>
      </c>
      <c r="AR10" s="24">
        <f t="shared" si="53"/>
        <v>0</v>
      </c>
      <c r="AS10" s="24">
        <f t="shared" si="53"/>
        <v>0</v>
      </c>
      <c r="AT10" s="24">
        <f t="shared" si="53"/>
        <v>0</v>
      </c>
      <c r="AU10" s="24">
        <f t="shared" si="53"/>
        <v>0</v>
      </c>
      <c r="AV10" s="24">
        <f t="shared" si="53"/>
        <v>0</v>
      </c>
      <c r="AW10" s="24">
        <f t="shared" si="53"/>
        <v>0</v>
      </c>
      <c r="AX10" s="24">
        <f t="shared" si="53"/>
        <v>0</v>
      </c>
      <c r="AY10" s="24">
        <f t="shared" si="53"/>
        <v>0</v>
      </c>
      <c r="AZ10" s="24">
        <f t="shared" si="53"/>
        <v>0</v>
      </c>
      <c r="BA10" s="24">
        <f t="shared" si="53"/>
        <v>0</v>
      </c>
      <c r="BB10" s="24">
        <f t="shared" si="53"/>
        <v>0</v>
      </c>
      <c r="BC10" s="24">
        <f t="shared" si="53"/>
        <v>0</v>
      </c>
      <c r="BD10" s="24">
        <f t="shared" si="53"/>
        <v>0</v>
      </c>
      <c r="BE10" s="24">
        <f t="shared" si="53"/>
        <v>0</v>
      </c>
      <c r="BF10" s="24">
        <f t="shared" si="53"/>
        <v>0</v>
      </c>
      <c r="BG10" s="24">
        <f t="shared" si="53"/>
        <v>0</v>
      </c>
      <c r="BH10" s="24">
        <f t="shared" si="53"/>
        <v>0</v>
      </c>
      <c r="BI10" s="24">
        <f t="shared" si="53"/>
        <v>0</v>
      </c>
      <c r="BJ10" s="24">
        <f t="shared" si="53"/>
        <v>15</v>
      </c>
      <c r="BK10" s="24">
        <f t="shared" si="53"/>
        <v>0</v>
      </c>
      <c r="BL10" s="24">
        <f t="shared" si="32"/>
        <v>15</v>
      </c>
      <c r="BM10" s="24">
        <f t="shared" si="33"/>
        <v>0</v>
      </c>
    </row>
    <row r="11" spans="1:65" x14ac:dyDescent="0.25">
      <c r="A11" s="99" t="str">
        <f t="shared" ref="A11" si="54">A30</f>
        <v xml:space="preserve">9.報表作業 </v>
      </c>
      <c r="B11" s="99">
        <f t="shared" si="37"/>
        <v>1</v>
      </c>
      <c r="C11" s="99">
        <f t="shared" si="41"/>
        <v>0</v>
      </c>
      <c r="D11" s="99">
        <f t="shared" si="38"/>
        <v>0</v>
      </c>
      <c r="E11" s="100">
        <f t="shared" si="42"/>
        <v>0</v>
      </c>
      <c r="F11" s="24">
        <f t="shared" si="0"/>
        <v>0</v>
      </c>
      <c r="G11" s="24">
        <f t="shared" si="1"/>
        <v>0</v>
      </c>
      <c r="H11" s="24">
        <f t="shared" si="2"/>
        <v>0</v>
      </c>
      <c r="I11" s="24">
        <f t="shared" si="3"/>
        <v>0</v>
      </c>
      <c r="J11" s="24">
        <f t="shared" si="4"/>
        <v>0</v>
      </c>
      <c r="K11" s="24">
        <f t="shared" si="5"/>
        <v>0</v>
      </c>
      <c r="L11" s="24">
        <f t="shared" si="6"/>
        <v>0</v>
      </c>
      <c r="M11" s="24">
        <f t="shared" si="7"/>
        <v>0</v>
      </c>
      <c r="N11" s="24">
        <f t="shared" si="8"/>
        <v>0</v>
      </c>
      <c r="O11" s="24">
        <f t="shared" si="9"/>
        <v>0</v>
      </c>
      <c r="P11" s="24">
        <f t="shared" si="10"/>
        <v>0</v>
      </c>
      <c r="Q11" s="24">
        <f t="shared" si="11"/>
        <v>0</v>
      </c>
      <c r="R11" s="24">
        <f t="shared" si="12"/>
        <v>0</v>
      </c>
      <c r="S11" s="24">
        <f t="shared" si="13"/>
        <v>0</v>
      </c>
      <c r="T11" s="24">
        <f t="shared" si="14"/>
        <v>0</v>
      </c>
      <c r="U11" s="24">
        <f t="shared" si="15"/>
        <v>0</v>
      </c>
      <c r="V11" s="24">
        <f t="shared" si="16"/>
        <v>0</v>
      </c>
      <c r="W11" s="24">
        <f t="shared" si="17"/>
        <v>0</v>
      </c>
      <c r="X11" s="24">
        <f t="shared" si="18"/>
        <v>0</v>
      </c>
      <c r="Y11" s="24">
        <f t="shared" si="19"/>
        <v>0</v>
      </c>
      <c r="Z11" s="24">
        <f t="shared" si="20"/>
        <v>0</v>
      </c>
      <c r="AA11" s="24">
        <f t="shared" si="21"/>
        <v>0</v>
      </c>
      <c r="AB11" s="24">
        <f t="shared" si="22"/>
        <v>0</v>
      </c>
      <c r="AC11" s="24">
        <f t="shared" si="23"/>
        <v>0</v>
      </c>
      <c r="AD11" s="24">
        <f t="shared" si="24"/>
        <v>0</v>
      </c>
      <c r="AE11" s="24">
        <f t="shared" si="25"/>
        <v>0</v>
      </c>
      <c r="AF11" s="24">
        <f t="shared" si="26"/>
        <v>0</v>
      </c>
      <c r="AG11" s="24">
        <f t="shared" si="27"/>
        <v>0</v>
      </c>
      <c r="AH11" s="24">
        <f t="shared" si="28"/>
        <v>0</v>
      </c>
      <c r="AI11" s="24">
        <f t="shared" si="29"/>
        <v>0</v>
      </c>
      <c r="AJ11" s="24">
        <f t="shared" si="30"/>
        <v>0</v>
      </c>
      <c r="AK11" s="24">
        <f t="shared" ref="AK11:BK11" si="55">AG30</f>
        <v>0</v>
      </c>
      <c r="AL11" s="24">
        <f t="shared" si="55"/>
        <v>0</v>
      </c>
      <c r="AM11" s="24">
        <f t="shared" si="55"/>
        <v>0</v>
      </c>
      <c r="AN11" s="24">
        <f t="shared" si="55"/>
        <v>0</v>
      </c>
      <c r="AO11" s="24">
        <f t="shared" si="55"/>
        <v>0</v>
      </c>
      <c r="AP11" s="24">
        <f t="shared" si="55"/>
        <v>0</v>
      </c>
      <c r="AQ11" s="24">
        <f t="shared" si="55"/>
        <v>0</v>
      </c>
      <c r="AR11" s="24">
        <f t="shared" si="55"/>
        <v>0</v>
      </c>
      <c r="AS11" s="24">
        <f t="shared" si="55"/>
        <v>0</v>
      </c>
      <c r="AT11" s="24">
        <f t="shared" si="55"/>
        <v>0</v>
      </c>
      <c r="AU11" s="24">
        <f t="shared" si="55"/>
        <v>0</v>
      </c>
      <c r="AV11" s="24">
        <f t="shared" si="55"/>
        <v>0</v>
      </c>
      <c r="AW11" s="24">
        <f t="shared" si="55"/>
        <v>0</v>
      </c>
      <c r="AX11" s="24">
        <f t="shared" si="55"/>
        <v>0</v>
      </c>
      <c r="AY11" s="24">
        <f t="shared" si="55"/>
        <v>0</v>
      </c>
      <c r="AZ11" s="24">
        <f t="shared" si="55"/>
        <v>0</v>
      </c>
      <c r="BA11" s="24">
        <f t="shared" si="55"/>
        <v>0</v>
      </c>
      <c r="BB11" s="24">
        <f t="shared" si="55"/>
        <v>0</v>
      </c>
      <c r="BC11" s="24">
        <f t="shared" si="55"/>
        <v>0</v>
      </c>
      <c r="BD11" s="24">
        <f t="shared" si="55"/>
        <v>0</v>
      </c>
      <c r="BE11" s="24">
        <f t="shared" si="55"/>
        <v>0</v>
      </c>
      <c r="BF11" s="24">
        <f t="shared" si="55"/>
        <v>0</v>
      </c>
      <c r="BG11" s="24">
        <f t="shared" si="55"/>
        <v>0</v>
      </c>
      <c r="BH11" s="24">
        <f t="shared" si="55"/>
        <v>0</v>
      </c>
      <c r="BI11" s="24">
        <f t="shared" si="55"/>
        <v>0</v>
      </c>
      <c r="BJ11" s="24">
        <f t="shared" si="55"/>
        <v>1</v>
      </c>
      <c r="BK11" s="24">
        <f t="shared" si="55"/>
        <v>0</v>
      </c>
      <c r="BL11" s="24">
        <f t="shared" si="32"/>
        <v>1</v>
      </c>
      <c r="BM11" s="24">
        <f t="shared" si="33"/>
        <v>0</v>
      </c>
    </row>
    <row r="12" spans="1:65" x14ac:dyDescent="0.25">
      <c r="A12" s="103" t="str">
        <f t="shared" ref="A12" si="56">A31</f>
        <v>總計</v>
      </c>
      <c r="B12" s="99">
        <f t="shared" si="37"/>
        <v>366</v>
      </c>
      <c r="C12" s="99">
        <f t="shared" si="41"/>
        <v>44</v>
      </c>
      <c r="D12" s="99">
        <f t="shared" si="38"/>
        <v>22</v>
      </c>
      <c r="E12" s="100">
        <f t="shared" si="42"/>
        <v>6.0109289617486336E-2</v>
      </c>
      <c r="F12" s="101">
        <f t="shared" si="0"/>
        <v>13</v>
      </c>
      <c r="G12" s="101">
        <f t="shared" si="1"/>
        <v>11</v>
      </c>
      <c r="H12" s="101">
        <f t="shared" si="2"/>
        <v>17</v>
      </c>
      <c r="I12" s="101">
        <f t="shared" si="3"/>
        <v>11</v>
      </c>
      <c r="J12" s="101">
        <f t="shared" si="4"/>
        <v>14</v>
      </c>
      <c r="K12" s="101">
        <f t="shared" si="5"/>
        <v>0</v>
      </c>
      <c r="L12" s="101">
        <f t="shared" si="6"/>
        <v>15</v>
      </c>
      <c r="M12" s="101">
        <f t="shared" si="7"/>
        <v>0</v>
      </c>
      <c r="N12" s="101">
        <f t="shared" si="8"/>
        <v>16</v>
      </c>
      <c r="O12" s="101">
        <f t="shared" si="9"/>
        <v>0</v>
      </c>
      <c r="P12" s="101">
        <f t="shared" si="10"/>
        <v>11</v>
      </c>
      <c r="Q12" s="101">
        <f t="shared" si="11"/>
        <v>0</v>
      </c>
      <c r="R12" s="101">
        <f t="shared" si="12"/>
        <v>10</v>
      </c>
      <c r="S12" s="101">
        <f t="shared" si="13"/>
        <v>0</v>
      </c>
      <c r="T12" s="101">
        <f t="shared" si="14"/>
        <v>9</v>
      </c>
      <c r="U12" s="101">
        <f t="shared" si="15"/>
        <v>0</v>
      </c>
      <c r="V12" s="101">
        <f t="shared" si="16"/>
        <v>11</v>
      </c>
      <c r="W12" s="101">
        <f t="shared" si="17"/>
        <v>0</v>
      </c>
      <c r="X12" s="101">
        <f t="shared" si="18"/>
        <v>10</v>
      </c>
      <c r="Y12" s="101">
        <f t="shared" si="19"/>
        <v>0</v>
      </c>
      <c r="Z12" s="101">
        <f t="shared" si="20"/>
        <v>12</v>
      </c>
      <c r="AA12" s="101">
        <f t="shared" si="21"/>
        <v>0</v>
      </c>
      <c r="AB12" s="101">
        <f t="shared" si="22"/>
        <v>11</v>
      </c>
      <c r="AC12" s="101">
        <f t="shared" si="23"/>
        <v>0</v>
      </c>
      <c r="AD12" s="101">
        <f t="shared" si="24"/>
        <v>11</v>
      </c>
      <c r="AE12" s="101">
        <f t="shared" si="25"/>
        <v>0</v>
      </c>
      <c r="AF12" s="101">
        <f t="shared" si="26"/>
        <v>12</v>
      </c>
      <c r="AG12" s="101">
        <f t="shared" si="27"/>
        <v>0</v>
      </c>
      <c r="AH12" s="101">
        <f t="shared" si="28"/>
        <v>9</v>
      </c>
      <c r="AI12" s="101">
        <f t="shared" si="29"/>
        <v>0</v>
      </c>
      <c r="AJ12" s="101">
        <f t="shared" si="30"/>
        <v>14</v>
      </c>
      <c r="AK12" s="101">
        <f t="shared" ref="AK12:BK12" si="57">AG31</f>
        <v>0</v>
      </c>
      <c r="AL12" s="101">
        <f t="shared" si="57"/>
        <v>13</v>
      </c>
      <c r="AM12" s="101">
        <f t="shared" si="57"/>
        <v>0</v>
      </c>
      <c r="AN12" s="101">
        <f t="shared" si="57"/>
        <v>12</v>
      </c>
      <c r="AO12" s="101">
        <f t="shared" si="57"/>
        <v>0</v>
      </c>
      <c r="AP12" s="101">
        <f t="shared" si="57"/>
        <v>11</v>
      </c>
      <c r="AQ12" s="101">
        <f t="shared" si="57"/>
        <v>0</v>
      </c>
      <c r="AR12" s="101">
        <f t="shared" si="57"/>
        <v>13</v>
      </c>
      <c r="AS12" s="101">
        <f t="shared" si="57"/>
        <v>0</v>
      </c>
      <c r="AT12" s="101">
        <f t="shared" si="57"/>
        <v>11</v>
      </c>
      <c r="AU12" s="101">
        <f t="shared" si="57"/>
        <v>0</v>
      </c>
      <c r="AV12" s="101">
        <f t="shared" si="57"/>
        <v>11</v>
      </c>
      <c r="AW12" s="101">
        <f t="shared" si="57"/>
        <v>0</v>
      </c>
      <c r="AX12" s="101">
        <f t="shared" si="57"/>
        <v>17</v>
      </c>
      <c r="AY12" s="101">
        <f t="shared" si="57"/>
        <v>0</v>
      </c>
      <c r="AZ12" s="101">
        <f t="shared" si="57"/>
        <v>14</v>
      </c>
      <c r="BA12" s="101">
        <f t="shared" si="57"/>
        <v>0</v>
      </c>
      <c r="BB12" s="101">
        <f t="shared" si="57"/>
        <v>11</v>
      </c>
      <c r="BC12" s="101">
        <f t="shared" si="57"/>
        <v>0</v>
      </c>
      <c r="BD12" s="101">
        <f t="shared" si="57"/>
        <v>10</v>
      </c>
      <c r="BE12" s="101">
        <f t="shared" si="57"/>
        <v>0</v>
      </c>
      <c r="BF12" s="101">
        <f t="shared" si="57"/>
        <v>17</v>
      </c>
      <c r="BG12" s="101">
        <f t="shared" si="57"/>
        <v>0</v>
      </c>
      <c r="BH12" s="101">
        <f t="shared" si="57"/>
        <v>15</v>
      </c>
      <c r="BI12" s="101">
        <f t="shared" si="57"/>
        <v>0</v>
      </c>
      <c r="BJ12" s="101">
        <f t="shared" si="57"/>
        <v>16</v>
      </c>
      <c r="BK12" s="101">
        <f t="shared" si="57"/>
        <v>0</v>
      </c>
      <c r="BL12" s="24">
        <f t="shared" si="32"/>
        <v>366</v>
      </c>
      <c r="BM12" s="24">
        <f t="shared" si="33"/>
        <v>22</v>
      </c>
    </row>
    <row r="20" spans="1:61" x14ac:dyDescent="0.25">
      <c r="B20" s="102" t="s">
        <v>1373</v>
      </c>
    </row>
    <row r="21" spans="1:61" x14ac:dyDescent="0.25">
      <c r="B21" s="24" t="s">
        <v>1127</v>
      </c>
      <c r="D21" s="24" t="s">
        <v>1128</v>
      </c>
      <c r="F21" s="24" t="s">
        <v>1129</v>
      </c>
      <c r="H21" s="24" t="s">
        <v>1130</v>
      </c>
      <c r="J21" s="24" t="s">
        <v>1131</v>
      </c>
      <c r="L21" s="24" t="s">
        <v>1380</v>
      </c>
      <c r="N21" s="24" t="s">
        <v>1132</v>
      </c>
      <c r="P21" s="24" t="s">
        <v>1133</v>
      </c>
      <c r="R21" s="24" t="s">
        <v>1134</v>
      </c>
      <c r="T21" s="24" t="s">
        <v>1135</v>
      </c>
      <c r="V21" s="24" t="s">
        <v>1136</v>
      </c>
      <c r="X21" s="24" t="s">
        <v>1137</v>
      </c>
      <c r="Z21" s="24" t="s">
        <v>1138</v>
      </c>
      <c r="AB21" s="24" t="s">
        <v>1139</v>
      </c>
      <c r="AD21" s="24" t="s">
        <v>1140</v>
      </c>
      <c r="AF21" s="24" t="s">
        <v>1141</v>
      </c>
      <c r="AH21" s="24" t="s">
        <v>1142</v>
      </c>
      <c r="AJ21" s="24" t="s">
        <v>1143</v>
      </c>
      <c r="AL21" s="24" t="s">
        <v>1144</v>
      </c>
      <c r="AN21" s="24" t="s">
        <v>1145</v>
      </c>
      <c r="AP21" s="24" t="s">
        <v>1146</v>
      </c>
      <c r="AR21" s="24" t="s">
        <v>1147</v>
      </c>
      <c r="AT21" s="24" t="s">
        <v>1148</v>
      </c>
      <c r="AV21" s="24" t="s">
        <v>1149</v>
      </c>
      <c r="AX21" s="24" t="s">
        <v>1150</v>
      </c>
      <c r="AZ21" s="24" t="s">
        <v>1151</v>
      </c>
      <c r="BB21" s="24" t="s">
        <v>1152</v>
      </c>
      <c r="BD21" s="24" t="s">
        <v>1153</v>
      </c>
      <c r="BF21" s="24" t="s">
        <v>1154</v>
      </c>
      <c r="BH21" s="24" t="s">
        <v>1155</v>
      </c>
      <c r="BI21" s="24" t="s">
        <v>1157</v>
      </c>
    </row>
    <row r="22" spans="1:61" x14ac:dyDescent="0.25">
      <c r="A22" s="23" t="s">
        <v>1372</v>
      </c>
      <c r="B22" s="24" t="s">
        <v>1156</v>
      </c>
      <c r="C22" s="24" t="s">
        <v>1158</v>
      </c>
      <c r="D22" s="24" t="s">
        <v>1156</v>
      </c>
      <c r="E22" s="24" t="s">
        <v>1158</v>
      </c>
      <c r="F22" s="24" t="s">
        <v>1156</v>
      </c>
      <c r="G22" s="24" t="s">
        <v>1158</v>
      </c>
      <c r="H22" s="24" t="s">
        <v>1156</v>
      </c>
      <c r="I22" s="24" t="s">
        <v>1158</v>
      </c>
      <c r="J22" s="24" t="s">
        <v>1156</v>
      </c>
      <c r="K22" s="24" t="s">
        <v>1158</v>
      </c>
      <c r="L22" s="24" t="s">
        <v>1156</v>
      </c>
      <c r="M22" s="24" t="s">
        <v>1158</v>
      </c>
      <c r="N22" s="24" t="s">
        <v>1156</v>
      </c>
      <c r="O22" s="24" t="s">
        <v>1158</v>
      </c>
      <c r="P22" s="24" t="s">
        <v>1156</v>
      </c>
      <c r="Q22" s="24" t="s">
        <v>1158</v>
      </c>
      <c r="R22" s="24" t="s">
        <v>1156</v>
      </c>
      <c r="S22" s="24" t="s">
        <v>1158</v>
      </c>
      <c r="T22" s="24" t="s">
        <v>1156</v>
      </c>
      <c r="U22" s="24" t="s">
        <v>1158</v>
      </c>
      <c r="V22" s="24" t="s">
        <v>1156</v>
      </c>
      <c r="W22" s="24" t="s">
        <v>1158</v>
      </c>
      <c r="X22" s="24" t="s">
        <v>1156</v>
      </c>
      <c r="Y22" s="24" t="s">
        <v>1158</v>
      </c>
      <c r="Z22" s="24" t="s">
        <v>1156</v>
      </c>
      <c r="AA22" s="24" t="s">
        <v>1158</v>
      </c>
      <c r="AB22" s="24" t="s">
        <v>1156</v>
      </c>
      <c r="AC22" s="24" t="s">
        <v>1158</v>
      </c>
      <c r="AD22" s="24" t="s">
        <v>1156</v>
      </c>
      <c r="AE22" s="24" t="s">
        <v>1158</v>
      </c>
      <c r="AF22" s="24" t="s">
        <v>1156</v>
      </c>
      <c r="AG22" s="24" t="s">
        <v>1158</v>
      </c>
      <c r="AH22" s="24" t="s">
        <v>1156</v>
      </c>
      <c r="AI22" s="24" t="s">
        <v>1158</v>
      </c>
      <c r="AJ22" s="24" t="s">
        <v>1156</v>
      </c>
      <c r="AK22" s="24" t="s">
        <v>1158</v>
      </c>
      <c r="AL22" s="24" t="s">
        <v>1156</v>
      </c>
      <c r="AM22" s="24" t="s">
        <v>1158</v>
      </c>
      <c r="AN22" s="24" t="s">
        <v>1156</v>
      </c>
      <c r="AO22" s="24" t="s">
        <v>1158</v>
      </c>
      <c r="AP22" s="24" t="s">
        <v>1156</v>
      </c>
      <c r="AQ22" s="24" t="s">
        <v>1158</v>
      </c>
      <c r="AR22" s="24" t="s">
        <v>1156</v>
      </c>
      <c r="AS22" s="24" t="s">
        <v>1158</v>
      </c>
      <c r="AT22" s="24" t="s">
        <v>1156</v>
      </c>
      <c r="AU22" s="24" t="s">
        <v>1158</v>
      </c>
      <c r="AV22" s="24" t="s">
        <v>1156</v>
      </c>
      <c r="AW22" s="24" t="s">
        <v>1158</v>
      </c>
      <c r="AX22" s="24" t="s">
        <v>1156</v>
      </c>
      <c r="AY22" s="24" t="s">
        <v>1158</v>
      </c>
      <c r="AZ22" s="24" t="s">
        <v>1156</v>
      </c>
      <c r="BA22" s="24" t="s">
        <v>1158</v>
      </c>
      <c r="BB22" s="24" t="s">
        <v>1156</v>
      </c>
      <c r="BC22" s="24" t="s">
        <v>1158</v>
      </c>
      <c r="BD22" s="24" t="s">
        <v>1156</v>
      </c>
      <c r="BE22" s="24" t="s">
        <v>1158</v>
      </c>
      <c r="BF22" s="24" t="s">
        <v>1156</v>
      </c>
      <c r="BG22" s="24" t="s">
        <v>1158</v>
      </c>
    </row>
    <row r="23" spans="1:61" x14ac:dyDescent="0.25">
      <c r="A23" s="25" t="s">
        <v>1119</v>
      </c>
      <c r="B23" s="26"/>
      <c r="C23" s="26"/>
      <c r="D23" s="26"/>
      <c r="E23" s="26"/>
      <c r="F23" s="26"/>
      <c r="G23" s="26"/>
      <c r="H23" s="26">
        <v>15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>
        <v>15</v>
      </c>
      <c r="BI23" s="26"/>
    </row>
    <row r="24" spans="1:61" x14ac:dyDescent="0.25">
      <c r="A24" s="25" t="s">
        <v>1120</v>
      </c>
      <c r="B24" s="26"/>
      <c r="C24" s="26"/>
      <c r="D24" s="26"/>
      <c r="E24" s="26"/>
      <c r="F24" s="26"/>
      <c r="G24" s="26"/>
      <c r="H24" s="26"/>
      <c r="I24" s="26"/>
      <c r="J24" s="26">
        <v>16</v>
      </c>
      <c r="K24" s="26"/>
      <c r="L24" s="26">
        <v>11</v>
      </c>
      <c r="M24" s="26"/>
      <c r="N24" s="26">
        <v>10</v>
      </c>
      <c r="O24" s="26"/>
      <c r="P24" s="26">
        <v>9</v>
      </c>
      <c r="Q24" s="26"/>
      <c r="R24" s="26">
        <v>11</v>
      </c>
      <c r="S24" s="26"/>
      <c r="T24" s="26">
        <v>10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>
        <v>67</v>
      </c>
      <c r="BI24" s="26"/>
    </row>
    <row r="25" spans="1:61" x14ac:dyDescent="0.25">
      <c r="A25" s="25" t="s">
        <v>1121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>
        <v>11</v>
      </c>
      <c r="W25" s="26"/>
      <c r="X25" s="26">
        <v>11</v>
      </c>
      <c r="Y25" s="26"/>
      <c r="Z25" s="26">
        <v>11</v>
      </c>
      <c r="AA25" s="26"/>
      <c r="AB25" s="26">
        <v>6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>
        <v>39</v>
      </c>
      <c r="BI25" s="26"/>
    </row>
    <row r="26" spans="1:61" x14ac:dyDescent="0.25">
      <c r="A26" s="25" t="s">
        <v>1122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>
        <v>6</v>
      </c>
      <c r="AC26" s="26"/>
      <c r="AD26" s="26">
        <v>9</v>
      </c>
      <c r="AE26" s="26"/>
      <c r="AF26" s="26">
        <v>14</v>
      </c>
      <c r="AG26" s="26"/>
      <c r="AH26" s="26">
        <v>13</v>
      </c>
      <c r="AI26" s="26"/>
      <c r="AJ26" s="26">
        <v>12</v>
      </c>
      <c r="AK26" s="26"/>
      <c r="AL26" s="26">
        <v>11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65</v>
      </c>
      <c r="BI26" s="26"/>
    </row>
    <row r="27" spans="1:61" x14ac:dyDescent="0.25">
      <c r="A27" s="25" t="s">
        <v>1123</v>
      </c>
      <c r="B27" s="26">
        <v>9</v>
      </c>
      <c r="C27" s="26">
        <v>9</v>
      </c>
      <c r="D27" s="26">
        <v>7</v>
      </c>
      <c r="E27" s="26">
        <v>1</v>
      </c>
      <c r="F27" s="26">
        <v>14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>
        <v>13</v>
      </c>
      <c r="AO27" s="26"/>
      <c r="AP27" s="26">
        <v>11</v>
      </c>
      <c r="AQ27" s="26"/>
      <c r="AR27" s="26">
        <v>11</v>
      </c>
      <c r="AS27" s="26"/>
      <c r="AT27" s="26">
        <v>17</v>
      </c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>
        <v>82</v>
      </c>
      <c r="BI27" s="26">
        <v>10</v>
      </c>
    </row>
    <row r="28" spans="1:61" x14ac:dyDescent="0.25">
      <c r="A28" s="25" t="s">
        <v>1035</v>
      </c>
      <c r="B28" s="26">
        <v>4</v>
      </c>
      <c r="C28" s="26">
        <v>2</v>
      </c>
      <c r="D28" s="26">
        <v>10</v>
      </c>
      <c r="E28" s="26">
        <v>10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v>1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>
        <v>14</v>
      </c>
      <c r="AW28" s="26"/>
      <c r="AX28" s="26">
        <v>11</v>
      </c>
      <c r="AY28" s="26"/>
      <c r="AZ28" s="26">
        <v>10</v>
      </c>
      <c r="BA28" s="26"/>
      <c r="BB28" s="26">
        <v>17</v>
      </c>
      <c r="BC28" s="26"/>
      <c r="BD28" s="26">
        <v>15</v>
      </c>
      <c r="BE28" s="26"/>
      <c r="BF28" s="26"/>
      <c r="BG28" s="26"/>
      <c r="BH28" s="26">
        <v>82</v>
      </c>
      <c r="BI28" s="26">
        <v>12</v>
      </c>
    </row>
    <row r="29" spans="1:61" x14ac:dyDescent="0.25">
      <c r="A29" s="25" t="s">
        <v>1124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>
        <v>15</v>
      </c>
      <c r="BG29" s="26"/>
      <c r="BH29" s="26">
        <v>15</v>
      </c>
      <c r="BI29" s="26"/>
    </row>
    <row r="30" spans="1:61" x14ac:dyDescent="0.25">
      <c r="A30" s="25" t="s">
        <v>1125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>
        <v>1</v>
      </c>
      <c r="BG30" s="26"/>
      <c r="BH30" s="26">
        <v>1</v>
      </c>
      <c r="BI30" s="26"/>
    </row>
    <row r="31" spans="1:61" x14ac:dyDescent="0.25">
      <c r="A31" s="25" t="s">
        <v>1126</v>
      </c>
      <c r="B31" s="26">
        <v>13</v>
      </c>
      <c r="C31" s="26">
        <v>11</v>
      </c>
      <c r="D31" s="26">
        <v>17</v>
      </c>
      <c r="E31" s="26">
        <v>11</v>
      </c>
      <c r="F31" s="26">
        <v>14</v>
      </c>
      <c r="G31" s="26"/>
      <c r="H31" s="26">
        <v>15</v>
      </c>
      <c r="I31" s="26"/>
      <c r="J31" s="26">
        <v>16</v>
      </c>
      <c r="K31" s="26"/>
      <c r="L31" s="26">
        <v>11</v>
      </c>
      <c r="M31" s="26"/>
      <c r="N31" s="26">
        <v>10</v>
      </c>
      <c r="O31" s="26"/>
      <c r="P31" s="26">
        <v>9</v>
      </c>
      <c r="Q31" s="26"/>
      <c r="R31" s="26">
        <v>11</v>
      </c>
      <c r="S31" s="26"/>
      <c r="T31" s="26">
        <v>10</v>
      </c>
      <c r="U31" s="26"/>
      <c r="V31" s="26">
        <v>12</v>
      </c>
      <c r="W31" s="26"/>
      <c r="X31" s="26">
        <v>11</v>
      </c>
      <c r="Y31" s="26"/>
      <c r="Z31" s="26">
        <v>11</v>
      </c>
      <c r="AA31" s="26"/>
      <c r="AB31" s="26">
        <v>12</v>
      </c>
      <c r="AC31" s="26"/>
      <c r="AD31" s="26">
        <v>9</v>
      </c>
      <c r="AE31" s="26"/>
      <c r="AF31" s="26">
        <v>14</v>
      </c>
      <c r="AG31" s="26"/>
      <c r="AH31" s="26">
        <v>13</v>
      </c>
      <c r="AI31" s="26"/>
      <c r="AJ31" s="26">
        <v>12</v>
      </c>
      <c r="AK31" s="26"/>
      <c r="AL31" s="26">
        <v>11</v>
      </c>
      <c r="AM31" s="26"/>
      <c r="AN31" s="26">
        <v>13</v>
      </c>
      <c r="AO31" s="26"/>
      <c r="AP31" s="26">
        <v>11</v>
      </c>
      <c r="AQ31" s="26"/>
      <c r="AR31" s="26">
        <v>11</v>
      </c>
      <c r="AS31" s="26"/>
      <c r="AT31" s="26">
        <v>17</v>
      </c>
      <c r="AU31" s="26"/>
      <c r="AV31" s="26">
        <v>14</v>
      </c>
      <c r="AW31" s="26"/>
      <c r="AX31" s="26">
        <v>11</v>
      </c>
      <c r="AY31" s="26"/>
      <c r="AZ31" s="26">
        <v>10</v>
      </c>
      <c r="BA31" s="26"/>
      <c r="BB31" s="26">
        <v>17</v>
      </c>
      <c r="BC31" s="26"/>
      <c r="BD31" s="26">
        <v>15</v>
      </c>
      <c r="BE31" s="26"/>
      <c r="BF31" s="26">
        <v>16</v>
      </c>
      <c r="BG31" s="26"/>
      <c r="BH31" s="26">
        <v>366</v>
      </c>
      <c r="BI31" s="26">
        <v>22</v>
      </c>
    </row>
    <row r="61" spans="1:111" ht="15.75" x14ac:dyDescent="0.25">
      <c r="A61" s="119" t="s">
        <v>1418</v>
      </c>
      <c r="B61" s="119" t="s">
        <v>1417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</row>
    <row r="62" spans="1:111" ht="15.75" x14ac:dyDescent="0.25">
      <c r="A62" s="119" t="s">
        <v>1415</v>
      </c>
      <c r="B62" t="s">
        <v>1416</v>
      </c>
      <c r="C62" t="s">
        <v>1127</v>
      </c>
      <c r="D62" t="s">
        <v>1128</v>
      </c>
      <c r="E62" t="s">
        <v>1129</v>
      </c>
      <c r="F62" t="s">
        <v>1130</v>
      </c>
      <c r="G62" t="s">
        <v>1131</v>
      </c>
      <c r="H62" t="s">
        <v>1380</v>
      </c>
      <c r="I62" t="s">
        <v>1132</v>
      </c>
      <c r="J62" t="s">
        <v>1133</v>
      </c>
      <c r="K62" t="s">
        <v>1134</v>
      </c>
      <c r="L62" t="s">
        <v>1135</v>
      </c>
      <c r="M62" t="s">
        <v>1136</v>
      </c>
      <c r="N62" t="s">
        <v>1137</v>
      </c>
      <c r="O62" t="s">
        <v>1138</v>
      </c>
      <c r="P62" t="s">
        <v>1139</v>
      </c>
      <c r="Q62" t="s">
        <v>1140</v>
      </c>
      <c r="R62" t="s">
        <v>1141</v>
      </c>
      <c r="S62" t="s">
        <v>1142</v>
      </c>
      <c r="T62" t="s">
        <v>1143</v>
      </c>
      <c r="U62" t="s">
        <v>1144</v>
      </c>
      <c r="V62" t="s">
        <v>1145</v>
      </c>
      <c r="W62" t="s">
        <v>1146</v>
      </c>
      <c r="X62" t="s">
        <v>1147</v>
      </c>
      <c r="Y62" t="s">
        <v>1148</v>
      </c>
      <c r="Z62" t="s">
        <v>1149</v>
      </c>
      <c r="AA62" t="s">
        <v>1150</v>
      </c>
      <c r="AB62" t="s">
        <v>1151</v>
      </c>
      <c r="AC62" t="s">
        <v>1152</v>
      </c>
      <c r="AD62" t="s">
        <v>1153</v>
      </c>
      <c r="AE62" t="s">
        <v>1154</v>
      </c>
      <c r="AF62" t="s">
        <v>1126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</row>
    <row r="63" spans="1:111" ht="15.75" x14ac:dyDescent="0.25">
      <c r="A63" s="120" t="s">
        <v>1009</v>
      </c>
      <c r="B63" s="121"/>
      <c r="C63" s="121"/>
      <c r="D63" s="121"/>
      <c r="E63" s="121">
        <v>4</v>
      </c>
      <c r="F63" s="121"/>
      <c r="G63" s="121"/>
      <c r="H63" s="121"/>
      <c r="I63" s="121"/>
      <c r="J63" s="121">
        <v>1</v>
      </c>
      <c r="K63" s="121"/>
      <c r="L63" s="121"/>
      <c r="M63" s="121">
        <v>5</v>
      </c>
      <c r="N63" s="121"/>
      <c r="O63" s="121"/>
      <c r="P63" s="121"/>
      <c r="Q63" s="121"/>
      <c r="R63" s="121">
        <v>3</v>
      </c>
      <c r="S63" s="121">
        <v>3</v>
      </c>
      <c r="T63" s="121">
        <v>1</v>
      </c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>
        <v>17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</row>
    <row r="64" spans="1:111" ht="15.75" x14ac:dyDescent="0.25">
      <c r="A64" s="120" t="s">
        <v>1010</v>
      </c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>
        <v>2</v>
      </c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>
        <v>2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</row>
    <row r="65" spans="1:109" ht="15.75" x14ac:dyDescent="0.25">
      <c r="A65" s="120" t="s">
        <v>998</v>
      </c>
      <c r="B65" s="121"/>
      <c r="C65" s="121">
        <v>2</v>
      </c>
      <c r="D65" s="121">
        <v>6</v>
      </c>
      <c r="E65" s="121"/>
      <c r="F65" s="121">
        <v>4</v>
      </c>
      <c r="G65" s="121">
        <v>9</v>
      </c>
      <c r="H65" s="121">
        <v>7</v>
      </c>
      <c r="I65" s="121">
        <v>10</v>
      </c>
      <c r="J65" s="121">
        <v>3</v>
      </c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>
        <v>41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</row>
    <row r="66" spans="1:109" ht="15.75" x14ac:dyDescent="0.25">
      <c r="A66" s="120" t="s">
        <v>1001</v>
      </c>
      <c r="B66" s="121"/>
      <c r="C66" s="121"/>
      <c r="D66" s="121"/>
      <c r="E66" s="121"/>
      <c r="F66" s="121"/>
      <c r="G66" s="121"/>
      <c r="H66" s="121">
        <v>4</v>
      </c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>
        <v>4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</row>
    <row r="67" spans="1:109" ht="15.75" x14ac:dyDescent="0.25">
      <c r="A67" s="120" t="s">
        <v>1016</v>
      </c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>
        <v>5</v>
      </c>
      <c r="Z67" s="121"/>
      <c r="AA67" s="121"/>
      <c r="AB67" s="121"/>
      <c r="AC67" s="121"/>
      <c r="AD67" s="121"/>
      <c r="AE67" s="121"/>
      <c r="AF67" s="121">
        <v>5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</row>
    <row r="68" spans="1:109" ht="15.75" x14ac:dyDescent="0.25">
      <c r="A68" s="120" t="s">
        <v>1002</v>
      </c>
      <c r="B68" s="121"/>
      <c r="C68" s="121"/>
      <c r="D68" s="121"/>
      <c r="E68" s="121"/>
      <c r="F68" s="121"/>
      <c r="G68" s="121"/>
      <c r="H68" s="121"/>
      <c r="I68" s="121"/>
      <c r="J68" s="121"/>
      <c r="K68" s="121">
        <v>1</v>
      </c>
      <c r="L68" s="121">
        <v>1</v>
      </c>
      <c r="M68" s="121"/>
      <c r="N68" s="121">
        <v>8</v>
      </c>
      <c r="O68" s="121">
        <v>3</v>
      </c>
      <c r="P68" s="121">
        <v>6</v>
      </c>
      <c r="Q68" s="121">
        <v>9</v>
      </c>
      <c r="R68" s="121"/>
      <c r="S68" s="121">
        <v>6</v>
      </c>
      <c r="T68" s="121">
        <v>4</v>
      </c>
      <c r="U68" s="121">
        <v>2</v>
      </c>
      <c r="V68" s="121"/>
      <c r="W68" s="121"/>
      <c r="X68" s="121"/>
      <c r="Y68" s="121">
        <v>5</v>
      </c>
      <c r="Z68" s="121">
        <v>1</v>
      </c>
      <c r="AA68" s="121">
        <v>4</v>
      </c>
      <c r="AB68" s="121"/>
      <c r="AC68" s="121"/>
      <c r="AD68" s="121"/>
      <c r="AE68" s="121">
        <v>6</v>
      </c>
      <c r="AF68" s="121">
        <v>56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</row>
    <row r="69" spans="1:109" ht="15.75" x14ac:dyDescent="0.25">
      <c r="A69" s="120" t="s">
        <v>1004</v>
      </c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>
        <v>2</v>
      </c>
      <c r="Z69" s="121"/>
      <c r="AA69" s="121"/>
      <c r="AB69" s="121"/>
      <c r="AC69" s="121"/>
      <c r="AD69" s="121"/>
      <c r="AE69" s="121">
        <v>4</v>
      </c>
      <c r="AF69" s="121">
        <v>6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</row>
    <row r="70" spans="1:109" ht="15.75" x14ac:dyDescent="0.25">
      <c r="A70" s="120" t="s">
        <v>1000</v>
      </c>
      <c r="B70" s="121"/>
      <c r="C70" s="121"/>
      <c r="D70" s="121"/>
      <c r="E70" s="121"/>
      <c r="F70" s="121"/>
      <c r="G70" s="121">
        <v>2</v>
      </c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>
        <v>2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</row>
    <row r="71" spans="1:109" ht="15.75" x14ac:dyDescent="0.25">
      <c r="A71" s="120" t="s">
        <v>1008</v>
      </c>
      <c r="B71" s="121"/>
      <c r="C71" s="121">
        <v>11</v>
      </c>
      <c r="D71" s="121">
        <v>9</v>
      </c>
      <c r="E71" s="121">
        <v>10</v>
      </c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>
        <v>2</v>
      </c>
      <c r="AA71" s="121"/>
      <c r="AB71" s="121">
        <v>2</v>
      </c>
      <c r="AC71" s="121"/>
      <c r="AD71" s="121">
        <v>3</v>
      </c>
      <c r="AE71" s="121"/>
      <c r="AF71" s="121">
        <v>37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</row>
    <row r="72" spans="1:109" ht="15.75" x14ac:dyDescent="0.25">
      <c r="A72" s="120" t="s">
        <v>1012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>
        <v>8</v>
      </c>
      <c r="M72" s="121"/>
      <c r="N72" s="121"/>
      <c r="O72" s="121"/>
      <c r="P72" s="121"/>
      <c r="Q72" s="121"/>
      <c r="R72" s="121"/>
      <c r="S72" s="121"/>
      <c r="T72" s="121"/>
      <c r="U72" s="121"/>
      <c r="V72" s="121">
        <v>13</v>
      </c>
      <c r="W72" s="121"/>
      <c r="X72" s="121"/>
      <c r="Y72" s="121"/>
      <c r="Z72" s="121"/>
      <c r="AA72" s="121"/>
      <c r="AB72" s="121"/>
      <c r="AC72" s="121"/>
      <c r="AD72" s="121"/>
      <c r="AE72" s="121"/>
      <c r="AF72" s="121">
        <v>21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</row>
    <row r="73" spans="1:109" ht="15.75" x14ac:dyDescent="0.25">
      <c r="A73" s="120" t="s">
        <v>1006</v>
      </c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>
        <v>1</v>
      </c>
      <c r="N73" s="121"/>
      <c r="O73" s="121"/>
      <c r="P73" s="121"/>
      <c r="Q73" s="121"/>
      <c r="R73" s="121">
        <v>11</v>
      </c>
      <c r="S73" s="121">
        <v>2</v>
      </c>
      <c r="T73" s="121">
        <v>1</v>
      </c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>
        <v>1</v>
      </c>
      <c r="AF73" s="121">
        <v>16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109" ht="15.75" x14ac:dyDescent="0.25">
      <c r="A74" s="120" t="s">
        <v>996</v>
      </c>
      <c r="B74" s="121"/>
      <c r="C74" s="121"/>
      <c r="D74" s="121"/>
      <c r="E74" s="121"/>
      <c r="F74" s="121">
        <v>8</v>
      </c>
      <c r="G74" s="121"/>
      <c r="H74" s="121"/>
      <c r="I74" s="121"/>
      <c r="J74" s="121">
        <v>2</v>
      </c>
      <c r="K74" s="121"/>
      <c r="L74" s="121"/>
      <c r="M74" s="121">
        <v>1</v>
      </c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>
        <v>11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109" ht="15.75" x14ac:dyDescent="0.25">
      <c r="A75" s="120" t="s">
        <v>997</v>
      </c>
      <c r="B75" s="121"/>
      <c r="C75" s="121"/>
      <c r="D75" s="121">
        <v>2</v>
      </c>
      <c r="E75" s="121"/>
      <c r="F75" s="121">
        <v>2</v>
      </c>
      <c r="G75" s="121"/>
      <c r="H75" s="121"/>
      <c r="I75" s="121"/>
      <c r="J75" s="121">
        <v>3</v>
      </c>
      <c r="K75" s="121">
        <v>5</v>
      </c>
      <c r="L75" s="121">
        <v>1</v>
      </c>
      <c r="M75" s="121"/>
      <c r="N75" s="121"/>
      <c r="O75" s="121"/>
      <c r="P75" s="121"/>
      <c r="Q75" s="121"/>
      <c r="R75" s="121"/>
      <c r="S75" s="121"/>
      <c r="T75" s="121"/>
      <c r="U75" s="121">
        <v>7</v>
      </c>
      <c r="V75" s="121"/>
      <c r="W75" s="121"/>
      <c r="X75" s="121"/>
      <c r="Y75" s="121"/>
      <c r="Z75" s="121">
        <v>6</v>
      </c>
      <c r="AA75" s="121">
        <v>2</v>
      </c>
      <c r="AB75" s="121">
        <v>1</v>
      </c>
      <c r="AC75" s="121"/>
      <c r="AD75" s="121">
        <v>2</v>
      </c>
      <c r="AE75" s="121">
        <v>2</v>
      </c>
      <c r="AF75" s="121">
        <v>33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109" ht="15.75" x14ac:dyDescent="0.25">
      <c r="A76" s="120" t="s">
        <v>993</v>
      </c>
      <c r="B76" s="121"/>
      <c r="C76" s="121"/>
      <c r="D76" s="121"/>
      <c r="E76" s="121"/>
      <c r="F76" s="121">
        <v>1</v>
      </c>
      <c r="G76" s="121">
        <v>5</v>
      </c>
      <c r="H76" s="121"/>
      <c r="I76" s="121"/>
      <c r="J76" s="121"/>
      <c r="K76" s="121">
        <v>5</v>
      </c>
      <c r="L76" s="121"/>
      <c r="M76" s="121">
        <v>5</v>
      </c>
      <c r="N76" s="121">
        <v>3</v>
      </c>
      <c r="O76" s="121">
        <v>8</v>
      </c>
      <c r="P76" s="121">
        <v>6</v>
      </c>
      <c r="Q76" s="121"/>
      <c r="R76" s="121"/>
      <c r="S76" s="121">
        <v>2</v>
      </c>
      <c r="T76" s="121">
        <v>4</v>
      </c>
      <c r="U76" s="121">
        <v>2</v>
      </c>
      <c r="V76" s="121"/>
      <c r="W76" s="121">
        <v>11</v>
      </c>
      <c r="X76" s="121">
        <v>11</v>
      </c>
      <c r="Y76" s="121">
        <v>5</v>
      </c>
      <c r="Z76" s="121">
        <v>5</v>
      </c>
      <c r="AA76" s="121">
        <v>5</v>
      </c>
      <c r="AB76" s="121">
        <v>7</v>
      </c>
      <c r="AC76" s="121">
        <v>17</v>
      </c>
      <c r="AD76" s="121">
        <v>10</v>
      </c>
      <c r="AE76" s="121">
        <v>3</v>
      </c>
      <c r="AF76" s="121">
        <v>115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109" ht="15.75" x14ac:dyDescent="0.25">
      <c r="A77" s="120" t="s">
        <v>1416</v>
      </c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109" ht="15.75" x14ac:dyDescent="0.25">
      <c r="A78" s="120" t="s">
        <v>1126</v>
      </c>
      <c r="B78" s="121"/>
      <c r="C78" s="121">
        <v>13</v>
      </c>
      <c r="D78" s="121">
        <v>17</v>
      </c>
      <c r="E78" s="121">
        <v>14</v>
      </c>
      <c r="F78" s="121">
        <v>15</v>
      </c>
      <c r="G78" s="121">
        <v>16</v>
      </c>
      <c r="H78" s="121">
        <v>11</v>
      </c>
      <c r="I78" s="121">
        <v>10</v>
      </c>
      <c r="J78" s="121">
        <v>9</v>
      </c>
      <c r="K78" s="121">
        <v>11</v>
      </c>
      <c r="L78" s="121">
        <v>10</v>
      </c>
      <c r="M78" s="121">
        <v>12</v>
      </c>
      <c r="N78" s="121">
        <v>11</v>
      </c>
      <c r="O78" s="121">
        <v>11</v>
      </c>
      <c r="P78" s="121">
        <v>12</v>
      </c>
      <c r="Q78" s="121">
        <v>9</v>
      </c>
      <c r="R78" s="121">
        <v>14</v>
      </c>
      <c r="S78" s="121">
        <v>13</v>
      </c>
      <c r="T78" s="121">
        <v>12</v>
      </c>
      <c r="U78" s="121">
        <v>11</v>
      </c>
      <c r="V78" s="121">
        <v>13</v>
      </c>
      <c r="W78" s="121">
        <v>11</v>
      </c>
      <c r="X78" s="121">
        <v>11</v>
      </c>
      <c r="Y78" s="121">
        <v>17</v>
      </c>
      <c r="Z78" s="121">
        <v>14</v>
      </c>
      <c r="AA78" s="121">
        <v>11</v>
      </c>
      <c r="AB78" s="121">
        <v>10</v>
      </c>
      <c r="AC78" s="121">
        <v>17</v>
      </c>
      <c r="AD78" s="121">
        <v>15</v>
      </c>
      <c r="AE78" s="121">
        <v>16</v>
      </c>
      <c r="AF78" s="121">
        <v>366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109" ht="15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109" ht="15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5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5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5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5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5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5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61" ht="15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61" ht="15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61" ht="15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61" ht="15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61" ht="15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61" ht="15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61" ht="15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61" ht="15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61" ht="15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61" ht="15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ht="15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15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ht="15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ht="15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ht="15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ht="15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ht="15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15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ht="15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15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ht="15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15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ht="15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15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15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15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15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15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zoomScale="115" zoomScaleNormal="115" workbookViewId="0">
      <selection activeCell="C13" sqref="C13"/>
    </sheetView>
  </sheetViews>
  <sheetFormatPr defaultColWidth="9" defaultRowHeight="15" x14ac:dyDescent="0.25"/>
  <cols>
    <col min="1" max="1" width="17.140625" style="53" customWidth="1"/>
    <col min="2" max="2" width="7.7109375" style="53" customWidth="1"/>
    <col min="3" max="3" width="17.140625" style="53" customWidth="1"/>
    <col min="4" max="4" width="19.42578125" style="51" customWidth="1"/>
    <col min="5" max="5" width="17.5703125" style="51" bestFit="1" customWidth="1"/>
    <col min="6" max="6" width="17.140625" style="51" customWidth="1"/>
    <col min="7" max="16384" width="9" style="51"/>
  </cols>
  <sheetData>
    <row r="1" spans="1:8" x14ac:dyDescent="0.25">
      <c r="A1" s="52" t="s">
        <v>1112</v>
      </c>
      <c r="B1" s="52" t="s">
        <v>1115</v>
      </c>
      <c r="C1" s="52" t="s">
        <v>1111</v>
      </c>
      <c r="D1" s="52" t="s">
        <v>1113</v>
      </c>
      <c r="E1" s="52" t="s">
        <v>1114</v>
      </c>
    </row>
    <row r="2" spans="1:8" x14ac:dyDescent="0.25">
      <c r="A2" s="54">
        <v>44396</v>
      </c>
      <c r="B2" s="54" t="s">
        <v>1116</v>
      </c>
      <c r="C2" s="53">
        <f>GETPIVOTDATA("預計",PivotTable!$A$20)</f>
        <v>366</v>
      </c>
      <c r="D2" s="55">
        <f>GETPIVOTDATA("預計",PivotTable!$A$20,"預計展示",201)/C2</f>
        <v>3.5519125683060107E-2</v>
      </c>
      <c r="E2" s="55">
        <f>GETPIVOTDATA("實際",PivotTable!$A$20)/C2</f>
        <v>6.0109289617486336E-2</v>
      </c>
    </row>
    <row r="15" spans="1:8" x14ac:dyDescent="0.25">
      <c r="H15" s="5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URS確認</vt:lpstr>
      <vt:lpstr>討論項目</vt:lpstr>
      <vt:lpstr>備註</vt:lpstr>
      <vt:lpstr>SKL放款-20210716</vt:lpstr>
      <vt:lpstr>PivotTable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Susan_Ho</cp:lastModifiedBy>
  <dcterms:created xsi:type="dcterms:W3CDTF">2021-07-06T08:20:49Z</dcterms:created>
  <dcterms:modified xsi:type="dcterms:W3CDTF">2021-07-21T15:43:02Z</dcterms:modified>
</cp:coreProperties>
</file>