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714432E3-2013-43F2-B619-C730D31AF01C}" xr6:coauthVersionLast="47" xr6:coauthVersionMax="47" xr10:uidLastSave="{00000000-0000-0000-0000-000000000000}"/>
  <bookViews>
    <workbookView xWindow="3650" yWindow="720" windowWidth="13090" windowHeight="781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7" r:id="rId8"/>
    <sheet name="會議回覆追蹤tmp" sheetId="24" r:id="rId9"/>
    <sheet name="SKL放款" sheetId="14" r:id="rId10"/>
    <sheet name="URS確認tmp" sheetId="9" r:id="rId11"/>
    <sheet name="討論項目tmp" sheetId="18" r:id="rId12"/>
    <sheet name="待辦事項tmp" sheetId="17" r:id="rId13"/>
    <sheet name="討論待辦tmp" sheetId="21" r:id="rId14"/>
  </sheets>
  <externalReferences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討論項目!$A$1:$N$171</definedName>
    <definedName name="_xlnm._FilterDatabase" localSheetId="8" hidden="1">會議回覆追蹤tmp!$A$1:$M$26</definedName>
    <definedName name="aaa">[1]員工!#REF!</definedName>
    <definedName name="all" localSheetId="13">[1]員工!#REF!</definedName>
    <definedName name="all" localSheetId="7">[1]員工!#REF!</definedName>
    <definedName name="all">[1]員工!#REF!</definedName>
    <definedName name="alltel" localSheetId="13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4" l="1"/>
  <c r="W81" i="4"/>
  <c r="B82" i="4"/>
  <c r="W82" i="4"/>
  <c r="B80" i="4"/>
  <c r="W80" i="4"/>
  <c r="V7" i="21"/>
  <c r="S7" i="21"/>
  <c r="P7" i="21"/>
  <c r="M7" i="21"/>
  <c r="G7" i="21"/>
  <c r="B22" i="11"/>
  <c r="C22" i="11"/>
  <c r="G22" i="11" s="1"/>
  <c r="D22" i="11"/>
  <c r="E22" i="11"/>
  <c r="B21" i="11"/>
  <c r="C21" i="11"/>
  <c r="G21" i="11" s="1"/>
  <c r="D21" i="11"/>
  <c r="E21" i="11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11" i="24"/>
  <c r="V6" i="21"/>
  <c r="S6" i="21"/>
  <c r="P6" i="21"/>
  <c r="M6" i="21"/>
  <c r="J6" i="21"/>
  <c r="G6" i="21"/>
  <c r="B18" i="11"/>
  <c r="B19" i="11"/>
  <c r="B20" i="11"/>
  <c r="C18" i="11"/>
  <c r="H18" i="11" s="1"/>
  <c r="C19" i="11"/>
  <c r="C20" i="11"/>
  <c r="G20" i="11" s="1"/>
  <c r="D18" i="11"/>
  <c r="D19" i="11"/>
  <c r="D20" i="11"/>
  <c r="E18" i="11"/>
  <c r="E19" i="11"/>
  <c r="E20" i="11"/>
  <c r="G18" i="11"/>
  <c r="G19" i="11"/>
  <c r="H19" i="11"/>
  <c r="B17" i="11"/>
  <c r="C17" i="11"/>
  <c r="H17" i="11" s="1"/>
  <c r="D17" i="11"/>
  <c r="E17" i="11"/>
  <c r="B13" i="11"/>
  <c r="B14" i="11"/>
  <c r="B15" i="11"/>
  <c r="B16" i="11"/>
  <c r="C13" i="11"/>
  <c r="G13" i="11" s="1"/>
  <c r="C14" i="11"/>
  <c r="H14" i="11" s="1"/>
  <c r="C15" i="11"/>
  <c r="H15" i="11" s="1"/>
  <c r="C16" i="11"/>
  <c r="H16" i="11" s="1"/>
  <c r="D13" i="11"/>
  <c r="D14" i="11"/>
  <c r="D15" i="11"/>
  <c r="D16" i="11"/>
  <c r="E13" i="11"/>
  <c r="E14" i="11"/>
  <c r="E15" i="11"/>
  <c r="E16" i="11"/>
  <c r="B12" i="11"/>
  <c r="C12" i="11"/>
  <c r="G12" i="11" s="1"/>
  <c r="D12" i="11"/>
  <c r="E12" i="11"/>
  <c r="I18" i="11" l="1"/>
  <c r="H20" i="11"/>
  <c r="I20" i="11" s="1"/>
  <c r="F20" i="11"/>
  <c r="F21" i="11"/>
  <c r="F19" i="11"/>
  <c r="H13" i="11"/>
  <c r="I13" i="11" s="1"/>
  <c r="F18" i="11"/>
  <c r="F22" i="11"/>
  <c r="I19" i="11"/>
  <c r="H22" i="11"/>
  <c r="I22" i="11" s="1"/>
  <c r="H21" i="11"/>
  <c r="I21" i="11" s="1"/>
  <c r="G15" i="11"/>
  <c r="I15" i="11" s="1"/>
  <c r="G14" i="11"/>
  <c r="I14" i="11" s="1"/>
  <c r="F17" i="11"/>
  <c r="F16" i="11"/>
  <c r="F15" i="11"/>
  <c r="F14" i="11"/>
  <c r="F12" i="11"/>
  <c r="F13" i="11"/>
  <c r="G17" i="11"/>
  <c r="I17" i="11" s="1"/>
  <c r="G16" i="11"/>
  <c r="I16" i="11" s="1"/>
  <c r="H12" i="11"/>
  <c r="I12" i="11" s="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H6" i="11"/>
  <c r="G6" i="11"/>
  <c r="H10" i="11"/>
  <c r="G10" i="11"/>
  <c r="G7" i="11"/>
  <c r="H7" i="11"/>
  <c r="H2" i="11"/>
  <c r="G2" i="1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12" i="4"/>
  <c r="W113" i="4"/>
  <c r="W114" i="4"/>
  <c r="W99" i="4"/>
  <c r="W100" i="4"/>
  <c r="W83" i="4"/>
  <c r="W85" i="4"/>
  <c r="W84" i="4"/>
  <c r="W101" i="4"/>
  <c r="W104" i="4"/>
  <c r="W106" i="4"/>
  <c r="W102" i="4"/>
  <c r="W105" i="4"/>
  <c r="W107" i="4"/>
  <c r="W86" i="4"/>
  <c r="W87" i="4"/>
  <c r="W88" i="4"/>
  <c r="W89" i="4"/>
  <c r="W97" i="4"/>
  <c r="W98" i="4"/>
  <c r="W96" i="4"/>
  <c r="W103" i="4"/>
  <c r="W94" i="4"/>
  <c r="W95" i="4"/>
  <c r="W92" i="4"/>
  <c r="W76" i="4"/>
  <c r="W77" i="4"/>
  <c r="W115" i="4"/>
  <c r="W90" i="4"/>
  <c r="W91" i="4"/>
  <c r="W93" i="4"/>
  <c r="W78" i="4"/>
  <c r="W79" i="4"/>
  <c r="W116" i="4"/>
  <c r="W117" i="4"/>
  <c r="W118" i="4"/>
  <c r="W119" i="4"/>
  <c r="W120" i="4"/>
  <c r="W121" i="4"/>
  <c r="W122" i="4"/>
  <c r="W108" i="4"/>
  <c r="W109" i="4"/>
  <c r="W110" i="4"/>
  <c r="W111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E11" i="9" l="1"/>
  <c r="E9" i="9"/>
  <c r="E5" i="9"/>
  <c r="E12" i="9"/>
  <c r="E4" i="9"/>
  <c r="E7" i="9"/>
  <c r="E10" i="9"/>
  <c r="E6" i="9"/>
  <c r="E8" i="9"/>
  <c r="B311" i="4" l="1"/>
  <c r="B147" i="4" l="1"/>
  <c r="B260" i="4"/>
  <c r="B57" i="4" l="1"/>
  <c r="B273" i="4"/>
  <c r="B24" i="4"/>
  <c r="B267" i="4"/>
  <c r="B263" i="4"/>
  <c r="B123" i="4"/>
  <c r="B372" i="4" l="1"/>
  <c r="B359" i="4"/>
  <c r="B358" i="4"/>
  <c r="B371" i="4"/>
  <c r="B370" i="4"/>
  <c r="B369" i="4"/>
  <c r="B368" i="4"/>
  <c r="B367" i="4"/>
  <c r="B366" i="4"/>
  <c r="B365" i="4"/>
  <c r="B364" i="4"/>
  <c r="B357" i="4"/>
  <c r="B363" i="4"/>
  <c r="B362" i="4"/>
  <c r="B361" i="4"/>
  <c r="B360" i="4"/>
  <c r="B356" i="4"/>
  <c r="B355" i="4"/>
  <c r="B354" i="4"/>
  <c r="B353" i="4"/>
  <c r="B352" i="4"/>
  <c r="B351" i="4"/>
  <c r="B350" i="4"/>
  <c r="B14" i="4"/>
  <c r="B13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23" i="4"/>
  <c r="B325" i="4"/>
  <c r="B324" i="4"/>
  <c r="B323" i="4"/>
  <c r="B322" i="4"/>
  <c r="B321" i="4"/>
  <c r="B320" i="4"/>
  <c r="B319" i="4"/>
  <c r="B318" i="4"/>
  <c r="B317" i="4"/>
  <c r="B316" i="4"/>
  <c r="B315" i="4"/>
  <c r="B18" i="4"/>
  <c r="B16" i="4"/>
  <c r="B22" i="4"/>
  <c r="B21" i="4"/>
  <c r="B314" i="4"/>
  <c r="B313" i="4"/>
  <c r="B312" i="4"/>
  <c r="B20" i="4"/>
  <c r="B19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15" i="4"/>
  <c r="B17" i="4"/>
  <c r="B3" i="4"/>
  <c r="B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2" i="4"/>
  <c r="B271" i="4"/>
  <c r="B270" i="4"/>
  <c r="B269" i="4"/>
  <c r="B268" i="4"/>
  <c r="B266" i="4"/>
  <c r="B265" i="4"/>
  <c r="B264" i="4"/>
  <c r="B262" i="4"/>
  <c r="B261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11" i="4"/>
  <c r="B110" i="4"/>
  <c r="B109" i="4"/>
  <c r="B108" i="4"/>
  <c r="B122" i="4"/>
  <c r="B121" i="4"/>
  <c r="B120" i="4"/>
  <c r="B119" i="4"/>
  <c r="B118" i="4"/>
  <c r="B117" i="4"/>
  <c r="B116" i="4"/>
  <c r="B79" i="4"/>
  <c r="B78" i="4"/>
  <c r="B93" i="4"/>
  <c r="B92" i="4"/>
  <c r="B91" i="4"/>
  <c r="B90" i="4"/>
  <c r="B115" i="4"/>
  <c r="B77" i="4"/>
  <c r="B76" i="4"/>
  <c r="B95" i="4"/>
  <c r="B94" i="4"/>
  <c r="B103" i="4"/>
  <c r="B96" i="4"/>
  <c r="B98" i="4"/>
  <c r="B97" i="4"/>
  <c r="B89" i="4"/>
  <c r="B88" i="4"/>
  <c r="B87" i="4"/>
  <c r="B86" i="4"/>
  <c r="B107" i="4"/>
  <c r="B105" i="4"/>
  <c r="B102" i="4"/>
  <c r="B106" i="4"/>
  <c r="B104" i="4"/>
  <c r="B101" i="4"/>
  <c r="B84" i="4"/>
  <c r="B85" i="4"/>
  <c r="B114" i="4"/>
  <c r="B113" i="4"/>
  <c r="B112" i="4"/>
  <c r="B70" i="4"/>
  <c r="B69" i="4"/>
  <c r="B68" i="4"/>
  <c r="B65" i="4"/>
  <c r="B66" i="4"/>
  <c r="B67" i="4"/>
  <c r="B64" i="4"/>
  <c r="B63" i="4"/>
  <c r="B83" i="4"/>
  <c r="B100" i="4"/>
  <c r="B99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<sst xmlns="http://schemas.openxmlformats.org/spreadsheetml/2006/main" count="4594" uniqueCount="1851">
  <si>
    <t>大類</t>
    <phoneticPr fontId="3" type="noConversion"/>
  </si>
  <si>
    <t>功能代號</t>
    <phoneticPr fontId="3" type="noConversion"/>
  </si>
  <si>
    <t>流程順序</t>
    <phoneticPr fontId="3" type="noConversion"/>
  </si>
  <si>
    <t>功能名稱/說明</t>
    <phoneticPr fontId="3" type="noConversion"/>
  </si>
  <si>
    <t>L1907</t>
  </si>
  <si>
    <t>.3.1</t>
  </si>
  <si>
    <t>張嘉榮</t>
    <phoneticPr fontId="3" type="noConversion"/>
  </si>
  <si>
    <t>L1906</t>
  </si>
  <si>
    <t xml:space="preserve">關聯戶資料查詢            </t>
    <phoneticPr fontId="3" type="noConversion"/>
  </si>
  <si>
    <t>L1106</t>
  </si>
  <si>
    <t xml:space="preserve">關聯戶資料維護            </t>
    <phoneticPr fontId="3" type="noConversion"/>
  </si>
  <si>
    <t>L1001</t>
  </si>
  <si>
    <t>.3.1.1</t>
  </si>
  <si>
    <t>顧客明細資料查詢</t>
    <phoneticPr fontId="3" type="noConversion"/>
  </si>
  <si>
    <t>L1101</t>
  </si>
  <si>
    <t>.3.1.1.1</t>
  </si>
  <si>
    <t>L1102</t>
  </si>
  <si>
    <t>.3.1.1.2</t>
  </si>
  <si>
    <t xml:space="preserve">顧客基本資料維護-法人  </t>
    <phoneticPr fontId="3" type="noConversion"/>
  </si>
  <si>
    <t>L1109</t>
    <phoneticPr fontId="3" type="noConversion"/>
  </si>
  <si>
    <t>.3.1.1.9</t>
  </si>
  <si>
    <t>客戶交互運用維護</t>
    <phoneticPr fontId="3" type="noConversion"/>
  </si>
  <si>
    <t>L1103</t>
  </si>
  <si>
    <t>.3.1.1.B</t>
  </si>
  <si>
    <t>顧客基本資料變更-自然人</t>
    <phoneticPr fontId="3" type="noConversion"/>
  </si>
  <si>
    <t>L1104</t>
  </si>
  <si>
    <t>.3.1.1.C</t>
  </si>
  <si>
    <t xml:space="preserve">顧客基本資料變更-法人  </t>
    <phoneticPr fontId="3" type="noConversion"/>
  </si>
  <si>
    <t>L1905</t>
  </si>
  <si>
    <t>.3.1.2</t>
  </si>
  <si>
    <t>L1105</t>
  </si>
  <si>
    <t>.3.1.2.1</t>
  </si>
  <si>
    <t xml:space="preserve">顧客聯絡電話維護(Eloan14) </t>
    <phoneticPr fontId="3" type="noConversion"/>
  </si>
  <si>
    <t>L190A</t>
    <phoneticPr fontId="3" type="noConversion"/>
  </si>
  <si>
    <t>.3.B.4</t>
  </si>
  <si>
    <t>員工資料檔查詢</t>
    <phoneticPr fontId="3" type="noConversion"/>
  </si>
  <si>
    <t>L1908</t>
  </si>
  <si>
    <t>.C.1</t>
  </si>
  <si>
    <t xml:space="preserve">申請不列印書面通知書查詢  </t>
    <phoneticPr fontId="3" type="noConversion"/>
  </si>
  <si>
    <t>L1108</t>
  </si>
  <si>
    <t>.C.1.1</t>
  </si>
  <si>
    <t xml:space="preserve">申請不列印書面通知書維護  </t>
    <phoneticPr fontId="3" type="noConversion"/>
  </si>
  <si>
    <t>L2001</t>
  </si>
  <si>
    <t>.1.1</t>
  </si>
  <si>
    <t xml:space="preserve">商品參數明細資料查詢                    </t>
    <phoneticPr fontId="3" type="noConversion"/>
  </si>
  <si>
    <t>L2101</t>
  </si>
  <si>
    <t>.1.2</t>
  </si>
  <si>
    <t>商品參數維護(Eloan17.informatica)</t>
    <phoneticPr fontId="3" type="noConversion"/>
  </si>
  <si>
    <t>.3.1.1.5/3.6.1</t>
  </si>
  <si>
    <t xml:space="preserve">保證人明細資料查詢                      </t>
    <phoneticPr fontId="3" type="noConversion"/>
  </si>
  <si>
    <t>L2921</t>
    <phoneticPr fontId="3" type="noConversion"/>
  </si>
  <si>
    <t>.3.1.1.7</t>
  </si>
  <si>
    <t>L2801</t>
    <phoneticPr fontId="3" type="noConversion"/>
  </si>
  <si>
    <t>.3.1.1.7.1</t>
  </si>
  <si>
    <t xml:space="preserve">未齊案件管理             </t>
    <phoneticPr fontId="3" type="noConversion"/>
  </si>
  <si>
    <t>.3.1.1.8.1</t>
  </si>
  <si>
    <t xml:space="preserve">擔保品重評明細資料查詢                  </t>
    <phoneticPr fontId="3" type="noConversion"/>
  </si>
  <si>
    <t>余家興</t>
    <phoneticPr fontId="3" type="noConversion"/>
  </si>
  <si>
    <t xml:space="preserve">擔保品重評資料登錄                      </t>
    <phoneticPr fontId="3" type="noConversion"/>
  </si>
  <si>
    <t>.3.1.1.8/3.4.1</t>
  </si>
  <si>
    <t xml:space="preserve">擔保品明細資料查詢                      </t>
    <phoneticPr fontId="3" type="noConversion"/>
  </si>
  <si>
    <t>L2010</t>
  </si>
  <si>
    <t>.3.2.1</t>
  </si>
  <si>
    <t xml:space="preserve">申請案件明細資料查詢                    </t>
    <phoneticPr fontId="3" type="noConversion"/>
  </si>
  <si>
    <t>L2111</t>
  </si>
  <si>
    <t>.3.2.1.1</t>
  </si>
  <si>
    <t xml:space="preserve">案件申請登錄(Eloan3)                   </t>
    <phoneticPr fontId="3" type="noConversion"/>
  </si>
  <si>
    <t>L2153</t>
    <phoneticPr fontId="3" type="noConversion"/>
  </si>
  <si>
    <t>.3.2.1.2</t>
  </si>
  <si>
    <t xml:space="preserve">核准額度登錄(Eloan4)                 </t>
    <phoneticPr fontId="3" type="noConversion"/>
  </si>
  <si>
    <t>L2151</t>
  </si>
  <si>
    <t>.3.2.1.3</t>
  </si>
  <si>
    <t xml:space="preserve">駁回額度登錄                            </t>
    <phoneticPr fontId="3" type="noConversion"/>
  </si>
  <si>
    <t>L2112</t>
  </si>
  <si>
    <t>.3.2.2</t>
  </si>
  <si>
    <t xml:space="preserve">團體戶申請登錄                          </t>
    <phoneticPr fontId="3" type="noConversion"/>
  </si>
  <si>
    <t>.3.3.1</t>
  </si>
  <si>
    <t xml:space="preserve">額度明細資料查詢                        </t>
    <phoneticPr fontId="3" type="noConversion"/>
  </si>
  <si>
    <t>L2154</t>
  </si>
  <si>
    <t>.3.3.1.1</t>
  </si>
  <si>
    <t xml:space="preserve">額度資料維護                            </t>
    <phoneticPr fontId="3" type="noConversion"/>
  </si>
  <si>
    <t>L2016</t>
    <phoneticPr fontId="3" type="noConversion"/>
  </si>
  <si>
    <t>.3.3.2</t>
  </si>
  <si>
    <t xml:space="preserve">核准號碼明細資料查詢                    </t>
    <phoneticPr fontId="3" type="noConversion"/>
  </si>
  <si>
    <t>L2061</t>
    <phoneticPr fontId="3" type="noConversion"/>
  </si>
  <si>
    <t>.3.3.3</t>
  </si>
  <si>
    <t>貸後契變手續費明細資料查詢(未入帳)</t>
    <phoneticPr fontId="3" type="noConversion"/>
  </si>
  <si>
    <t>L2670</t>
    <phoneticPr fontId="3" type="noConversion"/>
  </si>
  <si>
    <t>.3.3.3.1</t>
  </si>
  <si>
    <t xml:space="preserve">貸後契變手續費維護                      </t>
    <phoneticPr fontId="3" type="noConversion"/>
  </si>
  <si>
    <t>L2062</t>
    <phoneticPr fontId="3" type="noConversion"/>
  </si>
  <si>
    <t>.3.3.4</t>
  </si>
  <si>
    <t>貸後契變手續費明細資料查詢</t>
    <phoneticPr fontId="3" type="noConversion"/>
  </si>
  <si>
    <t>.3.4.1.1</t>
  </si>
  <si>
    <t xml:space="preserve">不動產擔保品資料查詢                    </t>
    <phoneticPr fontId="3" type="noConversion"/>
  </si>
  <si>
    <t>L2411</t>
    <phoneticPr fontId="3" type="noConversion"/>
  </si>
  <si>
    <t>不動產擔保品資料登錄(Eloan6)</t>
    <phoneticPr fontId="3" type="noConversion"/>
  </si>
  <si>
    <t>.3.4.1.2</t>
  </si>
  <si>
    <t xml:space="preserve">動產擔保品資料登錄(Eloan11)       </t>
    <phoneticPr fontId="3" type="noConversion"/>
  </si>
  <si>
    <t>.3.4.1.3</t>
  </si>
  <si>
    <t xml:space="preserve">股票擔保品資料登錄(Eloan12)       </t>
    <phoneticPr fontId="3" type="noConversion"/>
  </si>
  <si>
    <t>.3.4.1.4</t>
  </si>
  <si>
    <t xml:space="preserve">其他擔保品資料登錄(Eloan13) </t>
    <phoneticPr fontId="3" type="noConversion"/>
  </si>
  <si>
    <t>.3.4.1.6</t>
  </si>
  <si>
    <t xml:space="preserve">動產擔保品資料查詢                      </t>
    <phoneticPr fontId="3" type="noConversion"/>
  </si>
  <si>
    <t>.3.4.1.7</t>
  </si>
  <si>
    <t xml:space="preserve">股票擔保品資料查詢                      </t>
    <phoneticPr fontId="3" type="noConversion"/>
  </si>
  <si>
    <t>.3.4.1.8</t>
  </si>
  <si>
    <t xml:space="preserve">其他擔保品資料查詢                      </t>
    <phoneticPr fontId="3" type="noConversion"/>
  </si>
  <si>
    <t>.3.4.1.9</t>
  </si>
  <si>
    <t xml:space="preserve">不動產擔保品土地明細資料查詢            </t>
    <phoneticPr fontId="3" type="noConversion"/>
  </si>
  <si>
    <t>.3.4.1.9.1</t>
  </si>
  <si>
    <t>不動產建物擔保品資料登錄(Eloan8)</t>
    <phoneticPr fontId="3" type="noConversion"/>
  </si>
  <si>
    <t>.3.4.1.A</t>
  </si>
  <si>
    <t xml:space="preserve">不動產擔保品房屋明細資料查詢            </t>
    <phoneticPr fontId="3" type="noConversion"/>
  </si>
  <si>
    <t>.3.4.1.A.1</t>
  </si>
  <si>
    <t>不動產土地擔保品資料登錄(Eloan7)</t>
    <phoneticPr fontId="3" type="noConversion"/>
  </si>
  <si>
    <t>.3.4.2.1</t>
  </si>
  <si>
    <t xml:space="preserve">提供人之擔保品查詢                      </t>
    <phoneticPr fontId="3" type="noConversion"/>
  </si>
  <si>
    <t>L2922</t>
    <phoneticPr fontId="3" type="noConversion"/>
  </si>
  <si>
    <t>.3.4.2.2</t>
  </si>
  <si>
    <t xml:space="preserve">土地坐落索引查詢                        </t>
    <phoneticPr fontId="3" type="noConversion"/>
  </si>
  <si>
    <t>.3.4.2.3</t>
  </si>
  <si>
    <t xml:space="preserve">擔保品關聯設定明細資料查詢              </t>
    <phoneticPr fontId="3" type="noConversion"/>
  </si>
  <si>
    <t>.3.4.3.1</t>
  </si>
  <si>
    <t xml:space="preserve">動產擔保品明細資料查詢-依牌照號碼       </t>
    <phoneticPr fontId="3" type="noConversion"/>
  </si>
  <si>
    <t>L2017</t>
    <phoneticPr fontId="3" type="noConversion"/>
  </si>
  <si>
    <t>.3.5.1</t>
  </si>
  <si>
    <t xml:space="preserve">額度與擔保品關聯查詢 </t>
    <phoneticPr fontId="3" type="noConversion"/>
  </si>
  <si>
    <t>.3.5.2</t>
  </si>
  <si>
    <t>額度與擔保品關聯登錄(Eloan10)</t>
    <phoneticPr fontId="3" type="noConversion"/>
  </si>
  <si>
    <t>.3.6.1.1</t>
  </si>
  <si>
    <t xml:space="preserve">保證人資料登錄(Eloan5)                </t>
    <phoneticPr fontId="3" type="noConversion"/>
  </si>
  <si>
    <t>L2902</t>
    <phoneticPr fontId="3" type="noConversion"/>
  </si>
  <si>
    <t>.3.6.2</t>
  </si>
  <si>
    <t xml:space="preserve">保證人保證資料查詢                      </t>
    <phoneticPr fontId="3" type="noConversion"/>
  </si>
  <si>
    <t>L2903</t>
    <phoneticPr fontId="3" type="noConversion"/>
  </si>
  <si>
    <t>.3.6.3</t>
  </si>
  <si>
    <t xml:space="preserve">關聯戶放款資料查詢                              </t>
    <phoneticPr fontId="3" type="noConversion"/>
  </si>
  <si>
    <t>.3.7</t>
  </si>
  <si>
    <t xml:space="preserve">不動產建物資料查詢                      </t>
    <phoneticPr fontId="3" type="noConversion"/>
  </si>
  <si>
    <t xml:space="preserve">不動產土地資料查詢                      </t>
    <phoneticPr fontId="3" type="noConversion"/>
  </si>
  <si>
    <t>L2918</t>
    <phoneticPr fontId="3" type="noConversion"/>
  </si>
  <si>
    <t>L2418</t>
    <phoneticPr fontId="3" type="noConversion"/>
  </si>
  <si>
    <t>他項權利資料登錄(Eloan16)</t>
    <phoneticPr fontId="3" type="noConversion"/>
  </si>
  <si>
    <t>L2035</t>
    <phoneticPr fontId="3" type="noConversion"/>
  </si>
  <si>
    <t>.3.A.6</t>
  </si>
  <si>
    <t xml:space="preserve">關係人明細資料查詢                  </t>
    <phoneticPr fontId="3" type="noConversion"/>
  </si>
  <si>
    <t>L2306</t>
    <phoneticPr fontId="3" type="noConversion"/>
  </si>
  <si>
    <t>.3.A.6.1</t>
  </si>
  <si>
    <t xml:space="preserve">關係人資料建立(Eloan15)             </t>
    <phoneticPr fontId="3" type="noConversion"/>
  </si>
  <si>
    <t>L2631</t>
    <phoneticPr fontId="3" type="noConversion"/>
  </si>
  <si>
    <t>.7.3.2</t>
  </si>
  <si>
    <t xml:space="preserve">清償作業                                </t>
    <phoneticPr fontId="3" type="noConversion"/>
  </si>
  <si>
    <t>L2931</t>
  </si>
  <si>
    <t>.7.3.3</t>
  </si>
  <si>
    <t xml:space="preserve">清償違約明細                            </t>
    <phoneticPr fontId="3" type="noConversion"/>
  </si>
  <si>
    <t>L2077</t>
    <phoneticPr fontId="3" type="noConversion"/>
  </si>
  <si>
    <t>.7.6.1</t>
  </si>
  <si>
    <t xml:space="preserve">清償作業明細資料查詢                    </t>
    <phoneticPr fontId="3" type="noConversion"/>
  </si>
  <si>
    <t>L2932</t>
    <phoneticPr fontId="3" type="noConversion"/>
  </si>
  <si>
    <t>額度清償資料</t>
    <phoneticPr fontId="3" type="noConversion"/>
  </si>
  <si>
    <t>L2632</t>
  </si>
  <si>
    <t>.7.6.1.1</t>
  </si>
  <si>
    <t xml:space="preserve">清償作業維護                            </t>
    <phoneticPr fontId="3" type="noConversion"/>
  </si>
  <si>
    <t>L2076</t>
    <phoneticPr fontId="3" type="noConversion"/>
  </si>
  <si>
    <t>.7.6.2</t>
  </si>
  <si>
    <t>領取清償證明作業</t>
    <phoneticPr fontId="3" type="noConversion"/>
  </si>
  <si>
    <t>L2079</t>
    <phoneticPr fontId="3" type="noConversion"/>
  </si>
  <si>
    <t>.A.3.2</t>
  </si>
  <si>
    <t>展期件新舊對照查詢</t>
    <phoneticPr fontId="3" type="noConversion"/>
  </si>
  <si>
    <t>L2702</t>
    <phoneticPr fontId="3" type="noConversion"/>
  </si>
  <si>
    <t>.B.1.1</t>
  </si>
  <si>
    <t xml:space="preserve">顧客控管警訊資料維護                    </t>
    <phoneticPr fontId="3" type="noConversion"/>
  </si>
  <si>
    <t>L2072</t>
  </si>
  <si>
    <t>.B.1.1/7.6.4</t>
  </si>
  <si>
    <t xml:space="preserve">顧客控管警訊明細資料查詢                </t>
    <phoneticPr fontId="3" type="noConversion"/>
  </si>
  <si>
    <t>L2073</t>
  </si>
  <si>
    <t>.B.2</t>
  </si>
  <si>
    <t xml:space="preserve">結清客戶個人資料控管明細資料查詢        </t>
    <phoneticPr fontId="3" type="noConversion"/>
  </si>
  <si>
    <t>L2703</t>
    <phoneticPr fontId="3" type="noConversion"/>
  </si>
  <si>
    <t>.B.2.1</t>
  </si>
  <si>
    <t xml:space="preserve">結清客戶個人資料控管維護                </t>
    <phoneticPr fontId="3" type="noConversion"/>
  </si>
  <si>
    <t>L2078</t>
    <phoneticPr fontId="3" type="noConversion"/>
  </si>
  <si>
    <t>.D.2.1</t>
  </si>
  <si>
    <t xml:space="preserve">法拍費用明細資料查詢              </t>
    <phoneticPr fontId="3" type="noConversion"/>
  </si>
  <si>
    <t>L2601</t>
  </si>
  <si>
    <t>.D.2.1.1</t>
  </si>
  <si>
    <t xml:space="preserve">法拍費用新增                            </t>
    <phoneticPr fontId="3" type="noConversion"/>
  </si>
  <si>
    <t>L2602</t>
  </si>
  <si>
    <t>.D.2.1.2</t>
  </si>
  <si>
    <t xml:space="preserve">法拍費用維護                            </t>
    <phoneticPr fontId="3" type="noConversion"/>
  </si>
  <si>
    <t>L2941</t>
    <phoneticPr fontId="3" type="noConversion"/>
  </si>
  <si>
    <t>.D.2.2</t>
  </si>
  <si>
    <t xml:space="preserve">法拍費用查詢-依借款人戶號       </t>
    <phoneticPr fontId="3" type="noConversion"/>
  </si>
  <si>
    <t>L2942</t>
  </si>
  <si>
    <t>.D.2.3</t>
  </si>
  <si>
    <t xml:space="preserve">法拍費用查詢-依帳務日期              </t>
    <phoneticPr fontId="3" type="noConversion"/>
  </si>
  <si>
    <t>L2603</t>
    <phoneticPr fontId="3" type="noConversion"/>
  </si>
  <si>
    <t>.D.2.4</t>
  </si>
  <si>
    <t xml:space="preserve">法拍費用借支報表列印                    </t>
    <phoneticPr fontId="3" type="noConversion"/>
  </si>
  <si>
    <t>L2605</t>
    <phoneticPr fontId="3" type="noConversion"/>
  </si>
  <si>
    <t>.D.2.5</t>
  </si>
  <si>
    <t xml:space="preserve">法拍費用未銷明細查詢                    </t>
    <phoneticPr fontId="3" type="noConversion"/>
  </si>
  <si>
    <t>L2613</t>
    <phoneticPr fontId="3" type="noConversion"/>
  </si>
  <si>
    <t>.D.2.6</t>
  </si>
  <si>
    <t xml:space="preserve">法務費轉催收明細表                      </t>
    <phoneticPr fontId="3" type="noConversion"/>
  </si>
  <si>
    <t>L2614</t>
    <phoneticPr fontId="3" type="noConversion"/>
  </si>
  <si>
    <t>.D.2.7</t>
  </si>
  <si>
    <t xml:space="preserve">法務費轉催收傳票開立作業                </t>
    <phoneticPr fontId="3" type="noConversion"/>
  </si>
  <si>
    <t>L3901</t>
  </si>
  <si>
    <t>.2</t>
  </si>
  <si>
    <t xml:space="preserve">貸款試算                 </t>
    <phoneticPr fontId="3" type="noConversion"/>
  </si>
  <si>
    <t>L3001</t>
  </si>
  <si>
    <t>.3.1.1.4/3.D.3</t>
  </si>
  <si>
    <t xml:space="preserve">放款明細資料查詢         </t>
    <phoneticPr fontId="3" type="noConversion"/>
  </si>
  <si>
    <t>L3915</t>
  </si>
  <si>
    <t xml:space="preserve">額度資料查詢             </t>
    <phoneticPr fontId="3" type="noConversion"/>
  </si>
  <si>
    <t>L3010</t>
  </si>
  <si>
    <t>.3.A.3</t>
  </si>
  <si>
    <t xml:space="preserve">聯貸案訂約明細資料查詢  </t>
    <phoneticPr fontId="3" type="noConversion"/>
  </si>
  <si>
    <t>L3600</t>
    <phoneticPr fontId="3" type="noConversion"/>
  </si>
  <si>
    <t>.3.A.4</t>
  </si>
  <si>
    <t>聯貸案訂約登錄</t>
    <phoneticPr fontId="3" type="noConversion"/>
  </si>
  <si>
    <t>L3003</t>
  </si>
  <si>
    <t>.3.D.1</t>
  </si>
  <si>
    <t xml:space="preserve">預約撥款明細資料查詢     </t>
    <phoneticPr fontId="3" type="noConversion"/>
  </si>
  <si>
    <t>L3110</t>
  </si>
  <si>
    <t>.3.D.1.1</t>
  </si>
  <si>
    <t xml:space="preserve">預約撥款                 </t>
    <phoneticPr fontId="3" type="noConversion"/>
  </si>
  <si>
    <t>L3120</t>
  </si>
  <si>
    <t xml:space="preserve">預約撥款刪除             </t>
    <phoneticPr fontId="3" type="noConversion"/>
  </si>
  <si>
    <t>L6984</t>
  </si>
  <si>
    <t>.3.D.1.1/3.F.1</t>
  </si>
  <si>
    <t>預約撥款到期作業</t>
    <phoneticPr fontId="3" type="noConversion"/>
  </si>
  <si>
    <t>余家興</t>
  </si>
  <si>
    <t>L3100</t>
  </si>
  <si>
    <t>.3.D.2</t>
  </si>
  <si>
    <t xml:space="preserve">撥款                     </t>
    <phoneticPr fontId="3" type="noConversion"/>
  </si>
  <si>
    <t>L3002</t>
  </si>
  <si>
    <t>.3.D.3.2</t>
  </si>
  <si>
    <t xml:space="preserve">撥款明細資料查詢         </t>
    <phoneticPr fontId="3" type="noConversion"/>
  </si>
  <si>
    <t>L3916</t>
  </si>
  <si>
    <t>.3.D.3.2.1</t>
  </si>
  <si>
    <t xml:space="preserve">撥款內容查詢             </t>
    <phoneticPr fontId="3" type="noConversion"/>
  </si>
  <si>
    <t>L3410</t>
  </si>
  <si>
    <t>.4.3.4</t>
  </si>
  <si>
    <t xml:space="preserve">結案登錄-可欠繳          </t>
    <phoneticPr fontId="3" type="noConversion"/>
  </si>
  <si>
    <t>L3420</t>
    <phoneticPr fontId="3" type="noConversion"/>
  </si>
  <si>
    <t>結案登錄-不可欠繳</t>
    <phoneticPr fontId="3" type="noConversion"/>
  </si>
  <si>
    <t>L3210</t>
  </si>
  <si>
    <t>.4.4.1</t>
  </si>
  <si>
    <t xml:space="preserve">暫收款登錄               </t>
    <phoneticPr fontId="3" type="noConversion"/>
  </si>
  <si>
    <t>L3007</t>
  </si>
  <si>
    <t>.4.4.2</t>
  </si>
  <si>
    <t xml:space="preserve">暫收支票明細資料查詢     </t>
    <phoneticPr fontId="3" type="noConversion"/>
  </si>
  <si>
    <t>L3008</t>
    <phoneticPr fontId="3" type="noConversion"/>
  </si>
  <si>
    <t>.4.4.3</t>
  </si>
  <si>
    <t>支票明細資料查詢-依客戶</t>
    <phoneticPr fontId="3" type="noConversion"/>
  </si>
  <si>
    <t>L3009</t>
    <phoneticPr fontId="3" type="noConversion"/>
  </si>
  <si>
    <t>.4.4.4</t>
  </si>
  <si>
    <t>支票明細資料查詢-全部</t>
    <phoneticPr fontId="3" type="noConversion"/>
  </si>
  <si>
    <t>L3220</t>
    <phoneticPr fontId="3" type="noConversion"/>
  </si>
  <si>
    <t>.4.4.5</t>
  </si>
  <si>
    <t xml:space="preserve">暫收款退還               </t>
    <phoneticPr fontId="3" type="noConversion"/>
  </si>
  <si>
    <t>L3230</t>
    <phoneticPr fontId="3" type="noConversion"/>
  </si>
  <si>
    <t>.4.4.6</t>
  </si>
  <si>
    <t>暫收款銷帳</t>
    <phoneticPr fontId="3" type="noConversion"/>
  </si>
  <si>
    <t>L3921</t>
  </si>
  <si>
    <t>.5.3.1</t>
  </si>
  <si>
    <t xml:space="preserve">回收試算                 </t>
    <phoneticPr fontId="3" type="noConversion"/>
  </si>
  <si>
    <t>L3200</t>
  </si>
  <si>
    <t>.5.3.2</t>
  </si>
  <si>
    <t xml:space="preserve">回收登錄                 </t>
    <phoneticPr fontId="3" type="noConversion"/>
  </si>
  <si>
    <t>L3911</t>
  </si>
  <si>
    <t>.5.3.3</t>
  </si>
  <si>
    <t xml:space="preserve">繳息情形查詢             </t>
    <phoneticPr fontId="3" type="noConversion"/>
  </si>
  <si>
    <t>L3912</t>
  </si>
  <si>
    <t>.5.3.3.1</t>
  </si>
  <si>
    <t xml:space="preserve">交易內容查詢             </t>
    <phoneticPr fontId="3" type="noConversion"/>
  </si>
  <si>
    <t>L3005</t>
  </si>
  <si>
    <t>.5.3.4</t>
  </si>
  <si>
    <t xml:space="preserve">交易明細資料查詢         </t>
    <phoneticPr fontId="3" type="noConversion"/>
  </si>
  <si>
    <t>L3925</t>
  </si>
  <si>
    <t>.5.3.5</t>
  </si>
  <si>
    <t xml:space="preserve">還款分配試算             </t>
    <phoneticPr fontId="3" type="noConversion"/>
  </si>
  <si>
    <t>L3926</t>
  </si>
  <si>
    <t>.5.3.6</t>
  </si>
  <si>
    <t xml:space="preserve">變更期款試算             </t>
    <phoneticPr fontId="3" type="noConversion"/>
  </si>
  <si>
    <t>L3004</t>
  </si>
  <si>
    <t>.5.3.6.1</t>
  </si>
  <si>
    <t xml:space="preserve">約定部分償還明細資料查詢 </t>
    <phoneticPr fontId="3" type="noConversion"/>
  </si>
  <si>
    <t>L3130</t>
    <phoneticPr fontId="3" type="noConversion"/>
  </si>
  <si>
    <t xml:space="preserve">約定部分償還登錄         </t>
    <phoneticPr fontId="3" type="noConversion"/>
  </si>
  <si>
    <t>L3943</t>
    <phoneticPr fontId="3" type="noConversion"/>
  </si>
  <si>
    <t>.6.1.4.1</t>
  </si>
  <si>
    <t xml:space="preserve">支票內容查詢             </t>
    <phoneticPr fontId="3" type="noConversion"/>
  </si>
  <si>
    <t>L3922</t>
    <phoneticPr fontId="3" type="noConversion"/>
  </si>
  <si>
    <t>.7.3.1</t>
  </si>
  <si>
    <t xml:space="preserve">結案試算                 </t>
    <phoneticPr fontId="3" type="noConversion"/>
  </si>
  <si>
    <t>L3924</t>
  </si>
  <si>
    <t>.7.4.4</t>
  </si>
  <si>
    <t xml:space="preserve">催收回復試算             </t>
    <phoneticPr fontId="3" type="noConversion"/>
  </si>
  <si>
    <t>L3440</t>
    <phoneticPr fontId="3" type="noConversion"/>
  </si>
  <si>
    <t>.7.4.5</t>
  </si>
  <si>
    <t xml:space="preserve">催收回復登錄             </t>
    <phoneticPr fontId="3" type="noConversion"/>
  </si>
  <si>
    <t>L3932</t>
  </si>
  <si>
    <t>.8.4</t>
  </si>
  <si>
    <t xml:space="preserve">借戶利率查詢             </t>
    <phoneticPr fontId="3" type="noConversion"/>
  </si>
  <si>
    <t>L3721</t>
  </si>
  <si>
    <t>.8.4.1</t>
  </si>
  <si>
    <t xml:space="preserve">借戶利率變更             </t>
    <phoneticPr fontId="3" type="noConversion"/>
  </si>
  <si>
    <t>L3923</t>
  </si>
  <si>
    <t>.A.1.1</t>
  </si>
  <si>
    <t xml:space="preserve">應繳日試算               </t>
    <phoneticPr fontId="3" type="noConversion"/>
  </si>
  <si>
    <t>L3711</t>
    <phoneticPr fontId="3" type="noConversion"/>
  </si>
  <si>
    <t>.A.1.2</t>
  </si>
  <si>
    <t xml:space="preserve">應繳日變更-不可欠繳      </t>
    <phoneticPr fontId="3" type="noConversion"/>
  </si>
  <si>
    <t>L3712</t>
    <phoneticPr fontId="3" type="noConversion"/>
  </si>
  <si>
    <t>.A.1.3</t>
  </si>
  <si>
    <t xml:space="preserve">應繳日變更-可欠繳        </t>
    <phoneticPr fontId="3" type="noConversion"/>
  </si>
  <si>
    <t>L3701</t>
    <phoneticPr fontId="3" type="noConversion"/>
  </si>
  <si>
    <t>.A.2.1</t>
  </si>
  <si>
    <t xml:space="preserve">放款內容變更             </t>
    <phoneticPr fontId="3" type="noConversion"/>
  </si>
  <si>
    <t>L4060</t>
  </si>
  <si>
    <t>.3.4.4</t>
  </si>
  <si>
    <t xml:space="preserve">額度擔保品保險單關聯查詢   </t>
    <phoneticPr fontId="3" type="noConversion"/>
  </si>
  <si>
    <t>黃梓峻</t>
  </si>
  <si>
    <t>L4610</t>
  </si>
  <si>
    <t>.3.4.4.1</t>
  </si>
  <si>
    <t>保險單明細資料登錄(Eloan9)</t>
    <phoneticPr fontId="3" type="noConversion"/>
  </si>
  <si>
    <t>L4611</t>
  </si>
  <si>
    <t>.3.A.1.1</t>
  </si>
  <si>
    <t xml:space="preserve">續約保單資料維護           </t>
    <phoneticPr fontId="3" type="noConversion"/>
  </si>
  <si>
    <t>L4600</t>
  </si>
  <si>
    <t>.3.A.1.2</t>
  </si>
  <si>
    <t xml:space="preserve">火險到期檔產生作業         </t>
    <phoneticPr fontId="3" type="noConversion"/>
  </si>
  <si>
    <t>L4601</t>
  </si>
  <si>
    <t>.3.A.1.3</t>
  </si>
  <si>
    <t xml:space="preserve">火險詢價作業               </t>
    <phoneticPr fontId="3" type="noConversion"/>
  </si>
  <si>
    <t>L4603</t>
  </si>
  <si>
    <t>.3.A.1.4</t>
  </si>
  <si>
    <t xml:space="preserve">火險通知作業               </t>
    <phoneticPr fontId="3" type="noConversion"/>
  </si>
  <si>
    <t>L4960</t>
  </si>
  <si>
    <t>.3.A.1.5</t>
  </si>
  <si>
    <t xml:space="preserve">火險保費資料查詢(By客戶) </t>
    <phoneticPr fontId="3" type="noConversion"/>
  </si>
  <si>
    <t>L4961</t>
  </si>
  <si>
    <t>.3.A.1.6</t>
  </si>
  <si>
    <t xml:space="preserve">火險保費明細查詢         </t>
    <phoneticPr fontId="3" type="noConversion"/>
  </si>
  <si>
    <t>L4602</t>
  </si>
  <si>
    <t>.3.A.1.7</t>
  </si>
  <si>
    <t xml:space="preserve">火險出單明細表與媒體       </t>
    <phoneticPr fontId="3" type="noConversion"/>
  </si>
  <si>
    <t>L4604</t>
  </si>
  <si>
    <t>.3.A.1.8</t>
  </si>
  <si>
    <t xml:space="preserve">火險保費未繳轉借支作業     </t>
    <phoneticPr fontId="3" type="noConversion"/>
  </si>
  <si>
    <t>L4605</t>
  </si>
  <si>
    <t>.3.A.1.9</t>
  </si>
  <si>
    <t xml:space="preserve">火險最終保單上傳作業       </t>
    <phoneticPr fontId="3" type="noConversion"/>
  </si>
  <si>
    <t>L4606</t>
  </si>
  <si>
    <t>.3.A.1.A</t>
  </si>
  <si>
    <t xml:space="preserve">火險佣金作業               </t>
    <phoneticPr fontId="3" type="noConversion"/>
  </si>
  <si>
    <t>L4962</t>
  </si>
  <si>
    <t>.3.A.1.B</t>
  </si>
  <si>
    <t xml:space="preserve">保險單資料檢核作業       </t>
    <phoneticPr fontId="3" type="noConversion"/>
  </si>
  <si>
    <t>L4965</t>
  </si>
  <si>
    <t>.3.A.1.C</t>
  </si>
  <si>
    <t xml:space="preserve">保險單明細資料查詢       </t>
    <phoneticPr fontId="3" type="noConversion"/>
  </si>
  <si>
    <t>L4964</t>
  </si>
  <si>
    <t>.3.A.2.1</t>
  </si>
  <si>
    <t xml:space="preserve">不動產保險單資料查詢     </t>
    <phoneticPr fontId="3" type="noConversion"/>
  </si>
  <si>
    <t>L4042</t>
    <phoneticPr fontId="3" type="noConversion"/>
  </si>
  <si>
    <t>.3.C.1</t>
  </si>
  <si>
    <t xml:space="preserve">ACH授權資料查詢                      </t>
    <phoneticPr fontId="3" type="noConversion"/>
  </si>
  <si>
    <t>L4410</t>
  </si>
  <si>
    <t>.3.C.1.1</t>
  </si>
  <si>
    <t xml:space="preserve">ACH授權資料建檔                      </t>
    <phoneticPr fontId="3" type="noConversion"/>
  </si>
  <si>
    <t>L4040</t>
  </si>
  <si>
    <t>.3.C.1.2</t>
  </si>
  <si>
    <t xml:space="preserve">產生ACH授權提出資料                  </t>
    <phoneticPr fontId="3" type="noConversion"/>
  </si>
  <si>
    <t>L4043</t>
    <phoneticPr fontId="3" type="noConversion"/>
  </si>
  <si>
    <t>.3.C.2</t>
  </si>
  <si>
    <t xml:space="preserve">郵局授權資料查詢                     </t>
    <phoneticPr fontId="3" type="noConversion"/>
  </si>
  <si>
    <t>L4412</t>
  </si>
  <si>
    <t>.3.C.2.1</t>
  </si>
  <si>
    <t xml:space="preserve">郵局授權資料建檔                     </t>
    <phoneticPr fontId="3" type="noConversion"/>
  </si>
  <si>
    <t>L4041</t>
  </si>
  <si>
    <t>.3.C.2.2</t>
  </si>
  <si>
    <t xml:space="preserve">產生郵局授權提出資料                 </t>
    <phoneticPr fontId="3" type="noConversion"/>
  </si>
  <si>
    <t>L4414</t>
    <phoneticPr fontId="3" type="noConversion"/>
  </si>
  <si>
    <t>.3.C.2.3</t>
  </si>
  <si>
    <t xml:space="preserve">上傳授權提回檔                       </t>
    <phoneticPr fontId="3" type="noConversion"/>
  </si>
  <si>
    <t>L4940</t>
    <phoneticPr fontId="3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</si>
  <si>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</si>
  <si>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</si>
  <si>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</si>
  <si>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</si>
  <si>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3" type="noConversion"/>
  </si>
  <si>
    <t>L4943</t>
    <phoneticPr fontId="3" type="noConversion"/>
  </si>
  <si>
    <t>.3.C.3/3.3.3.2</t>
  </si>
  <si>
    <t xml:space="preserve">銀行扣款檔資料查詢                   </t>
    <phoneticPr fontId="3" type="noConversion"/>
  </si>
  <si>
    <t>L4452</t>
  </si>
  <si>
    <t>.3.C.4</t>
  </si>
  <si>
    <t xml:space="preserve">銀行扣款(媒體製作)                   </t>
    <phoneticPr fontId="3" type="noConversion"/>
  </si>
  <si>
    <t>L4453</t>
  </si>
  <si>
    <t>.3.C.5</t>
  </si>
  <si>
    <t>銀扣扣款前通知</t>
    <phoneticPr fontId="3" type="noConversion"/>
  </si>
  <si>
    <t>L4454</t>
  </si>
  <si>
    <t>.3.C.6</t>
  </si>
  <si>
    <t xml:space="preserve">產生銀扣扣款失敗                     </t>
    <phoneticPr fontId="3" type="noConversion"/>
  </si>
  <si>
    <t>L4450</t>
  </si>
  <si>
    <t>.3.C.7/3.3.3.1</t>
  </si>
  <si>
    <t xml:space="preserve">產出銀行扣帳檔                       </t>
    <phoneticPr fontId="3" type="noConversion"/>
  </si>
  <si>
    <t>L4101</t>
  </si>
  <si>
    <t>.3.E.1</t>
  </si>
  <si>
    <t xml:space="preserve">撥款匯款作業                         </t>
    <phoneticPr fontId="3" type="noConversion"/>
  </si>
  <si>
    <t>L4001</t>
  </si>
  <si>
    <t>.3.E.2</t>
  </si>
  <si>
    <t xml:space="preserve">撥款匯款彙總查詢                     </t>
    <phoneticPr fontId="3" type="noConversion"/>
  </si>
  <si>
    <t>L4901</t>
  </si>
  <si>
    <t>.3.E.2.1</t>
  </si>
  <si>
    <t xml:space="preserve">撥款匯款記錄檔查詢                   </t>
    <phoneticPr fontId="3" type="noConversion"/>
  </si>
  <si>
    <t>L4500</t>
    <phoneticPr fontId="3" type="noConversion"/>
  </si>
  <si>
    <t>.4.2.1</t>
  </si>
  <si>
    <t>設定員工扣薪日程表</t>
    <phoneticPr fontId="3" type="noConversion"/>
  </si>
  <si>
    <t>L4950</t>
  </si>
  <si>
    <t>.4.2.2</t>
  </si>
  <si>
    <t xml:space="preserve">員工扣薪設定檢核表    </t>
    <phoneticPr fontId="3" type="noConversion"/>
  </si>
  <si>
    <t>L4510</t>
    <phoneticPr fontId="3" type="noConversion"/>
  </si>
  <si>
    <t>.4.2.3</t>
  </si>
  <si>
    <t>產出員工扣薪明細檔</t>
    <phoneticPr fontId="3" type="noConversion"/>
  </si>
  <si>
    <t>L4511</t>
  </si>
  <si>
    <t>.4.2.4</t>
  </si>
  <si>
    <t>產出員工扣薪媒體檔</t>
    <phoneticPr fontId="3" type="noConversion"/>
  </si>
  <si>
    <t>L4951</t>
  </si>
  <si>
    <t>.4.2.5</t>
  </si>
  <si>
    <t>員工扣薪媒體檔查詢</t>
    <phoneticPr fontId="3" type="noConversion"/>
  </si>
  <si>
    <t>L4512</t>
  </si>
  <si>
    <t>.4.2.6</t>
  </si>
  <si>
    <t>員工扣薪媒體檔維護</t>
    <phoneticPr fontId="3" type="noConversion"/>
  </si>
  <si>
    <t>L4200</t>
  </si>
  <si>
    <t>.4.2.7</t>
  </si>
  <si>
    <t xml:space="preserve">入帳檔上傳作業                       </t>
    <phoneticPr fontId="3" type="noConversion"/>
  </si>
  <si>
    <t>L4002</t>
    <phoneticPr fontId="3" type="noConversion"/>
  </si>
  <si>
    <t>.4.2.8</t>
  </si>
  <si>
    <t xml:space="preserve">整批入帳作業                         </t>
    <phoneticPr fontId="3" type="noConversion"/>
  </si>
  <si>
    <t>L420A</t>
    <phoneticPr fontId="3" type="noConversion"/>
  </si>
  <si>
    <t>整批入帳檔檢核作業</t>
    <phoneticPr fontId="3" type="noConversion"/>
  </si>
  <si>
    <t>黃梓峻</t>
    <phoneticPr fontId="3" type="noConversion"/>
  </si>
  <si>
    <t>L420B</t>
    <phoneticPr fontId="3" type="noConversion"/>
  </si>
  <si>
    <t>整批入帳檔入帳作業</t>
    <phoneticPr fontId="3" type="noConversion"/>
  </si>
  <si>
    <t>L4920</t>
  </si>
  <si>
    <t xml:space="preserve">整批入帳明細查詢[L4002數字鍵]        </t>
    <phoneticPr fontId="3" type="noConversion"/>
  </si>
  <si>
    <t>L4925</t>
  </si>
  <si>
    <t xml:space="preserve">整批入帳明細查詢(By日期區間)         </t>
    <phoneticPr fontId="3" type="noConversion"/>
  </si>
  <si>
    <t>L4520</t>
  </si>
  <si>
    <t>.4.2.9</t>
  </si>
  <si>
    <t xml:space="preserve">產生員工扣薪回傳報表      </t>
    <phoneticPr fontId="3" type="noConversion"/>
  </si>
  <si>
    <t>L4701</t>
  </si>
  <si>
    <t>.4.3.3</t>
  </si>
  <si>
    <t xml:space="preserve">票據媒體製作                         </t>
    <phoneticPr fontId="3" type="noConversion"/>
  </si>
  <si>
    <t>L4210</t>
  </si>
  <si>
    <t>.5.1.2</t>
  </si>
  <si>
    <t xml:space="preserve">其他還款來源建檔                     </t>
    <phoneticPr fontId="3" type="noConversion"/>
  </si>
  <si>
    <t>L4921</t>
    <phoneticPr fontId="3" type="noConversion"/>
  </si>
  <si>
    <t>.5.1.2.1</t>
  </si>
  <si>
    <t xml:space="preserve">其他還款來源建檔查詢                 </t>
    <phoneticPr fontId="3" type="noConversion"/>
  </si>
  <si>
    <t>L4930</t>
  </si>
  <si>
    <t>.5.1.3.1</t>
  </si>
  <si>
    <t xml:space="preserve">虛擬轉暫收查詢      </t>
    <phoneticPr fontId="3" type="noConversion"/>
  </si>
  <si>
    <t>L4201</t>
  </si>
  <si>
    <t>.5.1.4.1</t>
  </si>
  <si>
    <t>匯款轉帳明細維護[L4920還款來源數字鍵]</t>
    <phoneticPr fontId="3" type="noConversion"/>
  </si>
  <si>
    <t>L4202</t>
  </si>
  <si>
    <t>.5.1.4.2</t>
  </si>
  <si>
    <t>銀行扣款明細維護[L4920還款來源數字鍵]</t>
    <phoneticPr fontId="3" type="noConversion"/>
  </si>
  <si>
    <t>L4203</t>
  </si>
  <si>
    <t>.5.1.4.3</t>
  </si>
  <si>
    <t>郵局扣款明細維護[L4920還款來源數字鍵]</t>
    <phoneticPr fontId="3" type="noConversion"/>
  </si>
  <si>
    <t>L4204</t>
  </si>
  <si>
    <t>.5.1.4.4</t>
  </si>
  <si>
    <t>員工扣薪明細維護[L4920還款來源數字鍵]</t>
    <phoneticPr fontId="3" type="noConversion"/>
  </si>
  <si>
    <t>L4205</t>
  </si>
  <si>
    <t>.5.1.4.5</t>
  </si>
  <si>
    <t>支票兌現明細維護[L4920還款來源數字鍵]</t>
    <phoneticPr fontId="3" type="noConversion"/>
  </si>
  <si>
    <t>L4702</t>
  </si>
  <si>
    <t>.5.1.5</t>
  </si>
  <si>
    <t xml:space="preserve">產生放款本息攤還表暨繳息通知單       </t>
    <phoneticPr fontId="3" type="noConversion"/>
  </si>
  <si>
    <t>L4703</t>
  </si>
  <si>
    <t>.5.1.6</t>
  </si>
  <si>
    <t xml:space="preserve">產生滯繳通知單                       </t>
    <phoneticPr fontId="3" type="noConversion"/>
  </si>
  <si>
    <t>L492A</t>
    <phoneticPr fontId="3" type="noConversion"/>
  </si>
  <si>
    <t>.6.1.1.1</t>
  </si>
  <si>
    <t xml:space="preserve">已入帳未還款查詢(By戶號)              </t>
    <phoneticPr fontId="3" type="noConversion"/>
  </si>
  <si>
    <t>L4322</t>
    <phoneticPr fontId="3" type="noConversion"/>
  </si>
  <si>
    <t>.8.0</t>
  </si>
  <si>
    <t>地區別利率調整設定</t>
    <phoneticPr fontId="3" type="noConversion"/>
  </si>
  <si>
    <t>L4320</t>
    <phoneticPr fontId="3" type="noConversion"/>
  </si>
  <si>
    <t>.8.2</t>
  </si>
  <si>
    <t xml:space="preserve">產生利率即將變動資料                 </t>
    <phoneticPr fontId="3" type="noConversion"/>
  </si>
  <si>
    <t>L4031</t>
  </si>
  <si>
    <t>.8.3</t>
  </si>
  <si>
    <t>利率調整清單</t>
    <phoneticPr fontId="3" type="noConversion"/>
  </si>
  <si>
    <t>L4321</t>
    <phoneticPr fontId="3" type="noConversion"/>
  </si>
  <si>
    <t>.8.3.1</t>
  </si>
  <si>
    <t>利率調整確認作業</t>
    <phoneticPr fontId="3" type="noConversion"/>
  </si>
  <si>
    <t>L4325</t>
  </si>
  <si>
    <t>.8.3.2</t>
  </si>
  <si>
    <t>個別利率批次輸入</t>
    <phoneticPr fontId="3" type="noConversion"/>
  </si>
  <si>
    <t>L4931</t>
    <phoneticPr fontId="3" type="noConversion"/>
  </si>
  <si>
    <t>.8.5</t>
  </si>
  <si>
    <t xml:space="preserve">個別調整利率作業                     </t>
    <phoneticPr fontId="3" type="noConversion"/>
  </si>
  <si>
    <t>L4721</t>
    <phoneticPr fontId="3" type="noConversion"/>
  </si>
  <si>
    <t>.8.6</t>
  </si>
  <si>
    <t>整批批次產出利率變動對帳單</t>
    <phoneticPr fontId="3" type="noConversion"/>
  </si>
  <si>
    <t>L4030</t>
    <phoneticPr fontId="3" type="noConversion"/>
  </si>
  <si>
    <t>.8.7</t>
  </si>
  <si>
    <t xml:space="preserve">調整員工利率作業                     </t>
    <phoneticPr fontId="3" type="noConversion"/>
  </si>
  <si>
    <t>L5060</t>
  </si>
  <si>
    <t>.D.1.1</t>
  </si>
  <si>
    <t xml:space="preserve">案件處理清單         </t>
    <phoneticPr fontId="3" type="noConversion"/>
  </si>
  <si>
    <t>L5960</t>
  </si>
  <si>
    <t>.D.1.1.1</t>
  </si>
  <si>
    <t xml:space="preserve">案件資料查詢         </t>
    <phoneticPr fontId="3" type="noConversion"/>
  </si>
  <si>
    <t>L5961</t>
    <phoneticPr fontId="3" type="noConversion"/>
  </si>
  <si>
    <t>.D.1.1.1.1</t>
  </si>
  <si>
    <t xml:space="preserve">電催明細資料查詢     </t>
    <phoneticPr fontId="3" type="noConversion"/>
  </si>
  <si>
    <t>L5601</t>
  </si>
  <si>
    <t>.D.1.1.1.1.1</t>
  </si>
  <si>
    <t xml:space="preserve">電催登錄             </t>
    <phoneticPr fontId="3" type="noConversion"/>
  </si>
  <si>
    <t>L5962</t>
  </si>
  <si>
    <t>.D.1.1.1.2</t>
  </si>
  <si>
    <t xml:space="preserve">面催明細資料查詢     </t>
    <phoneticPr fontId="3" type="noConversion"/>
  </si>
  <si>
    <t>L5602</t>
  </si>
  <si>
    <t>.D.1.1.1.2.1</t>
  </si>
  <si>
    <t xml:space="preserve">面催登錄             </t>
    <phoneticPr fontId="3" type="noConversion"/>
  </si>
  <si>
    <t>L5963</t>
  </si>
  <si>
    <t>.D.1.1.1.3</t>
  </si>
  <si>
    <t xml:space="preserve">函催明細資料查詢     </t>
    <phoneticPr fontId="3" type="noConversion"/>
  </si>
  <si>
    <t>L5603</t>
  </si>
  <si>
    <t>.D.1.1.1.3.1</t>
  </si>
  <si>
    <t xml:space="preserve">函催登錄             </t>
    <phoneticPr fontId="3" type="noConversion"/>
  </si>
  <si>
    <t>L5964</t>
  </si>
  <si>
    <t>.D.1.1.1.4</t>
  </si>
  <si>
    <t xml:space="preserve">法務進度明細資料查詢 </t>
    <phoneticPr fontId="3" type="noConversion"/>
  </si>
  <si>
    <t>L5604</t>
  </si>
  <si>
    <t>.D.1.1.1.4.1</t>
  </si>
  <si>
    <t xml:space="preserve">法務進度登錄         </t>
    <phoneticPr fontId="3" type="noConversion"/>
  </si>
  <si>
    <t>L5605</t>
  </si>
  <si>
    <t>.D.1.1.2.1</t>
  </si>
  <si>
    <t xml:space="preserve">提醒事項登錄         </t>
    <phoneticPr fontId="3" type="noConversion"/>
  </si>
  <si>
    <t>L5965</t>
  </si>
  <si>
    <t>.D.1.1.2/D.1.1.1.5</t>
  </si>
  <si>
    <t xml:space="preserve">提醒事項查詢         </t>
    <phoneticPr fontId="3" type="noConversion"/>
  </si>
  <si>
    <t>L5061</t>
    <phoneticPr fontId="3" type="noConversion"/>
  </si>
  <si>
    <t>.D.1.1.A</t>
  </si>
  <si>
    <t>催收催繳明細</t>
    <phoneticPr fontId="3" type="noConversion"/>
  </si>
  <si>
    <t>L5705</t>
  </si>
  <si>
    <t>.E.1.1</t>
  </si>
  <si>
    <t>蘇曉玲</t>
    <phoneticPr fontId="3" type="noConversion"/>
  </si>
  <si>
    <t>L5706</t>
  </si>
  <si>
    <t>.E.1.2</t>
  </si>
  <si>
    <t xml:space="preserve">債權比例分攤資料維護(匯入)            </t>
    <phoneticPr fontId="3" type="noConversion"/>
  </si>
  <si>
    <t>L5071</t>
    <phoneticPr fontId="3" type="noConversion"/>
  </si>
  <si>
    <t>.E.1.3</t>
  </si>
  <si>
    <t>債權案件明細查詢</t>
    <phoneticPr fontId="3" type="noConversion"/>
  </si>
  <si>
    <t>L5971</t>
  </si>
  <si>
    <t>.E.1.3.1</t>
  </si>
  <si>
    <t xml:space="preserve">債務協商交易資料查詢                  </t>
    <phoneticPr fontId="3" type="noConversion"/>
  </si>
  <si>
    <t>L5972</t>
  </si>
  <si>
    <t>.E.1.3.2</t>
  </si>
  <si>
    <t xml:space="preserve">債務協商入帳明細查詢                  </t>
    <phoneticPr fontId="3" type="noConversion"/>
  </si>
  <si>
    <t>L5973</t>
  </si>
  <si>
    <t>.E.1.3.3</t>
  </si>
  <si>
    <t xml:space="preserve">最大債權撥付明細查詢                  </t>
    <phoneticPr fontId="3" type="noConversion"/>
  </si>
  <si>
    <t>L5707</t>
  </si>
  <si>
    <t>.E.1.3.3.1/E.2.2.2</t>
  </si>
  <si>
    <t xml:space="preserve">最大債權撥付產檔                      </t>
    <phoneticPr fontId="3" type="noConversion"/>
  </si>
  <si>
    <t>L5708</t>
  </si>
  <si>
    <t>.E.1.3.3.1/E.2.2.3</t>
  </si>
  <si>
    <t xml:space="preserve">最大債權撥付出帳                      </t>
    <phoneticPr fontId="3" type="noConversion"/>
  </si>
  <si>
    <t>L5709</t>
    <phoneticPr fontId="3" type="noConversion"/>
  </si>
  <si>
    <t>.E.1.3.3.1/E.2.2.4</t>
  </si>
  <si>
    <t xml:space="preserve">最大債權撥付回覆檔檢核                </t>
    <phoneticPr fontId="3" type="noConversion"/>
  </si>
  <si>
    <t>L5075</t>
    <phoneticPr fontId="3" type="noConversion"/>
  </si>
  <si>
    <t>.E.1.3.4</t>
  </si>
  <si>
    <t xml:space="preserve">債務協商滯繳/應繳明細查詢             </t>
    <phoneticPr fontId="3" type="noConversion"/>
  </si>
  <si>
    <t>L5701</t>
  </si>
  <si>
    <t>.E.1.4</t>
  </si>
  <si>
    <t>債權維護</t>
    <phoneticPr fontId="3" type="noConversion"/>
  </si>
  <si>
    <t>L5974</t>
  </si>
  <si>
    <t>.E.1/E.3.1</t>
  </si>
  <si>
    <t xml:space="preserve">債權銀行帳號明細資料查詢              </t>
    <phoneticPr fontId="3" type="noConversion"/>
  </si>
  <si>
    <t>L5703</t>
  </si>
  <si>
    <t>.E.1/E.3.2</t>
  </si>
  <si>
    <t xml:space="preserve">債權銀行帳號登錄                      </t>
    <phoneticPr fontId="3" type="noConversion"/>
  </si>
  <si>
    <t>L5970</t>
  </si>
  <si>
    <t>.E.1/E.4</t>
  </si>
  <si>
    <t xml:space="preserve">期款試算                              </t>
    <phoneticPr fontId="3" type="noConversion"/>
  </si>
  <si>
    <t>L5704</t>
  </si>
  <si>
    <t>.E.2.1</t>
  </si>
  <si>
    <t xml:space="preserve">撥付日期設定                          </t>
    <phoneticPr fontId="3" type="noConversion"/>
  </si>
  <si>
    <t>L5074</t>
  </si>
  <si>
    <t>.E.2.2</t>
  </si>
  <si>
    <t xml:space="preserve">應處理清單                        </t>
    <phoneticPr fontId="3" type="noConversion"/>
  </si>
  <si>
    <t>L5702</t>
    <phoneticPr fontId="3" type="noConversion"/>
  </si>
  <si>
    <t>.E.2.2.1</t>
  </si>
  <si>
    <t xml:space="preserve">暫收入帳                              </t>
    <phoneticPr fontId="3" type="noConversion"/>
  </si>
  <si>
    <t>L5710</t>
    <phoneticPr fontId="3" type="noConversion"/>
  </si>
  <si>
    <t>.E.2.2.5</t>
  </si>
  <si>
    <t xml:space="preserve">一般債權撥付資料檢核                  </t>
    <phoneticPr fontId="3" type="noConversion"/>
  </si>
  <si>
    <t>L597A</t>
    <phoneticPr fontId="3" type="noConversion"/>
  </si>
  <si>
    <t>.E.2.3</t>
  </si>
  <si>
    <t>整批處理</t>
    <phoneticPr fontId="3" type="noConversion"/>
  </si>
  <si>
    <t>L5402</t>
  </si>
  <si>
    <t>.F.2.1</t>
  </si>
  <si>
    <t xml:space="preserve">年度業績目標更新                    </t>
    <phoneticPr fontId="3" type="noConversion"/>
  </si>
  <si>
    <t>L5021</t>
    <phoneticPr fontId="3" type="noConversion"/>
  </si>
  <si>
    <t xml:space="preserve">房貸專員明細資料查詢                </t>
    <phoneticPr fontId="3" type="noConversion"/>
  </si>
  <si>
    <t>L5401</t>
  </si>
  <si>
    <t>.F.2.2.1</t>
  </si>
  <si>
    <t xml:space="preserve">房貸專員資料維護                    </t>
    <phoneticPr fontId="3" type="noConversion"/>
  </si>
  <si>
    <t>L5024</t>
    <phoneticPr fontId="3" type="noConversion"/>
  </si>
  <si>
    <t>.F.2.3</t>
  </si>
  <si>
    <t xml:space="preserve">目標金額、累計目標金額查詢          </t>
    <phoneticPr fontId="3" type="noConversion"/>
  </si>
  <si>
    <t>L5405</t>
  </si>
  <si>
    <t>.F.2.3.1</t>
  </si>
  <si>
    <t xml:space="preserve">更改目標金額、累計目標金額          </t>
    <phoneticPr fontId="3" type="noConversion"/>
  </si>
  <si>
    <t>L5022</t>
    <phoneticPr fontId="3" type="noConversion"/>
  </si>
  <si>
    <t>.F.2.4</t>
  </si>
  <si>
    <t xml:space="preserve">協辦人員等級明細資料查詢            </t>
    <phoneticPr fontId="3" type="noConversion"/>
  </si>
  <si>
    <t>L5407</t>
  </si>
  <si>
    <t>.F.2.4.1</t>
  </si>
  <si>
    <t xml:space="preserve">房貸協辦人員等級維護                </t>
    <phoneticPr fontId="3" type="noConversion"/>
  </si>
  <si>
    <t>L5023</t>
    <phoneticPr fontId="3" type="noConversion"/>
  </si>
  <si>
    <t xml:space="preserve">晤談人員明細資料查詢                </t>
    <phoneticPr fontId="3" type="noConversion"/>
  </si>
  <si>
    <t>L5406</t>
  </si>
  <si>
    <t xml:space="preserve">晤談人員資料維護                    </t>
    <phoneticPr fontId="3" type="noConversion"/>
  </si>
  <si>
    <t>L5908</t>
    <phoneticPr fontId="3" type="noConversion"/>
  </si>
  <si>
    <t xml:space="preserve">房貸專員撥款筆數統計表              </t>
    <phoneticPr fontId="3" type="noConversion"/>
  </si>
  <si>
    <t>L5909</t>
    <phoneticPr fontId="3" type="noConversion"/>
  </si>
  <si>
    <t xml:space="preserve">案件品質排行表(列印)                </t>
    <phoneticPr fontId="3" type="noConversion"/>
  </si>
  <si>
    <t>L5910</t>
    <phoneticPr fontId="3" type="noConversion"/>
  </si>
  <si>
    <t xml:space="preserve">新撥款利率案件資料產生              </t>
    <phoneticPr fontId="3" type="noConversion"/>
  </si>
  <si>
    <t>L5911</t>
    <phoneticPr fontId="3" type="noConversion"/>
  </si>
  <si>
    <t xml:space="preserve">撥款件貸款成數統計資料產生          </t>
    <phoneticPr fontId="3" type="noConversion"/>
  </si>
  <si>
    <t>L5912</t>
    <phoneticPr fontId="3" type="noConversion"/>
  </si>
  <si>
    <t xml:space="preserve">新光銀銀扣案件資料產生              </t>
    <phoneticPr fontId="3" type="noConversion"/>
  </si>
  <si>
    <t xml:space="preserve">產生介紹、協辦獎金發放媒體          </t>
    <phoneticPr fontId="3" type="noConversion"/>
  </si>
  <si>
    <t>張金龍</t>
    <phoneticPr fontId="3" type="noConversion"/>
  </si>
  <si>
    <t>產生介紹人加碼獎金媒體</t>
    <phoneticPr fontId="3" type="noConversion"/>
  </si>
  <si>
    <t>L5051</t>
  </si>
  <si>
    <t>房貸介紹人業績處理清單</t>
    <phoneticPr fontId="3" type="noConversion"/>
  </si>
  <si>
    <t>L5501</t>
    <phoneticPr fontId="3" type="noConversion"/>
  </si>
  <si>
    <t xml:space="preserve">介紹人業績案件維護            </t>
    <phoneticPr fontId="3" type="noConversion"/>
  </si>
  <si>
    <t>L5052</t>
  </si>
  <si>
    <t>房貸專員業績處理清單</t>
    <phoneticPr fontId="3" type="noConversion"/>
  </si>
  <si>
    <t>L5502</t>
    <phoneticPr fontId="3" type="noConversion"/>
  </si>
  <si>
    <t xml:space="preserve">房貸專員業績案件維護          </t>
    <phoneticPr fontId="3" type="noConversion"/>
  </si>
  <si>
    <t>L5053</t>
    <phoneticPr fontId="3" type="noConversion"/>
  </si>
  <si>
    <t>介紹、協辦獎金處理清單</t>
    <phoneticPr fontId="3" type="noConversion"/>
  </si>
  <si>
    <t>L5503</t>
    <phoneticPr fontId="3" type="noConversion"/>
  </si>
  <si>
    <t xml:space="preserve">介紹、協辦獎金案件維護            </t>
    <phoneticPr fontId="3" type="noConversion"/>
  </si>
  <si>
    <t>L5054</t>
    <phoneticPr fontId="3" type="noConversion"/>
  </si>
  <si>
    <t>介紹人加碼獎金處理清單</t>
    <phoneticPr fontId="3" type="noConversion"/>
  </si>
  <si>
    <t>L5504</t>
    <phoneticPr fontId="3" type="noConversion"/>
  </si>
  <si>
    <t xml:space="preserve">介紹人加碼獎金案件維護      </t>
    <phoneticPr fontId="3" type="noConversion"/>
  </si>
  <si>
    <t>L5951</t>
  </si>
  <si>
    <t>房貸介紹人業績明細查詢</t>
    <phoneticPr fontId="3" type="noConversion"/>
  </si>
  <si>
    <t>產生換算業績、業務報酬發放媒體</t>
  </si>
  <si>
    <t>L5952</t>
  </si>
  <si>
    <t>房貸專員業績明細查詢</t>
    <phoneticPr fontId="3" type="noConversion"/>
  </si>
  <si>
    <t>L5953</t>
    <phoneticPr fontId="3" type="noConversion"/>
  </si>
  <si>
    <t>介紹、協辦及加碼獎勵津貼實發應發獎金查詢</t>
    <phoneticPr fontId="3" type="noConversion"/>
  </si>
  <si>
    <t>L5959</t>
    <phoneticPr fontId="3" type="noConversion"/>
  </si>
  <si>
    <t>房貸獎勵保費檢核檔查詢</t>
    <phoneticPr fontId="3" type="noConversion"/>
  </si>
  <si>
    <t>L5500</t>
  </si>
  <si>
    <t>工作日業績結算</t>
    <phoneticPr fontId="3" type="noConversion"/>
  </si>
  <si>
    <t>L5903</t>
  </si>
  <si>
    <t>.G.1.1</t>
  </si>
  <si>
    <t xml:space="preserve">檔案借閱明細資料查詢                  </t>
    <phoneticPr fontId="3" type="noConversion"/>
  </si>
  <si>
    <t>L5103</t>
  </si>
  <si>
    <t>.G.1.1.1</t>
  </si>
  <si>
    <t xml:space="preserve">檔案借閱維護                          </t>
    <phoneticPr fontId="3" type="noConversion"/>
  </si>
  <si>
    <t>L5104</t>
  </si>
  <si>
    <t>.G.1.2</t>
  </si>
  <si>
    <t xml:space="preserve">檔案借閱報表作業(列印)                </t>
    <phoneticPr fontId="3" type="noConversion"/>
  </si>
  <si>
    <t>L5901</t>
  </si>
  <si>
    <t>.G.3.1</t>
  </si>
  <si>
    <t xml:space="preserve">資金運用概況明細資料查詢              </t>
    <phoneticPr fontId="3" type="noConversion"/>
  </si>
  <si>
    <t>L5101</t>
  </si>
  <si>
    <t>.G.3.1.1</t>
  </si>
  <si>
    <t xml:space="preserve">資金運用概況維護                      </t>
    <phoneticPr fontId="3" type="noConversion"/>
  </si>
  <si>
    <t>L5902</t>
  </si>
  <si>
    <t>.G.3.2</t>
  </si>
  <si>
    <t xml:space="preserve">放審會記錄明細資料查詢                </t>
    <phoneticPr fontId="3" type="noConversion"/>
  </si>
  <si>
    <t>L5102</t>
  </si>
  <si>
    <t>.G.3.2.1</t>
  </si>
  <si>
    <t xml:space="preserve">放審會記錄維護                        </t>
    <phoneticPr fontId="3" type="noConversion"/>
  </si>
  <si>
    <t>L5905</t>
    <phoneticPr fontId="3" type="noConversion"/>
  </si>
  <si>
    <t>.G.3.3</t>
  </si>
  <si>
    <t>覆審案件明細檔查詢</t>
    <phoneticPr fontId="3" type="noConversion"/>
  </si>
  <si>
    <t>L5105</t>
    <phoneticPr fontId="3" type="noConversion"/>
  </si>
  <si>
    <t>.G.3.3.1</t>
  </si>
  <si>
    <t>覆審案件明細檔維護</t>
    <phoneticPr fontId="3" type="noConversion"/>
  </si>
  <si>
    <t>L5106</t>
    <phoneticPr fontId="3" type="noConversion"/>
  </si>
  <si>
    <t>.G.3.3.2</t>
  </si>
  <si>
    <t>產生覆審案件資料明細</t>
    <phoneticPr fontId="3" type="noConversion"/>
  </si>
  <si>
    <t>L5801</t>
    <phoneticPr fontId="3" type="noConversion"/>
  </si>
  <si>
    <t>.K.5</t>
  </si>
  <si>
    <t>補貼息作業</t>
    <phoneticPr fontId="3" type="noConversion"/>
  </si>
  <si>
    <t>陳昱衡</t>
    <phoneticPr fontId="3" type="noConversion"/>
  </si>
  <si>
    <t>L5811</t>
    <phoneticPr fontId="3" type="noConversion"/>
  </si>
  <si>
    <t>.K.6</t>
  </si>
  <si>
    <t>產生國稅局申報下載檔</t>
    <phoneticPr fontId="3" type="noConversion"/>
  </si>
  <si>
    <t>楊智誠</t>
    <phoneticPr fontId="3" type="noConversion"/>
  </si>
  <si>
    <t>L5812</t>
    <phoneticPr fontId="3" type="noConversion"/>
  </si>
  <si>
    <t>國稅局申報檔維護</t>
    <phoneticPr fontId="3" type="noConversion"/>
  </si>
  <si>
    <t>L5813</t>
    <phoneticPr fontId="3" type="noConversion"/>
  </si>
  <si>
    <t>產生國稅局申報媒體檔</t>
    <phoneticPr fontId="3" type="noConversion"/>
  </si>
  <si>
    <t>L5906</t>
    <phoneticPr fontId="3" type="noConversion"/>
  </si>
  <si>
    <t>寬限條件控管繳息查詢</t>
    <phoneticPr fontId="3" type="noConversion"/>
  </si>
  <si>
    <t>L5116</t>
    <phoneticPr fontId="3" type="noConversion"/>
  </si>
  <si>
    <t>寬限條件控管維護</t>
    <phoneticPr fontId="3" type="noConversion"/>
  </si>
  <si>
    <t>L6063</t>
    <phoneticPr fontId="3" type="noConversion"/>
  </si>
  <si>
    <t>.3.A.8</t>
  </si>
  <si>
    <t>擔保品代號資料查詢</t>
    <phoneticPr fontId="3" type="noConversion"/>
  </si>
  <si>
    <t>L6603</t>
    <phoneticPr fontId="3" type="noConversion"/>
  </si>
  <si>
    <t>擔保品代號資料維護</t>
    <phoneticPr fontId="3" type="noConversion"/>
  </si>
  <si>
    <t>L6082</t>
    <phoneticPr fontId="3" type="noConversion"/>
  </si>
  <si>
    <t>放款業績工作月查詢</t>
    <phoneticPr fontId="3" type="noConversion"/>
  </si>
  <si>
    <t>L6752</t>
    <phoneticPr fontId="3" type="noConversion"/>
  </si>
  <si>
    <t>放款業績工作月維護</t>
    <phoneticPr fontId="3" type="noConversion"/>
  </si>
  <si>
    <t>業績件數及金額核算標準設定</t>
    <phoneticPr fontId="3" type="noConversion"/>
  </si>
  <si>
    <t>L6084</t>
    <phoneticPr fontId="3" type="noConversion"/>
  </si>
  <si>
    <t>業績件數及金額核算標準設定查詢</t>
    <phoneticPr fontId="3" type="noConversion"/>
  </si>
  <si>
    <t>L6079</t>
    <phoneticPr fontId="3" type="noConversion"/>
  </si>
  <si>
    <t>.3.B.1</t>
  </si>
  <si>
    <t>帳冊別目標金額查詢</t>
    <phoneticPr fontId="3" type="noConversion"/>
  </si>
  <si>
    <t>L6709</t>
    <phoneticPr fontId="3" type="noConversion"/>
  </si>
  <si>
    <t>.3.B.1.1</t>
  </si>
  <si>
    <t>帳冊別目標金額維護</t>
    <phoneticPr fontId="3" type="noConversion"/>
  </si>
  <si>
    <t>L6201</t>
  </si>
  <si>
    <t>.4.1.1</t>
  </si>
  <si>
    <t>其他傳票輸入</t>
    <phoneticPr fontId="3" type="noConversion"/>
  </si>
  <si>
    <t>L6101</t>
  </si>
  <si>
    <t>.4.3.2</t>
  </si>
  <si>
    <t xml:space="preserve">業務關帳作業        </t>
    <phoneticPr fontId="3" type="noConversion"/>
  </si>
  <si>
    <t>L6901</t>
  </si>
  <si>
    <t>.5.3.4.1</t>
  </si>
  <si>
    <t>交易分錄清單查詢</t>
    <phoneticPr fontId="3" type="noConversion"/>
  </si>
  <si>
    <t>L6902</t>
  </si>
  <si>
    <t>.5.3.6.2</t>
  </si>
  <si>
    <t>會計總帳查詢</t>
    <phoneticPr fontId="3" type="noConversion"/>
  </si>
  <si>
    <t>L6903</t>
  </si>
  <si>
    <t>會計帳務明細查詢</t>
    <phoneticPr fontId="3" type="noConversion"/>
  </si>
  <si>
    <t>L6904</t>
    <phoneticPr fontId="3" type="noConversion"/>
  </si>
  <si>
    <t>日結彙計查詢</t>
    <phoneticPr fontId="3" type="noConversion"/>
  </si>
  <si>
    <t>L6905</t>
  </si>
  <si>
    <t>日結明細查詢</t>
    <phoneticPr fontId="3" type="noConversion"/>
  </si>
  <si>
    <t>L6906</t>
  </si>
  <si>
    <t>會計分錄查詢</t>
    <phoneticPr fontId="3" type="noConversion"/>
  </si>
  <si>
    <t>L6907</t>
  </si>
  <si>
    <t>未銷帳餘額明細查詢</t>
    <phoneticPr fontId="3" type="noConversion"/>
  </si>
  <si>
    <t>L6908</t>
  </si>
  <si>
    <t>銷帳歷史明細查詢</t>
    <phoneticPr fontId="3" type="noConversion"/>
  </si>
  <si>
    <t>L6001</t>
  </si>
  <si>
    <t>.5.3.7</t>
  </si>
  <si>
    <t xml:space="preserve">應處理清單      </t>
    <phoneticPr fontId="3" type="noConversion"/>
  </si>
  <si>
    <t>L6982</t>
  </si>
  <si>
    <t>.7.4.2</t>
  </si>
  <si>
    <t>火險費轉列催收作業</t>
    <phoneticPr fontId="3" type="noConversion"/>
  </si>
  <si>
    <t>L6983</t>
  </si>
  <si>
    <t>.7.4.3</t>
  </si>
  <si>
    <t>法務費轉列催收作業</t>
    <phoneticPr fontId="3" type="noConversion"/>
  </si>
  <si>
    <t>L6981</t>
  </si>
  <si>
    <t>.7.7.1</t>
  </si>
  <si>
    <t>放款轉列催收作業</t>
    <phoneticPr fontId="3" type="noConversion"/>
  </si>
  <si>
    <t>L6031</t>
    <phoneticPr fontId="3" type="noConversion"/>
  </si>
  <si>
    <t>.8.1</t>
  </si>
  <si>
    <t>指標利率資料</t>
    <phoneticPr fontId="3" type="noConversion"/>
  </si>
  <si>
    <t>L6032</t>
    <phoneticPr fontId="3" type="noConversion"/>
  </si>
  <si>
    <t>指標利率資料查詢</t>
    <phoneticPr fontId="3" type="noConversion"/>
  </si>
  <si>
    <t>L6301</t>
  </si>
  <si>
    <t>.8.1.1</t>
  </si>
  <si>
    <t>指標利率種類維護</t>
    <phoneticPr fontId="3" type="noConversion"/>
  </si>
  <si>
    <t>.8.1.2</t>
  </si>
  <si>
    <t xml:space="preserve">指標利率登錄/維護(Eloan18.informatica) </t>
    <phoneticPr fontId="3" type="noConversion"/>
  </si>
  <si>
    <t>L6081</t>
  </si>
  <si>
    <t>介紹人加碼獎勵津貼標準設定查詢</t>
    <phoneticPr fontId="3" type="noConversion"/>
  </si>
  <si>
    <t>L6751</t>
    <phoneticPr fontId="3" type="noConversion"/>
  </si>
  <si>
    <t>介紹人加碼獎勵津貼標準設定</t>
    <phoneticPr fontId="3" type="noConversion"/>
  </si>
  <si>
    <t>L6085</t>
    <phoneticPr fontId="3" type="noConversion"/>
  </si>
  <si>
    <t>.F.2.4.2</t>
  </si>
  <si>
    <t>單位及主管代碼檔查詢</t>
    <phoneticPr fontId="3" type="noConversion"/>
  </si>
  <si>
    <t>L6755</t>
    <phoneticPr fontId="3" type="noConversion"/>
  </si>
  <si>
    <t>單位及主管代碼檔維護</t>
    <phoneticPr fontId="3" type="noConversion"/>
  </si>
  <si>
    <t>L6932</t>
  </si>
  <si>
    <t>.F.2.A</t>
  </si>
  <si>
    <t>資料變更交易查詢</t>
    <phoneticPr fontId="3" type="noConversion"/>
  </si>
  <si>
    <t>L6087</t>
    <phoneticPr fontId="3" type="noConversion"/>
  </si>
  <si>
    <t>協辦獎勵津貼標準查詢</t>
    <phoneticPr fontId="3" type="noConversion"/>
  </si>
  <si>
    <t>L6787</t>
    <phoneticPr fontId="3" type="noConversion"/>
  </si>
  <si>
    <t>協辦獎勵津貼標準設定</t>
    <phoneticPr fontId="3" type="noConversion"/>
  </si>
  <si>
    <t>L6994</t>
    <phoneticPr fontId="3" type="noConversion"/>
  </si>
  <si>
    <t>L6757</t>
    <phoneticPr fontId="3" type="noConversion"/>
  </si>
  <si>
    <t>業績件數及金額核算標準設定(整月)</t>
    <phoneticPr fontId="3" type="noConversion"/>
  </si>
  <si>
    <t>L6077</t>
  </si>
  <si>
    <t>.G.4.1</t>
  </si>
  <si>
    <t>現金流量預估資料查詢</t>
    <phoneticPr fontId="3" type="noConversion"/>
  </si>
  <si>
    <t>L6707</t>
    <phoneticPr fontId="3" type="noConversion"/>
  </si>
  <si>
    <t>.G.4.1.1</t>
  </si>
  <si>
    <t>現金流量預估資料維護</t>
    <phoneticPr fontId="3" type="noConversion"/>
  </si>
  <si>
    <t>L6030</t>
    <phoneticPr fontId="3" type="noConversion"/>
  </si>
  <si>
    <t>.J.1</t>
  </si>
  <si>
    <t>特殊/例假日查詢</t>
    <phoneticPr fontId="3" type="noConversion"/>
  </si>
  <si>
    <t>L6310</t>
    <phoneticPr fontId="3" type="noConversion"/>
  </si>
  <si>
    <t>特殊/例假日登錄</t>
    <phoneticPr fontId="3" type="noConversion"/>
  </si>
  <si>
    <t>L6041</t>
  </si>
  <si>
    <t>.J.2</t>
  </si>
  <si>
    <t>使用者資料查詢</t>
    <phoneticPr fontId="3" type="noConversion"/>
  </si>
  <si>
    <t>L6401</t>
    <phoneticPr fontId="3" type="noConversion"/>
  </si>
  <si>
    <t>使用者資料維護</t>
    <phoneticPr fontId="3" type="noConversion"/>
  </si>
  <si>
    <t>L6042</t>
  </si>
  <si>
    <t>.J.3</t>
  </si>
  <si>
    <t>交易控制檔</t>
    <phoneticPr fontId="3" type="noConversion"/>
  </si>
  <si>
    <t>L6402</t>
    <phoneticPr fontId="3" type="noConversion"/>
  </si>
  <si>
    <t>交易控制檔維護</t>
    <phoneticPr fontId="3" type="noConversion"/>
  </si>
  <si>
    <t>L6043</t>
  </si>
  <si>
    <t>.J.4</t>
  </si>
  <si>
    <t>權限群組</t>
    <phoneticPr fontId="3" type="noConversion"/>
  </si>
  <si>
    <t>L6403</t>
    <phoneticPr fontId="3" type="noConversion"/>
  </si>
  <si>
    <t xml:space="preserve">權限群組維護  </t>
    <phoneticPr fontId="3" type="noConversion"/>
  </si>
  <si>
    <t>L6044</t>
  </si>
  <si>
    <t>.J.5</t>
  </si>
  <si>
    <t>主管授權紀錄查詢</t>
    <phoneticPr fontId="3" type="noConversion"/>
  </si>
  <si>
    <t>L6501</t>
    <phoneticPr fontId="3" type="noConversion"/>
  </si>
  <si>
    <t>系統變數及系統值設定</t>
    <phoneticPr fontId="3" type="noConversion"/>
  </si>
  <si>
    <t>L6061</t>
    <phoneticPr fontId="3" type="noConversion"/>
  </si>
  <si>
    <t>.J.7</t>
  </si>
  <si>
    <t>會計科子細目查詢</t>
    <phoneticPr fontId="3" type="noConversion"/>
  </si>
  <si>
    <t>L6601</t>
    <phoneticPr fontId="3" type="noConversion"/>
  </si>
  <si>
    <t>會計科子細目維護</t>
    <phoneticPr fontId="3" type="noConversion"/>
  </si>
  <si>
    <t>L6062</t>
    <phoneticPr fontId="3" type="noConversion"/>
  </si>
  <si>
    <t>.J.8</t>
  </si>
  <si>
    <t>行業別代號查詢</t>
    <phoneticPr fontId="3" type="noConversion"/>
  </si>
  <si>
    <t>L6602</t>
    <phoneticPr fontId="3" type="noConversion"/>
  </si>
  <si>
    <t>行業別代號維護</t>
    <phoneticPr fontId="3" type="noConversion"/>
  </si>
  <si>
    <t>L6064</t>
    <phoneticPr fontId="3" type="noConversion"/>
  </si>
  <si>
    <t>.J.9</t>
  </si>
  <si>
    <t>各類代碼檔查詢</t>
    <phoneticPr fontId="3" type="noConversion"/>
  </si>
  <si>
    <t>L6604</t>
    <phoneticPr fontId="3" type="noConversion"/>
  </si>
  <si>
    <t>各類代碼檔維護</t>
    <phoneticPr fontId="3" type="noConversion"/>
  </si>
  <si>
    <t>L6065</t>
    <phoneticPr fontId="3" type="noConversion"/>
  </si>
  <si>
    <t>.J.A</t>
  </si>
  <si>
    <t>逾期新增減少原因查詢</t>
    <phoneticPr fontId="3" type="noConversion"/>
  </si>
  <si>
    <t>L6605</t>
    <phoneticPr fontId="3" type="noConversion"/>
  </si>
  <si>
    <t>逾期新增減少原因維護</t>
    <phoneticPr fontId="3" type="noConversion"/>
  </si>
  <si>
    <t>L6066</t>
  </si>
  <si>
    <t>.J.B</t>
  </si>
  <si>
    <t>主管理由檔查詢</t>
    <phoneticPr fontId="3" type="noConversion"/>
  </si>
  <si>
    <t>L6606</t>
    <phoneticPr fontId="3" type="noConversion"/>
  </si>
  <si>
    <t>主管理由檔維護</t>
    <phoneticPr fontId="3" type="noConversion"/>
  </si>
  <si>
    <t>L6067</t>
    <phoneticPr fontId="3" type="noConversion"/>
  </si>
  <si>
    <t>.J.C</t>
  </si>
  <si>
    <t>保證人關係代碼查詢</t>
    <phoneticPr fontId="3" type="noConversion"/>
  </si>
  <si>
    <t>L6607</t>
    <phoneticPr fontId="3" type="noConversion"/>
  </si>
  <si>
    <t>保證人關係代碼維護</t>
    <phoneticPr fontId="3" type="noConversion"/>
  </si>
  <si>
    <t>L6071</t>
    <phoneticPr fontId="3" type="noConversion"/>
  </si>
  <si>
    <t>.J.D</t>
  </si>
  <si>
    <t>行庫資料查詢</t>
    <phoneticPr fontId="3" type="noConversion"/>
  </si>
  <si>
    <t>L6701</t>
    <phoneticPr fontId="3" type="noConversion"/>
  </si>
  <si>
    <t>行庫資料維護</t>
    <phoneticPr fontId="3" type="noConversion"/>
  </si>
  <si>
    <t>L6072</t>
    <phoneticPr fontId="3" type="noConversion"/>
  </si>
  <si>
    <t>.J.E</t>
  </si>
  <si>
    <t>營業單位對照檔查詢</t>
    <phoneticPr fontId="3" type="noConversion"/>
  </si>
  <si>
    <t>L6702</t>
    <phoneticPr fontId="3" type="noConversion"/>
  </si>
  <si>
    <t>營業單位對照檔維護</t>
    <phoneticPr fontId="3" type="noConversion"/>
  </si>
  <si>
    <t>L6073</t>
    <phoneticPr fontId="3" type="noConversion"/>
  </si>
  <si>
    <t>.J.F</t>
  </si>
  <si>
    <t>保險/鑑定公司資料查詢</t>
    <phoneticPr fontId="3" type="noConversion"/>
  </si>
  <si>
    <t>L6703</t>
    <phoneticPr fontId="3" type="noConversion"/>
  </si>
  <si>
    <t>保險/鑑定公司資料維護</t>
    <phoneticPr fontId="3" type="noConversion"/>
  </si>
  <si>
    <t>L6074</t>
    <phoneticPr fontId="3" type="noConversion"/>
  </si>
  <si>
    <t>.J.G</t>
  </si>
  <si>
    <t>聯徵報送-地區別資料查詢</t>
    <phoneticPr fontId="3" type="noConversion"/>
  </si>
  <si>
    <t>L6704</t>
    <phoneticPr fontId="3" type="noConversion"/>
  </si>
  <si>
    <t>聯徵報送-地區別資料維護</t>
    <phoneticPr fontId="3" type="noConversion"/>
  </si>
  <si>
    <t>L6075</t>
    <phoneticPr fontId="3" type="noConversion"/>
  </si>
  <si>
    <t>.J.H</t>
  </si>
  <si>
    <t>鄉鎮區資料查詢</t>
    <phoneticPr fontId="3" type="noConversion"/>
  </si>
  <si>
    <t>L6705</t>
    <phoneticPr fontId="3" type="noConversion"/>
  </si>
  <si>
    <t>鄉鎮區資料維護</t>
    <phoneticPr fontId="3" type="noConversion"/>
  </si>
  <si>
    <t>L6078</t>
  </si>
  <si>
    <t>.J.I</t>
  </si>
  <si>
    <t>利息收入預算數查詢</t>
    <phoneticPr fontId="3" type="noConversion"/>
  </si>
  <si>
    <t>L6708</t>
    <phoneticPr fontId="3" type="noConversion"/>
  </si>
  <si>
    <t>利息收入預算數維護</t>
    <phoneticPr fontId="3" type="noConversion"/>
  </si>
  <si>
    <t>房貸專員所屬業務部室查詢</t>
    <phoneticPr fontId="3" type="noConversion"/>
  </si>
  <si>
    <t>房貸專員所屬業務部室維護</t>
    <phoneticPr fontId="3" type="noConversion"/>
  </si>
  <si>
    <t>L6052</t>
    <phoneticPr fontId="3" type="noConversion"/>
  </si>
  <si>
    <t>.J.K</t>
  </si>
  <si>
    <t>變動數值設定</t>
    <phoneticPr fontId="3" type="noConversion"/>
  </si>
  <si>
    <t>L6502</t>
    <phoneticPr fontId="3" type="noConversion"/>
  </si>
  <si>
    <t>變動數值設定維護</t>
    <phoneticPr fontId="3" type="noConversion"/>
  </si>
  <si>
    <t>L6068</t>
  </si>
  <si>
    <t>.J.L</t>
  </si>
  <si>
    <t>報表代號對照檔查詢</t>
    <phoneticPr fontId="3" type="noConversion"/>
  </si>
  <si>
    <t>L6103</t>
    <phoneticPr fontId="3" type="noConversion"/>
  </si>
  <si>
    <t xml:space="preserve">報表查詢作業申請    </t>
    <phoneticPr fontId="3" type="noConversion"/>
  </si>
  <si>
    <t>L6608</t>
  </si>
  <si>
    <t>報表代號對照檔維護</t>
    <phoneticPr fontId="3" type="noConversion"/>
  </si>
  <si>
    <t>L6104</t>
    <phoneticPr fontId="3" type="noConversion"/>
  </si>
  <si>
    <t>.J.M</t>
  </si>
  <si>
    <t>代理人設定</t>
    <phoneticPr fontId="3" type="noConversion"/>
  </si>
  <si>
    <t>L6086</t>
    <phoneticPr fontId="3" type="noConversion"/>
  </si>
  <si>
    <t>.J.N</t>
  </si>
  <si>
    <t>單位代號查詢</t>
    <phoneticPr fontId="3" type="noConversion"/>
  </si>
  <si>
    <t>L8080</t>
    <phoneticPr fontId="3" type="noConversion"/>
  </si>
  <si>
    <t>.3.8</t>
  </si>
  <si>
    <t>AML姓名檢核查詢</t>
    <phoneticPr fontId="3" type="noConversion"/>
  </si>
  <si>
    <t>L8100</t>
    <phoneticPr fontId="3" type="noConversion"/>
  </si>
  <si>
    <t>AML姓名檢核</t>
    <phoneticPr fontId="3" type="noConversion"/>
  </si>
  <si>
    <t>L8081</t>
    <phoneticPr fontId="3" type="noConversion"/>
  </si>
  <si>
    <t>AML定審處理查詢</t>
    <phoneticPr fontId="3" type="noConversion"/>
  </si>
  <si>
    <t>L8101</t>
    <phoneticPr fontId="3" type="noConversion"/>
  </si>
  <si>
    <t>AML定審處理</t>
    <phoneticPr fontId="3" type="noConversion"/>
  </si>
  <si>
    <t>L8110</t>
    <phoneticPr fontId="3" type="noConversion"/>
  </si>
  <si>
    <t>產製AML每日有效客戶名單</t>
  </si>
  <si>
    <t>L8921</t>
    <phoneticPr fontId="3" type="noConversion"/>
  </si>
  <si>
    <t>.I.2.1</t>
  </si>
  <si>
    <t>疑似洗錢樣態檢核查詢</t>
    <phoneticPr fontId="3" type="noConversion"/>
  </si>
  <si>
    <t>L8201</t>
    <phoneticPr fontId="3" type="noConversion"/>
  </si>
  <si>
    <t>.I.2.2</t>
  </si>
  <si>
    <t>疑似洗錢樣態條件設定</t>
    <phoneticPr fontId="3" type="noConversion"/>
  </si>
  <si>
    <t>L8924</t>
    <phoneticPr fontId="3" type="noConversion"/>
  </si>
  <si>
    <t>.I.2.3</t>
  </si>
  <si>
    <t>疑似洗錢資料變更查詢</t>
    <phoneticPr fontId="3" type="noConversion"/>
  </si>
  <si>
    <t>L8202</t>
    <phoneticPr fontId="3" type="noConversion"/>
  </si>
  <si>
    <t>.I.2.4</t>
  </si>
  <si>
    <t>疑似洗錢樣態資料產生</t>
    <phoneticPr fontId="3" type="noConversion"/>
  </si>
  <si>
    <t>L8922</t>
    <phoneticPr fontId="3" type="noConversion"/>
  </si>
  <si>
    <t>.I.2.5</t>
  </si>
  <si>
    <t>疑似洗錢交易合理性查詢</t>
    <phoneticPr fontId="3" type="noConversion"/>
  </si>
  <si>
    <t>L8203</t>
    <phoneticPr fontId="3" type="noConversion"/>
  </si>
  <si>
    <t>.I.2.6</t>
  </si>
  <si>
    <t>疑似洗錢交易合理性維護</t>
    <phoneticPr fontId="3" type="noConversion"/>
  </si>
  <si>
    <t>L8923</t>
    <phoneticPr fontId="3" type="noConversion"/>
  </si>
  <si>
    <t>.I.2.7</t>
  </si>
  <si>
    <t>疑似洗錢交易訪談查詢</t>
    <phoneticPr fontId="3" type="noConversion"/>
  </si>
  <si>
    <t>L8204</t>
    <phoneticPr fontId="3" type="noConversion"/>
  </si>
  <si>
    <t>.I.2.8</t>
  </si>
  <si>
    <t>疑似洗錢交易訪談維護</t>
    <phoneticPr fontId="3" type="noConversion"/>
  </si>
  <si>
    <t>L8112</t>
    <phoneticPr fontId="3" type="noConversion"/>
  </si>
  <si>
    <t>.I.3</t>
  </si>
  <si>
    <t>金檢查核放款餘額資料Q53撈件</t>
  </si>
  <si>
    <t>L8701</t>
    <phoneticPr fontId="3" type="noConversion"/>
  </si>
  <si>
    <t>產製公務人員報送資料</t>
    <phoneticPr fontId="3" type="noConversion"/>
  </si>
  <si>
    <t>L9110</t>
  </si>
  <si>
    <t>.3.A.7</t>
  </si>
  <si>
    <t>首次撥款審核資料表</t>
    <phoneticPr fontId="3" type="noConversion"/>
  </si>
  <si>
    <t>SA</t>
    <phoneticPr fontId="3" type="noConversion"/>
  </si>
  <si>
    <t>賴文育</t>
    <phoneticPr fontId="3" type="noConversion"/>
  </si>
  <si>
    <t>展示協助</t>
    <phoneticPr fontId="3" type="noConversion"/>
  </si>
  <si>
    <t>L1107</t>
    <phoneticPr fontId="3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</si>
  <si>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</si>
  <si>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</si>
  <si>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</si>
  <si>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</si>
  <si>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</si>
  <si>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</si>
  <si>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</si>
  <si>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</si>
  <si>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</si>
  <si>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3" type="noConversion"/>
  </si>
  <si>
    <t>施美娟</t>
  </si>
  <si>
    <t>林清河</t>
  </si>
  <si>
    <t>許慧玉</t>
  </si>
  <si>
    <t xml:space="preserve">9.報表作業 </t>
    <phoneticPr fontId="3" type="noConversion"/>
  </si>
  <si>
    <t>張淑遠</t>
  </si>
  <si>
    <t>尹少玄</t>
  </si>
  <si>
    <t>宋育宏</t>
  </si>
  <si>
    <t>L2980</t>
    <phoneticPr fontId="3" type="noConversion"/>
  </si>
  <si>
    <t>張舜雯</t>
  </si>
  <si>
    <t>L5981</t>
    <phoneticPr fontId="3" type="noConversion"/>
  </si>
  <si>
    <t>L5073</t>
    <phoneticPr fontId="3" type="noConversion"/>
  </si>
  <si>
    <t>L6503</t>
    <phoneticPr fontId="3" type="noConversion"/>
  </si>
  <si>
    <t>邱怡婷</t>
  </si>
  <si>
    <t>L5982</t>
    <phoneticPr fontId="3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</si>
  <si>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</si>
  <si>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</si>
  <si>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</si>
  <si>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</si>
  <si>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</si>
  <si>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3" type="noConversion"/>
  </si>
  <si>
    <t>.E.1.4</t>
    <phoneticPr fontId="3" type="noConversion"/>
  </si>
  <si>
    <t>.E.2.1</t>
    <phoneticPr fontId="3" type="noConversion"/>
  </si>
  <si>
    <t>.K.6.2</t>
    <phoneticPr fontId="3" type="noConversion"/>
  </si>
  <si>
    <t>IT</t>
    <phoneticPr fontId="3" type="noConversion"/>
  </si>
  <si>
    <t>業務大類</t>
    <phoneticPr fontId="3" type="noConversion"/>
  </si>
  <si>
    <t>1.顧客管理作業</t>
    <phoneticPr fontId="3" type="noConversion"/>
  </si>
  <si>
    <t>2.業務作業</t>
    <phoneticPr fontId="3" type="noConversion"/>
  </si>
  <si>
    <t>3.帳務作業</t>
    <phoneticPr fontId="3" type="noConversion"/>
  </si>
  <si>
    <t>4.批次作業</t>
    <phoneticPr fontId="3" type="noConversion"/>
  </si>
  <si>
    <t xml:space="preserve">5.管理性作業 </t>
    <phoneticPr fontId="3" type="noConversion"/>
  </si>
  <si>
    <t>6.共同作業</t>
  </si>
  <si>
    <t>6.共同作業</t>
    <phoneticPr fontId="3" type="noConversion"/>
  </si>
  <si>
    <t>L6302</t>
    <phoneticPr fontId="3" type="noConversion"/>
  </si>
  <si>
    <t>邵淑微</t>
    <phoneticPr fontId="3" type="noConversion"/>
  </si>
  <si>
    <t>陳政皓</t>
    <phoneticPr fontId="3" type="noConversion"/>
  </si>
  <si>
    <t>張淑遠</t>
    <phoneticPr fontId="3" type="noConversion"/>
  </si>
  <si>
    <t>蔡珮瑜</t>
    <phoneticPr fontId="3" type="noConversion"/>
  </si>
  <si>
    <t>許慧玉</t>
    <phoneticPr fontId="3" type="noConversion"/>
  </si>
  <si>
    <t>最大債權撥付統計查詢</t>
    <phoneticPr fontId="3" type="noConversion"/>
  </si>
  <si>
    <t>李珮琪</t>
    <phoneticPr fontId="3" type="noConversion"/>
  </si>
  <si>
    <t>呆帳戶改呆帳結案戶</t>
    <phoneticPr fontId="3" type="noConversion"/>
  </si>
  <si>
    <t>L5975</t>
  </si>
  <si>
    <t>L3731</t>
  </si>
  <si>
    <t>.E.1.3.3.1/E.2.2.4</t>
    <phoneticPr fontId="3" type="noConversion"/>
  </si>
  <si>
    <t>蘇曉玲</t>
  </si>
  <si>
    <t>.4.3.5</t>
    <phoneticPr fontId="3" type="noConversion"/>
  </si>
  <si>
    <t>.K.7</t>
    <phoneticPr fontId="3" type="noConversion"/>
  </si>
  <si>
    <t>L5511</t>
    <phoneticPr fontId="3" type="noConversion"/>
  </si>
  <si>
    <t>L5512</t>
    <phoneticPr fontId="3" type="noConversion"/>
  </si>
  <si>
    <t>.F.1.1/.3.B.2</t>
    <phoneticPr fontId="3" type="noConversion"/>
  </si>
  <si>
    <t>.F.2.2</t>
    <phoneticPr fontId="3" type="noConversion"/>
  </si>
  <si>
    <t>.F.2.3/.F.2.4.3</t>
    <phoneticPr fontId="3" type="noConversion"/>
  </si>
  <si>
    <t>.F.1.2/.3.B.2.1</t>
    <phoneticPr fontId="3" type="noConversion"/>
  </si>
  <si>
    <t>.F.2.5/.J.J</t>
    <phoneticPr fontId="3" type="noConversion"/>
  </si>
  <si>
    <t>.F.2.6/.3.B.3.1</t>
    <phoneticPr fontId="3" type="noConversion"/>
  </si>
  <si>
    <t>.F.2.6/.F.2.E</t>
    <phoneticPr fontId="3" type="noConversion"/>
  </si>
  <si>
    <t>.F.2.6/.3.B.3</t>
    <phoneticPr fontId="3" type="noConversion"/>
  </si>
  <si>
    <t>.F.2.6/.F.2.E.1</t>
    <phoneticPr fontId="3" type="noConversion"/>
  </si>
  <si>
    <t>.F.2.7/.F.1.3</t>
    <phoneticPr fontId="3" type="noConversion"/>
  </si>
  <si>
    <t>.F.2.7/.F.1.3.1</t>
    <phoneticPr fontId="3" type="noConversion"/>
  </si>
  <si>
    <t>.F.2.8/.F.2.D</t>
    <phoneticPr fontId="3" type="noConversion"/>
  </si>
  <si>
    <t>.F.2.8/.F.2.D.1</t>
    <phoneticPr fontId="3" type="noConversion"/>
  </si>
  <si>
    <t>.F.2.9/.J.6</t>
    <phoneticPr fontId="3" type="noConversion"/>
  </si>
  <si>
    <t>.F.2.9/.F.4</t>
    <phoneticPr fontId="3" type="noConversion"/>
  </si>
  <si>
    <t>.F.2.A/.F.3</t>
    <phoneticPr fontId="3" type="noConversion"/>
  </si>
  <si>
    <t>.F.2.A/.F.2.B</t>
    <phoneticPr fontId="3" type="noConversion"/>
  </si>
  <si>
    <t>.F.2.A.1/.F.2.6</t>
    <phoneticPr fontId="3" type="noConversion"/>
  </si>
  <si>
    <t>.F.2.A.2/.F.2.6.1</t>
    <phoneticPr fontId="3" type="noConversion"/>
  </si>
  <si>
    <t>.F.3.1/.F.2.7</t>
    <phoneticPr fontId="3" type="noConversion"/>
  </si>
  <si>
    <t>.F.3.2/.F.2.7.1</t>
    <phoneticPr fontId="3" type="noConversion"/>
  </si>
  <si>
    <t>.F.3.3/.F.2.C</t>
    <phoneticPr fontId="3" type="noConversion"/>
  </si>
  <si>
    <t>.F.3.3/.F.1.1</t>
    <phoneticPr fontId="3" type="noConversion"/>
  </si>
  <si>
    <t>.F.3.4/.F.2.8</t>
    <phoneticPr fontId="3" type="noConversion"/>
  </si>
  <si>
    <t>.F.3.4/.F.2.8.1</t>
    <phoneticPr fontId="3" type="noConversion"/>
  </si>
  <si>
    <t>.F.4.1/.F.1.2</t>
    <phoneticPr fontId="3" type="noConversion"/>
  </si>
  <si>
    <t>.F.4.2/.F.2.9</t>
    <phoneticPr fontId="3" type="noConversion"/>
  </si>
  <si>
    <t>.F.4.3/.F.2.9.1</t>
    <phoneticPr fontId="3" type="noConversion"/>
  </si>
  <si>
    <t>.F.4.4/.F.2.C</t>
    <phoneticPr fontId="3" type="noConversion"/>
  </si>
  <si>
    <t>.F.5.1/.F.2.4.3</t>
    <phoneticPr fontId="3" type="noConversion"/>
  </si>
  <si>
    <t>.F.3.0/.F.2.C</t>
    <phoneticPr fontId="3" type="noConversion"/>
  </si>
  <si>
    <t>.F.5.2/.F.2.4.3</t>
    <phoneticPr fontId="3" type="noConversion"/>
  </si>
  <si>
    <t>.F.5.3/.F.2.4.3</t>
    <phoneticPr fontId="3" type="noConversion"/>
  </si>
  <si>
    <t>.F.5.4/.F.2.4.3</t>
    <phoneticPr fontId="3" type="noConversion"/>
  </si>
  <si>
    <t>.F.5.5/.F.2.4.3</t>
    <phoneticPr fontId="3" type="noConversion"/>
  </si>
  <si>
    <t>.F.4.5/.F.2.C</t>
    <phoneticPr fontId="3" type="noConversion"/>
  </si>
  <si>
    <t>排序</t>
    <phoneticPr fontId="3" type="noConversion"/>
  </si>
  <si>
    <t>1.顧客管理作業</t>
    <phoneticPr fontId="3" type="noConversion"/>
  </si>
  <si>
    <t>2.業務作業</t>
    <phoneticPr fontId="3" type="noConversion"/>
  </si>
  <si>
    <t>段式</t>
    <phoneticPr fontId="3" type="noConversion"/>
  </si>
  <si>
    <t>經辦等級</t>
    <phoneticPr fontId="3" type="noConversion"/>
  </si>
  <si>
    <t>T</t>
    <phoneticPr fontId="3" type="noConversion"/>
  </si>
  <si>
    <t>授權</t>
    <phoneticPr fontId="3" type="noConversion"/>
  </si>
  <si>
    <t>訂正</t>
    <phoneticPr fontId="3" type="noConversion"/>
  </si>
  <si>
    <t>修正</t>
    <phoneticPr fontId="3" type="noConversion"/>
  </si>
  <si>
    <t>執行單位</t>
    <phoneticPr fontId="3" type="noConversion"/>
  </si>
  <si>
    <t>帳務</t>
    <phoneticPr fontId="3" type="noConversion"/>
  </si>
  <si>
    <t>額度</t>
    <phoneticPr fontId="3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</si>
  <si>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3" type="noConversion"/>
  </si>
  <si>
    <t>B</t>
    <phoneticPr fontId="3" type="noConversion"/>
  </si>
  <si>
    <t>B</t>
    <phoneticPr fontId="3" type="noConversion"/>
  </si>
  <si>
    <t>T</t>
    <phoneticPr fontId="3" type="noConversion"/>
  </si>
  <si>
    <t>T</t>
    <phoneticPr fontId="3" type="noConversion"/>
  </si>
  <si>
    <t>實際展示</t>
    <phoneticPr fontId="3" type="noConversion"/>
  </si>
  <si>
    <t>預計展示</t>
    <phoneticPr fontId="3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</si>
  <si>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</si>
  <si>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</si>
  <si>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</si>
  <si>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</si>
  <si>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</si>
  <si>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</si>
  <si>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</si>
  <si>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</si>
  <si>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</si>
  <si>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</si>
  <si>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</si>
  <si>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</si>
  <si>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3" type="noConversion"/>
  </si>
  <si>
    <t>分析屬性</t>
    <phoneticPr fontId="3" type="noConversion"/>
  </si>
  <si>
    <t>L6082</t>
    <phoneticPr fontId="3" type="noConversion"/>
  </si>
  <si>
    <t>交易說明</t>
    <phoneticPr fontId="3" type="noConversion"/>
  </si>
  <si>
    <t>L5402</t>
    <phoneticPr fontId="3" type="noConversion"/>
  </si>
  <si>
    <t>原AS400功能</t>
    <phoneticPr fontId="3" type="noConversion"/>
  </si>
  <si>
    <t>V</t>
    <phoneticPr fontId="3" type="noConversion"/>
  </si>
  <si>
    <t>L5401</t>
    <phoneticPr fontId="3" type="noConversion"/>
  </si>
  <si>
    <t>L5405</t>
    <phoneticPr fontId="3" type="noConversion"/>
  </si>
  <si>
    <t>會議日期</t>
    <phoneticPr fontId="3" type="noConversion"/>
  </si>
  <si>
    <t>調整說明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</si>
  <si>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</si>
  <si>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</si>
  <si>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</si>
  <si>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功能提昇</t>
    <phoneticPr fontId="3" type="noConversion"/>
  </si>
  <si>
    <t>簡易</t>
    <phoneticPr fontId="3" type="noConversion"/>
  </si>
  <si>
    <t>有替代功能</t>
    <phoneticPr fontId="3" type="noConversion"/>
  </si>
  <si>
    <t>低</t>
    <phoneticPr fontId="3" type="noConversion"/>
  </si>
  <si>
    <t>高</t>
    <phoneticPr fontId="3" type="noConversion"/>
  </si>
  <si>
    <t>無替代功能,需求度</t>
    <phoneticPr fontId="3" type="noConversion"/>
  </si>
  <si>
    <t>調整輸出結果,由原先每年度顯示13筆月份資料,改為只顯示年一筆年度資料</t>
    <phoneticPr fontId="3" type="noConversion"/>
  </si>
  <si>
    <t>配合上項調整,增加[查詢]按鈕,連結[L6752]查詢工作月資料</t>
    <phoneticPr fontId="3" type="noConversion"/>
  </si>
  <si>
    <t>增加工作月年度&lt;=日曆日年度時,資枓不可刪除管控</t>
    <phoneticPr fontId="3" type="noConversion"/>
  </si>
  <si>
    <t>增加"查詢"功能(配合L6082,[查詢]按鈕連結)</t>
    <phoneticPr fontId="3" type="noConversion"/>
  </si>
  <si>
    <t>增加上傳資料,區部、部室代號檢查</t>
    <phoneticPr fontId="3" type="noConversion"/>
  </si>
  <si>
    <t>提供下載"上傳資料最新範本"機制 (另提共同作法)</t>
    <phoneticPr fontId="3" type="noConversion"/>
  </si>
  <si>
    <t xml:space="preserve">調整排版:名稱相關欄位向右移動 </t>
    <phoneticPr fontId="3" type="noConversion"/>
  </si>
  <si>
    <t>新增"區域中心"維護機制:於[共用代碼檔(CdCode)]新增[代碼檔代碼]:AreaCenterCode,利用[L6041]及[L6401]交易維護</t>
    <phoneticPr fontId="3" type="noConversion"/>
  </si>
  <si>
    <t>新增"員工代碼"檢查,必須存在[員工檔(CdEmp)]</t>
    <phoneticPr fontId="3" type="noConversion"/>
  </si>
  <si>
    <t>複製功能調整:預設值為複製對象,欄位控制比照新增</t>
    <phoneticPr fontId="3" type="noConversion"/>
  </si>
  <si>
    <t>提供整批更新機制(來源檔為excel),另提供下載最新範本機制</t>
    <phoneticPr fontId="3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</si>
  <si>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3" type="noConversion"/>
  </si>
  <si>
    <t>增加輸入畫面說明:三階架構下各階目標設定[單位代號]、[區部代號]、[部室代號]輸入說明</t>
    <phoneticPr fontId="3" type="noConversion"/>
  </si>
  <si>
    <t>增加[處長主任別]輸入說明:D.部室,B.區部,M.單位</t>
    <phoneticPr fontId="3" type="noConversion"/>
  </si>
  <si>
    <t>序
號</t>
    <phoneticPr fontId="3" type="noConversion"/>
  </si>
  <si>
    <t>V</t>
    <phoneticPr fontId="3" type="noConversion"/>
  </si>
  <si>
    <t>設計錯誤</t>
    <phoneticPr fontId="3" type="noConversion"/>
  </si>
  <si>
    <t>https://skl.webex.com/skl/j.php?MTID=m4cad926e26e65b979305fb669cef7280</t>
  </si>
  <si>
    <t>新增"員工代碼"查詢條件</t>
    <phoneticPr fontId="3" type="noConversion"/>
  </si>
  <si>
    <t>L5510</t>
    <phoneticPr fontId="3" type="noConversion"/>
  </si>
  <si>
    <t>L6083</t>
    <phoneticPr fontId="3" type="noConversion"/>
  </si>
  <si>
    <t>L6753</t>
    <phoneticPr fontId="3" type="noConversion"/>
  </si>
  <si>
    <t>L5023</t>
    <phoneticPr fontId="3" type="noConversion"/>
  </si>
  <si>
    <t>增加"案件編號"查詢條件</t>
    <phoneticPr fontId="3" type="noConversion"/>
  </si>
  <si>
    <t>V</t>
    <phoneticPr fontId="3" type="noConversion"/>
  </si>
  <si>
    <t xml:space="preserve"> [晤談人員1]、[晤談人員2]改為非必要輸入欄位,可為空白</t>
    <phoneticPr fontId="3" type="noConversion"/>
  </si>
  <si>
    <t>V</t>
    <phoneticPr fontId="3" type="noConversion"/>
  </si>
  <si>
    <t>L5022</t>
    <phoneticPr fontId="3" type="noConversion"/>
  </si>
  <si>
    <t>V</t>
    <phoneticPr fontId="3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</si>
  <si>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3" type="noConversion"/>
  </si>
  <si>
    <t>高</t>
    <phoneticPr fontId="3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</si>
  <si>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3" type="noConversion"/>
  </si>
  <si>
    <t>L5407</t>
    <phoneticPr fontId="3" type="noConversion"/>
  </si>
  <si>
    <t>增加資料異動[歷程]記錄，配合[L5022]查詢[歷程]使用</t>
    <phoneticPr fontId="3" type="noConversion"/>
  </si>
  <si>
    <t>增加[歷程]查詢機制</t>
    <phoneticPr fontId="3" type="noConversion"/>
  </si>
  <si>
    <t>中</t>
    <phoneticPr fontId="3" type="noConversion"/>
  </si>
  <si>
    <t>中</t>
    <phoneticPr fontId="3" type="noConversion"/>
  </si>
  <si>
    <t>L6751</t>
    <phoneticPr fontId="3" type="noConversion"/>
  </si>
  <si>
    <t>已生效資料,不可異動</t>
    <phoneticPr fontId="3" type="noConversion"/>
  </si>
  <si>
    <t>V</t>
    <phoneticPr fontId="3" type="noConversion"/>
  </si>
  <si>
    <t>V</t>
    <phoneticPr fontId="3" type="noConversion"/>
  </si>
  <si>
    <t>L6787</t>
    <phoneticPr fontId="3" type="noConversion"/>
  </si>
  <si>
    <t>已生效資料,不可異動</t>
    <phoneticPr fontId="3" type="noConversion"/>
  </si>
  <si>
    <t>增加輸入[專業獎勵金]欄位,供經辦新增協辦”專業獎勵金"預設值使用</t>
    <phoneticPr fontId="3" type="noConversion"/>
  </si>
  <si>
    <t>[計件代碼]輸入畫面調整</t>
    <phoneticPr fontId="3" type="noConversion"/>
  </si>
  <si>
    <t>V</t>
    <phoneticPr fontId="3" type="noConversion"/>
  </si>
  <si>
    <t>L6501</t>
    <phoneticPr fontId="3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</si>
  <si>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</si>
  <si>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3" type="noConversion"/>
  </si>
  <si>
    <t>增加[業績追回通知員工代碼清單]輸入欄位,系統並於業績追回案例發生時,依據設定員工代碼，由[員工檔(CdEmp)]記錄email信箱,主動發送email通知相關經辦。</t>
    <phoneticPr fontId="3" type="noConversion"/>
  </si>
  <si>
    <t>L6082</t>
    <phoneticPr fontId="3" type="noConversion"/>
  </si>
  <si>
    <t>L6754</t>
    <phoneticPr fontId="3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</si>
  <si>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</si>
  <si>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</si>
  <si>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</si>
  <si>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5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</si>
  <si>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</si>
  <si>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</si>
  <si>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</si>
  <si>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5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</si>
  <si>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</si>
  <si>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</si>
  <si>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</si>
  <si>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</si>
  <si>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</si>
  <si>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</si>
  <si>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</si>
  <si>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5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</si>
  <si>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</si>
  <si>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</si>
  <si>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</si>
  <si>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</si>
  <si>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</si>
  <si>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</si>
  <si>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</si>
  <si>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</si>
  <si>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</si>
  <si>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</si>
  <si>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</si>
  <si>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</si>
  <si>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</si>
  <si>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</si>
  <si>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</si>
  <si>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</si>
  <si>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</si>
  <si>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</si>
  <si>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</si>
  <si>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</si>
  <si>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</si>
  <si>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</si>
  <si>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</si>
  <si>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</si>
  <si>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</si>
  <si>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</si>
  <si>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</si>
  <si>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</si>
  <si>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</si>
  <si>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</si>
  <si>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</si>
  <si>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</si>
  <si>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</si>
  <si>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</si>
  <si>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</si>
  <si>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</si>
  <si>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</si>
  <si>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</si>
  <si>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</si>
  <si>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</si>
  <si>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</si>
  <si>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</si>
  <si>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</si>
  <si>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</si>
  <si>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</si>
  <si>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</si>
  <si>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</si>
  <si>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</si>
  <si>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</si>
  <si>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</si>
  <si>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</si>
  <si>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</si>
  <si>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</si>
  <si>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</si>
  <si>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</si>
  <si>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</si>
  <si>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</si>
  <si>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</si>
  <si>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</si>
  <si>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</si>
  <si>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</si>
  <si>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</si>
  <si>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</si>
  <si>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</si>
  <si>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</si>
  <si>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</si>
  <si>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</si>
  <si>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</si>
  <si>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</si>
  <si>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</si>
  <si>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</si>
  <si>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</si>
  <si>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</si>
  <si>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</si>
  <si>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</si>
  <si>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</si>
  <si>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</si>
  <si>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</si>
  <si>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</si>
  <si>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</si>
  <si>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</si>
  <si>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</si>
  <si>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</si>
  <si>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</si>
  <si>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</si>
  <si>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</si>
  <si>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</si>
  <si>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</si>
  <si>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</si>
  <si>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</si>
  <si>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</si>
  <si>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</si>
  <si>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</si>
  <si>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</si>
  <si>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</si>
  <si>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</si>
  <si>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</si>
  <si>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</si>
  <si>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</si>
  <si>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</si>
  <si>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</si>
  <si>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</si>
  <si>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</si>
  <si>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</si>
  <si>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</si>
  <si>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</si>
  <si>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</si>
  <si>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3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</si>
  <si>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</si>
  <si>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</si>
  <si>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3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</si>
  <si>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3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</si>
  <si>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3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</si>
  <si>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3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</si>
  <si>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3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</si>
  <si>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3" type="noConversion"/>
  </si>
  <si>
    <t>L6754</t>
    <phoneticPr fontId="3" type="noConversion"/>
  </si>
  <si>
    <t>增加新增"計件代碼"流程說明</t>
    <phoneticPr fontId="3" type="noConversion"/>
  </si>
  <si>
    <t>允許[新增]當工作月資料或[修改]已生效資料，需主管放行,系統於夜間批次需自動計算當工作月資料</t>
    <phoneticPr fontId="3" type="noConversion"/>
  </si>
  <si>
    <t>L6757</t>
    <phoneticPr fontId="3" type="noConversion"/>
  </si>
  <si>
    <t>允許複製[新增]當工作月資料，需主管放行,系統於夜間批次需自動計算當工作月資料</t>
    <phoneticPr fontId="3" type="noConversion"/>
  </si>
  <si>
    <t>L5500</t>
    <phoneticPr fontId="3" type="noConversion"/>
  </si>
  <si>
    <t>L3100</t>
    <phoneticPr fontId="3" type="noConversion"/>
  </si>
  <si>
    <t xml:space="preserve"> [計件代碼]改成可輸入欄位</t>
    <phoneticPr fontId="3" type="noConversion"/>
  </si>
  <si>
    <t>L5951</t>
    <phoneticPr fontId="3" type="noConversion"/>
  </si>
  <si>
    <t>增加[介紹人]、[戶號]查詢條件,為非必要輸入條件</t>
    <phoneticPr fontId="3" type="noConversion"/>
  </si>
  <si>
    <t>L5952</t>
    <phoneticPr fontId="3" type="noConversion"/>
  </si>
  <si>
    <t>增加[房貸專員]、[戶號]查詢條件,為非必要輸入條件</t>
    <phoneticPr fontId="3" type="noConversion"/>
  </si>
  <si>
    <t>LD006</t>
  </si>
  <si>
    <t>三階放款明細統計</t>
    <phoneticPr fontId="3" type="noConversion"/>
  </si>
  <si>
    <t>輸入條件改為[工作月],預設當日曆日工作月</t>
    <phoneticPr fontId="3" type="noConversion"/>
  </si>
  <si>
    <t>LD007</t>
    <phoneticPr fontId="3" type="noConversion"/>
  </si>
  <si>
    <t>放款專員明細統計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</si>
  <si>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</si>
  <si>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</si>
  <si>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</si>
  <si>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</si>
  <si>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 xml:space="preserve">顧客聯絡電話查詢       </t>
    <phoneticPr fontId="3" type="noConversion"/>
  </si>
  <si>
    <t>項目</t>
    <phoneticPr fontId="3" type="noConversion"/>
  </si>
  <si>
    <t>議題</t>
    <phoneticPr fontId="3" type="noConversion"/>
  </si>
  <si>
    <t>說明</t>
    <phoneticPr fontId="3" type="noConversion"/>
  </si>
  <si>
    <t>資料轉換</t>
    <phoneticPr fontId="3" type="noConversion"/>
  </si>
  <si>
    <t>主管授權理申報表</t>
    <phoneticPr fontId="3" type="noConversion"/>
  </si>
  <si>
    <t>格式討論</t>
    <phoneticPr fontId="3" type="noConversion"/>
  </si>
  <si>
    <t>L1001</t>
    <phoneticPr fontId="3" type="noConversion"/>
  </si>
  <si>
    <t>L1101</t>
    <phoneticPr fontId="3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</si>
  <si>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3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</si>
  <si>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3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</si>
  <si>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3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</si>
  <si>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3" type="noConversion"/>
  </si>
  <si>
    <t>修正[戶籍-地址]及[通訊-地址]無法正確顯示"輸入提示"問題,
[廠商註]因展示過程,有放大瀏覽器顯示比例造成,
會適度調整放大訊息顯示區因應</t>
    <phoneticPr fontId="3" type="noConversion"/>
  </si>
  <si>
    <t>增加[電子信箱]基本格式檢查</t>
    <phoneticPr fontId="3" type="noConversion"/>
  </si>
  <si>
    <t>[教育程度代號]改為必須輸入</t>
    <phoneticPr fontId="3" type="noConversion"/>
  </si>
  <si>
    <t>[自有住宅有無]改為必須輸入</t>
    <phoneticPr fontId="3" type="noConversion"/>
  </si>
  <si>
    <t>[是否為授信限制對象]、[是否為利害關係人] 、[是否為準利害關係人]
於目前顯示狀態後,增加"資料日期"資訊</t>
    <phoneticPr fontId="3" type="noConversion"/>
  </si>
  <si>
    <t>增加[是否為金控類似準利害關係人]欄位[註]
由吳承憲提供顯示邏輯</t>
    <phoneticPr fontId="3" type="noConversion"/>
  </si>
  <si>
    <t>增加[客戶交互運用維護]欄位(同【L1109交互運用輸入】交易機制)[註]吳承憲提供eLoan輸入控制供設計參考</t>
    <phoneticPr fontId="3" type="noConversion"/>
  </si>
  <si>
    <t>新增資料成功處,自動連結【L1105顧客聯絡電話維護】,
並控制必須輸入一組聯絡電話</t>
    <phoneticPr fontId="3" type="noConversion"/>
  </si>
  <si>
    <t>L1103</t>
    <phoneticPr fontId="3" type="noConversion"/>
  </si>
  <si>
    <t>[戶籍-地址]輸入參考L1101設計並列輸入</t>
  </si>
  <si>
    <t>[通訊-地址]輸入參考L1101設計並列輸入</t>
    <phoneticPr fontId="3" type="noConversion"/>
  </si>
  <si>
    <t>增加[同戶籍地圵]按鈕,處理參考L1101交易</t>
    <phoneticPr fontId="3" type="noConversion"/>
  </si>
  <si>
    <t>10. 刪除[是否為授信限制對象]、[是否為利害關係人] 、
[是否為準利害關係人]欄位</t>
    <phoneticPr fontId="3" type="noConversion"/>
  </si>
  <si>
    <t>L1105</t>
    <phoneticPr fontId="3" type="noConversion"/>
  </si>
  <si>
    <t>新增聯絡電話時,[啟用]預設值為Y</t>
    <phoneticPr fontId="3" type="noConversion"/>
  </si>
  <si>
    <t>待辦事項</t>
    <phoneticPr fontId="3" type="noConversion"/>
  </si>
  <si>
    <t>負責人</t>
    <phoneticPr fontId="3" type="noConversion"/>
  </si>
  <si>
    <t>執行狀況</t>
    <phoneticPr fontId="3" type="noConversion"/>
  </si>
  <si>
    <t>預計完工日</t>
    <phoneticPr fontId="3" type="noConversion"/>
  </si>
  <si>
    <t>提供下載"上傳資料最新範本"機制規劃說明</t>
    <phoneticPr fontId="3" type="noConversion"/>
  </si>
  <si>
    <t>L6083房貸專員所屬業務部室查詢:AS400使用確認</t>
    <phoneticPr fontId="3" type="noConversion"/>
  </si>
  <si>
    <t>葛展宇經理</t>
    <phoneticPr fontId="3" type="noConversion"/>
  </si>
  <si>
    <t>L6753房貸專員所屬業務部室維護:AS400使用確認</t>
    <phoneticPr fontId="3" type="noConversion"/>
  </si>
  <si>
    <t>查詢輸出表格，標題二層式顯示(廠商註:因涉及匯出EXCEL功能,待技術評估後,提方案說明)</t>
    <phoneticPr fontId="3" type="noConversion"/>
  </si>
  <si>
    <t>依據「放款部業績件數及金額核算標準表-1090327修訂.xls」提供建檔說明範例</t>
    <phoneticPr fontId="3" type="noConversion"/>
  </si>
  <si>
    <t>L6754 業績件數及金額核算標準設定交易, 數字欄位輸入小數位數標準</t>
    <phoneticPr fontId="3" type="noConversion"/>
  </si>
  <si>
    <t>L5500 工作日業績結算,人工啟動時,如何再同步資料上傳內網系統</t>
    <phoneticPr fontId="3" type="noConversion"/>
  </si>
  <si>
    <t>[L5951 房貸介紹人業績明細查詢]和[L5051房貸介紹人業績處理清單]交易整併,廠商另提設計</t>
    <phoneticPr fontId="3" type="noConversion"/>
  </si>
  <si>
    <t>[L5952 房貸專員業績明細查詢]與[L5052 房貸專員業績處理清單]交易整併,廠商另提設計</t>
    <phoneticPr fontId="3" type="noConversion"/>
  </si>
  <si>
    <t>[企金別]值為"2"(企金自然人)時,是否控制不可為"060000"(個人),待與陳俞辛確認</t>
    <phoneticPr fontId="3" type="noConversion"/>
  </si>
  <si>
    <t>L1101增加[是否為金控類似準利害關係人]欄位,提供顯示邏輯</t>
    <phoneticPr fontId="3" type="noConversion"/>
  </si>
  <si>
    <t>吳承憲</t>
    <phoneticPr fontId="3" type="noConversion"/>
  </si>
  <si>
    <t>L1101增加[客戶交互運用維護]欄位(同【L1109交互運用輸入】交易機制),提供eLoan輸入控制供設計參考</t>
    <phoneticPr fontId="3" type="noConversion"/>
  </si>
  <si>
    <t>L1105增加聯絡電話[異動原因]代碼</t>
    <phoneticPr fontId="3" type="noConversion"/>
  </si>
  <si>
    <t>增加"按鈕標題",其他類似查詢交易,比照辦理,[廠商註]L1001已調整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</si>
  <si>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</si>
  <si>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</si>
  <si>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</si>
  <si>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</si>
  <si>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</si>
  <si>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 xml:space="preserve"> </t>
    <phoneticPr fontId="3" type="noConversion"/>
  </si>
  <si>
    <t xml:space="preserve"> </t>
    <phoneticPr fontId="3" type="noConversion"/>
  </si>
  <si>
    <t>中</t>
    <phoneticPr fontId="3" type="noConversion"/>
  </si>
  <si>
    <t>L2015</t>
    <phoneticPr fontId="3" type="noConversion"/>
  </si>
  <si>
    <t>顧客基本資料維護-自然人(Eloan2)</t>
    <phoneticPr fontId="3" type="noConversion"/>
  </si>
  <si>
    <t>提供「客戶申請合約」最新範本</t>
    <phoneticPr fontId="3" type="noConversion"/>
  </si>
  <si>
    <t>依據「客戶申請合約」最新範本,說明新客戶建檔相關規劃</t>
    <phoneticPr fontId="3" type="noConversion"/>
  </si>
  <si>
    <t>調整查詢條件[員工姓名]為模糊比對</t>
    <phoneticPr fontId="3" type="noConversion"/>
  </si>
  <si>
    <t>增加輸出欄位[資料日期]</t>
    <phoneticPr fontId="3" type="noConversion"/>
  </si>
  <si>
    <t>L1908</t>
    <phoneticPr fontId="3" type="noConversion"/>
  </si>
  <si>
    <t>提供[戶號-額度]全部"書面通知書"複製功能</t>
    <phoneticPr fontId="3" type="noConversion"/>
  </si>
  <si>
    <t>增加輸出欄位[異動者]、[異動日期]</t>
    <phoneticPr fontId="3" type="noConversion"/>
  </si>
  <si>
    <t>L1108</t>
    <phoneticPr fontId="3" type="noConversion"/>
  </si>
  <si>
    <t>實際完工日</t>
    <phoneticPr fontId="3" type="noConversion"/>
  </si>
  <si>
    <t>陳政皓經理</t>
    <phoneticPr fontId="3" type="noConversion"/>
  </si>
  <si>
    <t>seq</t>
  </si>
  <si>
    <t>(空白)</t>
  </si>
  <si>
    <t>會議日期</t>
  </si>
  <si>
    <t>加總</t>
    <phoneticPr fontId="3" type="noConversion"/>
  </si>
  <si>
    <t>完成比</t>
    <phoneticPr fontId="3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</si>
  <si>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</si>
  <si>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</si>
  <si>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</si>
  <si>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</si>
  <si>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</si>
  <si>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</si>
  <si>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</si>
  <si>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</si>
  <si>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</si>
  <si>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</si>
  <si>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</si>
  <si>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</si>
  <si>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</si>
  <si>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</si>
  <si>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</si>
  <si>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</si>
  <si>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3" type="noConversion"/>
  </si>
  <si>
    <t>L2250</t>
    <phoneticPr fontId="3" type="noConversion"/>
  </si>
  <si>
    <t>L2038</t>
    <phoneticPr fontId="3" type="noConversion"/>
  </si>
  <si>
    <t>L2911</t>
    <phoneticPr fontId="3" type="noConversion"/>
  </si>
  <si>
    <t>L2041</t>
    <phoneticPr fontId="3" type="noConversion"/>
  </si>
  <si>
    <t>L2415</t>
    <phoneticPr fontId="3" type="noConversion"/>
  </si>
  <si>
    <t>L2042</t>
    <phoneticPr fontId="3" type="noConversion"/>
  </si>
  <si>
    <t>L2416</t>
    <phoneticPr fontId="3" type="noConversion"/>
  </si>
  <si>
    <t>L2915</t>
    <phoneticPr fontId="3" type="noConversion"/>
  </si>
  <si>
    <t>L2916</t>
    <phoneticPr fontId="3" type="noConversion"/>
  </si>
  <si>
    <t>L2919</t>
    <phoneticPr fontId="3" type="noConversion"/>
  </si>
  <si>
    <t>擔保品他項權利查詢</t>
    <phoneticPr fontId="3" type="noConversion"/>
  </si>
  <si>
    <t>L2417</t>
    <phoneticPr fontId="3" type="noConversion"/>
  </si>
  <si>
    <t>L2049</t>
    <phoneticPr fontId="3" type="noConversion"/>
  </si>
  <si>
    <t>L2039</t>
    <phoneticPr fontId="3" type="noConversion"/>
  </si>
  <si>
    <t>L2480</t>
    <phoneticPr fontId="3" type="noConversion"/>
  </si>
  <si>
    <t>L2412</t>
    <phoneticPr fontId="3" type="noConversion"/>
  </si>
  <si>
    <t>L2912</t>
    <phoneticPr fontId="3" type="noConversion"/>
  </si>
  <si>
    <t>L2047</t>
    <phoneticPr fontId="3" type="noConversion"/>
  </si>
  <si>
    <t>L2413</t>
    <phoneticPr fontId="3" type="noConversion"/>
  </si>
  <si>
    <t>L2913</t>
    <phoneticPr fontId="3" type="noConversion"/>
  </si>
  <si>
    <t>L2414</t>
    <phoneticPr fontId="3" type="noConversion"/>
  </si>
  <si>
    <t>L2914</t>
    <phoneticPr fontId="3" type="noConversion"/>
  </si>
  <si>
    <r>
      <t>預計</t>
    </r>
    <r>
      <rPr>
        <sz val="11"/>
        <color theme="1"/>
        <rFont val="Candara"/>
        <family val="2"/>
      </rPr>
      <t/>
    </r>
    <phoneticPr fontId="3" type="noConversion"/>
  </si>
  <si>
    <r>
      <t>實際</t>
    </r>
    <r>
      <rPr>
        <sz val="11"/>
        <color theme="1"/>
        <rFont val="Candara"/>
        <family val="2"/>
      </rPr>
      <t/>
    </r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</si>
  <si>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</si>
  <si>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</si>
  <si>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</si>
  <si>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</si>
  <si>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新增時[客戶額度]改為必須輸入欄位,在判斷客戶"書面通知書"是否列印時,也必須以[戶號-額度]申請為依據</t>
    <phoneticPr fontId="3" type="noConversion"/>
  </si>
  <si>
    <t>中</t>
    <phoneticPr fontId="3" type="noConversion"/>
  </si>
  <si>
    <t>公司戶財務狀況明細資料查詢(企金：依eloan規格開發)</t>
    <phoneticPr fontId="3" type="noConversion"/>
  </si>
  <si>
    <t>公司戶財務狀況管理(企金：依eloan規格開發)</t>
    <phoneticPr fontId="3" type="noConversion"/>
  </si>
  <si>
    <t>[英文名稱]移至[姓名]後輸入,長度由20位放大為50位</t>
    <phoneticPr fontId="3" type="noConversion"/>
  </si>
  <si>
    <t>[客戶別]預設值為"00.一般",可修改</t>
    <phoneticPr fontId="3" type="noConversion"/>
  </si>
  <si>
    <t>覆測日</t>
    <phoneticPr fontId="3" type="noConversion"/>
  </si>
  <si>
    <t>L1102</t>
    <phoneticPr fontId="3" type="noConversion"/>
  </si>
  <si>
    <t>[行業別]不可輸入"060000"(個人)</t>
    <phoneticPr fontId="3" type="noConversion"/>
  </si>
  <si>
    <t xml:space="preserve"> [國籍]改標題為[公司註冊地],預設值"TW",可修改,不可空白</t>
    <phoneticPr fontId="3" type="noConversion"/>
  </si>
  <si>
    <t>[負責人身分證字號]當[公司註冊地]為"TW"時,必須輸入</t>
    <phoneticPr fontId="3" type="noConversion"/>
  </si>
  <si>
    <t>[負責人姓名]改為必須輸入</t>
    <phoneticPr fontId="3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</si>
  <si>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3" type="noConversion"/>
  </si>
  <si>
    <t>增加[客戶交互運用維護]欄位(同【L1109交互運用輸入】交易機制)參考eLoan設計輸入控制</t>
    <phoneticPr fontId="3" type="noConversion"/>
  </si>
  <si>
    <t>增加[是否為金控類似準利害關係人]欄位</t>
    <phoneticPr fontId="3" type="noConversion"/>
  </si>
  <si>
    <t>新增資料成功處,自動連結【L1105顧客聯絡電話維護】,並控制必須輸入一組聯絡電話</t>
    <phoneticPr fontId="3" type="noConversion"/>
  </si>
  <si>
    <t>L1104</t>
    <phoneticPr fontId="3" type="noConversion"/>
  </si>
  <si>
    <t>[戶籍-地址]輸入參考L1102設計並列輸入</t>
    <phoneticPr fontId="3" type="noConversion"/>
  </si>
  <si>
    <t>[通訊-地址]輸入參考L1102設計並列輸入</t>
    <phoneticPr fontId="3" type="noConversion"/>
  </si>
  <si>
    <t>增加[同戶籍地圵]按鈕,處理參考L1102交易</t>
    <phoneticPr fontId="3" type="noConversion"/>
  </si>
  <si>
    <t>刪除[是否為授信限制對象]、[是否為利害關係人] 、[是否為準利害關係人]欄位</t>
    <phoneticPr fontId="3" type="noConversion"/>
  </si>
  <si>
    <t>L1106</t>
    <phoneticPr fontId="3" type="noConversion"/>
  </si>
  <si>
    <t>加[客戶查詢]按鈕,可查詢客戶身份證字號及帶回戶名</t>
    <phoneticPr fontId="3" type="noConversion"/>
  </si>
  <si>
    <t>增加客戶[統一編號]必須存在[客戶檔CustMain],並自動顯示[客戶姓名]</t>
    <phoneticPr fontId="3" type="noConversion"/>
  </si>
  <si>
    <t>[關係人統編]如為既有客戶,則自動顯示[關係人姓名]不可修改</t>
    <phoneticPr fontId="3" type="noConversion"/>
  </si>
  <si>
    <t>包含"企金"及"企金自然人"放款明細資料</t>
    <phoneticPr fontId="3" type="noConversion"/>
  </si>
  <si>
    <t>為年度報表(由每年度啟始工作月之啟始日,開始出表)</t>
    <phoneticPr fontId="3" type="noConversion"/>
  </si>
  <si>
    <t>每筆明細只需顯示[戶號]-[額度]</t>
    <phoneticPr fontId="3" type="noConversion"/>
  </si>
  <si>
    <t>[放款日期]放[首撥日期]</t>
    <phoneticPr fontId="3" type="noConversion"/>
  </si>
  <si>
    <t>L6301</t>
    <phoneticPr fontId="3" type="noConversion"/>
  </si>
  <si>
    <t>異動需主管放行</t>
    <phoneticPr fontId="3" type="noConversion"/>
  </si>
  <si>
    <t>L2101</t>
    <phoneticPr fontId="3" type="noConversion"/>
  </si>
  <si>
    <t>[是否為協議商品]預設值"N"</t>
    <phoneticPr fontId="3" type="noConversion"/>
  </si>
  <si>
    <t>隱藏[加碼是否依合約]標題,將值顯示於[商品加碼利率]後,顯示Y/N</t>
    <phoneticPr fontId="3" type="noConversion"/>
  </si>
  <si>
    <t>已生效,但額度尚未有使用該商品,可以修改[生效日]</t>
    <phoneticPr fontId="3" type="noConversion"/>
  </si>
  <si>
    <t>增加[手續費],參考[帳管費]設計</t>
    <phoneticPr fontId="3" type="noConversion"/>
  </si>
  <si>
    <t>增加[清償說明]輸入欄位,供「L2153 核准額度登錄」顯示</t>
    <phoneticPr fontId="3" type="noConversion"/>
  </si>
  <si>
    <t>L2010</t>
    <phoneticPr fontId="3" type="noConversion"/>
  </si>
  <si>
    <t>增加[團體戶統編]查詢條件及輸出欄位</t>
    <phoneticPr fontId="3" type="noConversion"/>
  </si>
  <si>
    <t>[准駁查詢]連結交易「L2151 駁回額度登錄」交易標題改為「L2151額度登錄准駁查詢」</t>
    <phoneticPr fontId="3" type="noConversion"/>
  </si>
  <si>
    <t>L2111</t>
    <phoneticPr fontId="3" type="noConversion"/>
  </si>
  <si>
    <t>[授信人員]改未必填</t>
    <phoneticPr fontId="3" type="noConversion"/>
  </si>
  <si>
    <t>增加"核決層級"輸入欄位[註1]吳承憲提供ELOAN作法[註2]廠商轉換資料時放空白處理</t>
    <phoneticPr fontId="3" type="noConversion"/>
  </si>
  <si>
    <t>新增時參考[核決層級]控制是否需輸入[核決主管],[註]已知董事會不需輸入</t>
    <phoneticPr fontId="3" type="noConversion"/>
  </si>
  <si>
    <t>舊案資料欄位無異動時,可不依新系統邏輯檢查</t>
    <phoneticPr fontId="3" type="noConversion"/>
  </si>
  <si>
    <t>[授信人員]、[介紹人]、[放款專員]、[核決主管]欄位可不輸入，經辦可再至L2111補鍵資料</t>
    <phoneticPr fontId="3" type="noConversion"/>
  </si>
  <si>
    <t>申請[統一編號]及[團體戶統編],[客戶別]不需為"06.團體戶"</t>
    <phoneticPr fontId="3" type="noConversion"/>
  </si>
  <si>
    <t>額度檔記錄之[客戶別]為(06.團體戶)</t>
    <phoneticPr fontId="3" type="noConversion"/>
  </si>
  <si>
    <t>[金額,日期]移至[階梯式利率]前,便於判斷可輸入期別</t>
    <phoneticPr fontId="3" type="noConversion"/>
  </si>
  <si>
    <t>[客戶別]要預設[客戶檔CustMain]的[客戶別]值,如果是團體戶申請,要預設"06.團體戶"</t>
    <phoneticPr fontId="3" type="noConversion"/>
  </si>
  <si>
    <t>增加[手續費],參考[帳管費]設定及費用收取處理</t>
    <phoneticPr fontId="3" type="noConversion"/>
  </si>
  <si>
    <t>[是否限制清償]改為可修改,文字改帶[L2101商品參數維護]設定清償說明</t>
    <phoneticPr fontId="3" type="noConversion"/>
  </si>
  <si>
    <t>[徵審系統案號]標題改成[案件編號]</t>
    <phoneticPr fontId="3" type="noConversion"/>
  </si>
  <si>
    <t>依[案件隸屬單位]:企金時顯示[企金人員],餘為[房貸專員]</t>
    <phoneticPr fontId="3" type="noConversion"/>
  </si>
  <si>
    <t>同[戶號]+[案件編號]時,預設同案件編號的額度資料值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</si>
  <si>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</si>
  <si>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</si>
  <si>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</si>
  <si>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</si>
  <si>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</si>
  <si>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</si>
  <si>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</si>
  <si>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</si>
  <si>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</si>
  <si>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低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</si>
  <si>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</si>
  <si>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</si>
  <si>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</si>
  <si>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</si>
  <si>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</si>
  <si>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</si>
  <si>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</si>
  <si>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NO</t>
    <phoneticPr fontId="3" type="noConversion"/>
  </si>
  <si>
    <t>後續討論會議</t>
    <phoneticPr fontId="3" type="noConversion"/>
  </si>
  <si>
    <t>業績討論</t>
    <phoneticPr fontId="3" type="noConversion"/>
  </si>
  <si>
    <t>於撥款後,於L2154 額度資料維護,修改業績介紹人,房貸專員,協辦人員</t>
    <phoneticPr fontId="3" type="noConversion"/>
  </si>
  <si>
    <t>涂宇欣</t>
    <phoneticPr fontId="3" type="noConversion"/>
  </si>
  <si>
    <t>李珮琪</t>
    <phoneticPr fontId="3" type="noConversion"/>
  </si>
  <si>
    <t>涂宇欣</t>
    <phoneticPr fontId="3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</si>
  <si>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</si>
  <si>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</si>
  <si>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</si>
  <si>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</si>
  <si>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</si>
  <si>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</si>
  <si>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</si>
  <si>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</si>
  <si>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</si>
  <si>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</si>
  <si>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</si>
  <si>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</si>
  <si>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</si>
  <si>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</si>
  <si>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</si>
  <si>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</si>
  <si>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</si>
  <si>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</si>
  <si>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</si>
  <si>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</si>
  <si>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</si>
  <si>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</si>
  <si>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</si>
  <si>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</si>
  <si>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3" type="noConversion"/>
  </si>
  <si>
    <t>提供各[未齊件代碼]的[齊件日期計算日]的工作日數，供廠商建檔參考</t>
    <phoneticPr fontId="3" type="noConversion"/>
  </si>
  <si>
    <t>增加"統一編號"查詢條件</t>
    <phoneticPr fontId="3" type="noConversion"/>
  </si>
  <si>
    <t>L2154</t>
    <phoneticPr fontId="3" type="noConversion"/>
  </si>
  <si>
    <t>[商品]改為可修改欄位</t>
    <phoneticPr fontId="3" type="noConversion"/>
  </si>
  <si>
    <t>[中租合約編號]移至新增標籤[其他]顯示</t>
    <phoneticPr fontId="3" type="noConversion"/>
  </si>
  <si>
    <t>[指標利率代碼]需依據[商品]設定，不可修改</t>
    <phoneticPr fontId="3" type="noConversion"/>
  </si>
  <si>
    <t>[核准額度]於撥款後不可修改</t>
    <phoneticPr fontId="3" type="noConversion"/>
  </si>
  <si>
    <t>[規定管制代碼]改為可修改欄位</t>
    <phoneticPr fontId="3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</si>
  <si>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3" type="noConversion"/>
  </si>
  <si>
    <t>LC011</t>
    <phoneticPr fontId="3" type="noConversion"/>
  </si>
  <si>
    <t>交易明細查詢</t>
    <phoneticPr fontId="3" type="noConversion"/>
  </si>
  <si>
    <t>調整[會計日期]可輸入起訖區間</t>
    <phoneticPr fontId="3" type="noConversion"/>
  </si>
  <si>
    <t>L6700</t>
    <phoneticPr fontId="3" type="noConversion"/>
  </si>
  <si>
    <t>未齊件代碼維護</t>
    <phoneticPr fontId="3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</si>
  <si>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3" type="noConversion"/>
  </si>
  <si>
    <t>調整[齊件日期計算日] 輸入欄位說"日"為"工作日"[廠商註]已調整</t>
    <phoneticPr fontId="3" type="noConversion"/>
  </si>
  <si>
    <t>黃智偉</t>
    <phoneticPr fontId="3" type="noConversion"/>
  </si>
  <si>
    <t>L9726</t>
    <phoneticPr fontId="3" type="noConversion"/>
  </si>
  <si>
    <t>企金往來客戶統計表</t>
    <phoneticPr fontId="3" type="noConversion"/>
  </si>
  <si>
    <t>撥款後調整[貸款期間(月)][追蹤事項]於「L3701放款內容變更」討論</t>
    <phoneticPr fontId="3" type="noConversion"/>
  </si>
  <si>
    <t>L3701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</si>
  <si>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</si>
  <si>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</si>
  <si>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</si>
  <si>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</si>
  <si>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</si>
  <si>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</si>
  <si>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資料轉換 [未齊件代碼]的[齊件日期計算日]的工作日數，預設為8工作日</t>
    <phoneticPr fontId="3" type="noConversion"/>
  </si>
  <si>
    <t>V</t>
    <phoneticPr fontId="3" type="noConversion"/>
  </si>
  <si>
    <t>高</t>
    <phoneticPr fontId="3" type="noConversion"/>
  </si>
  <si>
    <t>增加查詢條件 
(1).加[齊件訖日]區間
(2).加[銷號日期]區間</t>
    <phoneticPr fontId="3" type="noConversion"/>
  </si>
  <si>
    <t>輸出欄位調整說明
(1).移除[統一編號]
(2).[齊件日期]改標題為[齊件訖日]
(3).房貸專員需顯示代號及員工姓名
(4).增加[備註]</t>
    <phoneticPr fontId="3" type="noConversion"/>
  </si>
  <si>
    <t>[齊件日期]標題改成[齊件訖日],並可修改</t>
    <phoneticPr fontId="3" type="noConversion"/>
  </si>
  <si>
    <t>增加[備註]輸入欄位</t>
    <phoneticPr fontId="3" type="noConversion"/>
  </si>
  <si>
    <t>異動[銷號日期]需主管授權</t>
    <phoneticPr fontId="3" type="noConversion"/>
  </si>
  <si>
    <t>有「L2801 未齊案件管理」交易權限者,應將未齊件資料於[齊件訖日]到期前3工作日開始,顯示於該使用者"處理清單"中</t>
    <phoneticPr fontId="3" type="noConversion"/>
  </si>
  <si>
    <t>增加[額度]查詢條件</t>
    <phoneticPr fontId="3" type="noConversion"/>
  </si>
  <si>
    <t>需於URS規格書說明"不開放查詢的客戶管控"的作法</t>
    <phoneticPr fontId="3" type="noConversion"/>
  </si>
  <si>
    <t>[異動]時需主管授權</t>
    <phoneticPr fontId="3" type="noConversion"/>
  </si>
  <si>
    <t>新增時[保證狀況碼]預設為"1.設定"</t>
    <phoneticPr fontId="3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</si>
  <si>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3" type="noConversion"/>
  </si>
  <si>
    <t>新增[交易關係人查詢]機制,可依[身份證字號/統一編號]查詢在貸中系統中各種身分資料(借戶、保證人、擔保品提供人)</t>
    <phoneticPr fontId="3" type="noConversion"/>
  </si>
  <si>
    <t>補提供未齊件報表樣張</t>
    <phoneticPr fontId="3" type="noConversion"/>
  </si>
  <si>
    <t>於輸出共同區,顯示[戶號],[戶名],[借戶否]資訊</t>
    <phoneticPr fontId="3" type="noConversion"/>
  </si>
  <si>
    <t>將戶號移至共同輸出區,並增加[戶名]資訊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</si>
  <si>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</si>
  <si>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</si>
  <si>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</si>
  <si>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高</t>
    <phoneticPr fontId="3" type="noConversion"/>
  </si>
  <si>
    <t>V</t>
    <phoneticPr fontId="3" type="noConversion"/>
  </si>
  <si>
    <t>高</t>
    <phoneticPr fontId="3" type="noConversion"/>
  </si>
  <si>
    <t>輸入條件[統一編號]標題改為[保證人統編]</t>
    <phoneticPr fontId="3" type="noConversion"/>
  </si>
  <si>
    <r>
      <rPr>
        <sz val="11"/>
        <color theme="0"/>
        <rFont val="微軟正黑體"/>
        <family val="2"/>
        <charset val="136"/>
      </rPr>
      <t>日期</t>
    </r>
    <phoneticPr fontId="3" type="noConversion"/>
  </si>
  <si>
    <r>
      <rPr>
        <sz val="11"/>
        <color theme="0"/>
        <rFont val="微軟正黑體"/>
        <family val="2"/>
        <charset val="136"/>
      </rPr>
      <t>週</t>
    </r>
    <phoneticPr fontId="3" type="noConversion"/>
  </si>
  <si>
    <r>
      <rPr>
        <sz val="11"/>
        <color theme="0"/>
        <rFont val="微軟正黑體"/>
        <family val="2"/>
        <charset val="136"/>
      </rPr>
      <t>合計數</t>
    </r>
    <phoneticPr fontId="3" type="noConversion"/>
  </si>
  <si>
    <r>
      <rPr>
        <sz val="11"/>
        <color theme="0"/>
        <rFont val="微軟正黑體"/>
        <family val="2"/>
        <charset val="136"/>
      </rPr>
      <t>累計預估</t>
    </r>
    <phoneticPr fontId="3" type="noConversion"/>
  </si>
  <si>
    <r>
      <rPr>
        <sz val="11"/>
        <color theme="0"/>
        <rFont val="微軟正黑體"/>
        <family val="2"/>
        <charset val="136"/>
      </rPr>
      <t>累計完成</t>
    </r>
    <phoneticPr fontId="3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</si>
  <si>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3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</si>
  <si>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3" type="noConversion"/>
  </si>
  <si>
    <r>
      <rPr>
        <sz val="11"/>
        <color theme="0"/>
        <rFont val="微軟正黑體"/>
        <family val="2"/>
        <charset val="136"/>
      </rPr>
      <t>延遲數</t>
    </r>
    <phoneticPr fontId="3" type="noConversion"/>
  </si>
  <si>
    <t>於業績討論時提出</t>
  </si>
  <si>
    <t>週</t>
    <phoneticPr fontId="3" type="noConversion"/>
  </si>
  <si>
    <t>日</t>
    <phoneticPr fontId="3" type="noConversion"/>
  </si>
  <si>
    <t>進度</t>
    <phoneticPr fontId="3" type="noConversion"/>
  </si>
  <si>
    <t>重新規劃</t>
    <phoneticPr fontId="3" type="noConversion"/>
  </si>
  <si>
    <t>sherrycheng@skl.com.tw</t>
    <phoneticPr fontId="3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</si>
  <si>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</si>
  <si>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</si>
  <si>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</si>
  <si>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</si>
  <si>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</si>
  <si>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</si>
  <si>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</si>
  <si>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</si>
  <si>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</si>
  <si>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</si>
  <si>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</si>
  <si>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</si>
  <si>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</si>
  <si>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</si>
  <si>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</si>
  <si>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</si>
  <si>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</si>
  <si>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</si>
  <si>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</si>
  <si>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</si>
  <si>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</si>
  <si>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</si>
  <si>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</si>
  <si>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</si>
  <si>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</si>
  <si>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</si>
  <si>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</si>
  <si>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</si>
  <si>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3" type="noConversion"/>
  </si>
  <si>
    <t xml:space="preserve">未齊件代碼查詢                          </t>
    <phoneticPr fontId="3" type="noConversion"/>
  </si>
  <si>
    <t>完成日期</t>
    <phoneticPr fontId="3" type="noConversion"/>
  </si>
  <si>
    <t>預定完成日</t>
    <phoneticPr fontId="3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</si>
  <si>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</si>
  <si>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</si>
  <si>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</si>
  <si>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</si>
  <si>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</si>
  <si>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</si>
  <si>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</si>
  <si>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</si>
  <si>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</si>
  <si>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</si>
  <si>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3" type="noConversion"/>
  </si>
  <si>
    <t>2021/7/23 email 已提供「金控疑似準利害關係人」做法參考附件需求規格</t>
    <phoneticPr fontId="3" type="noConversion"/>
  </si>
  <si>
    <t>陳政皓經理</t>
  </si>
  <si>
    <t>[吳承憲2021.7.23回覆] 此項應由服務課跟催收人員那邊統整</t>
    <phoneticPr fontId="3" type="noConversion"/>
  </si>
  <si>
    <t>2021/7/26已確認,並記錄當日會議紀錄</t>
    <phoneticPr fontId="3" type="noConversion"/>
  </si>
  <si>
    <t>[陳俞辛2021.7.29回覆] [企金別]值為"2"(企金自然人)時，預設值為"060000"(個人),不可修改</t>
    <phoneticPr fontId="3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</si>
  <si>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</si>
  <si>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</si>
  <si>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</si>
  <si>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</si>
  <si>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</si>
  <si>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</si>
  <si>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</si>
  <si>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</si>
  <si>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</si>
  <si>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</si>
  <si>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</si>
  <si>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</si>
  <si>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3" type="noConversion"/>
  </si>
  <si>
    <t>2021/7/28 EMAIL提供</t>
    <phoneticPr fontId="3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</si>
  <si>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</si>
  <si>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</si>
  <si>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</si>
  <si>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</si>
  <si>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</si>
  <si>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3" type="noConversion"/>
  </si>
  <si>
    <t>110/07/30下午email回復：貸款借據暨授信合約書</t>
    <phoneticPr fontId="3" type="noConversion"/>
  </si>
  <si>
    <t>延遲率</t>
    <phoneticPr fontId="3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</si>
  <si>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</si>
  <si>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</si>
  <si>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</si>
  <si>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</si>
  <si>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</si>
  <si>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</si>
  <si>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</si>
  <si>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</si>
  <si>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</si>
  <si>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</si>
  <si>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</si>
  <si>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</si>
  <si>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</si>
  <si>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</si>
  <si>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</si>
  <si>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</si>
  <si>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</si>
  <si>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</si>
  <si>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</si>
  <si>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</si>
  <si>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3" type="noConversion"/>
  </si>
  <si>
    <t>2. 人工啟動時,如何再同步資料上傳內網系統[[待辦事項4]]葛經理協調相關IT單位確認</t>
    <phoneticPr fontId="3" type="noConversion"/>
  </si>
  <si>
    <t>1.調整交易畫面說明文字</t>
    <phoneticPr fontId="3" type="noConversion"/>
  </si>
  <si>
    <t>和[L5051房貸介紹人業績處理清單]交易整併[待辦事項5]廠商另提設計</t>
    <phoneticPr fontId="3" type="noConversion"/>
  </si>
  <si>
    <t>調整數字欄位輸入小數位數標準</t>
    <phoneticPr fontId="3" type="noConversion"/>
  </si>
  <si>
    <t>與[L5052 房貸專員業績處理清單]交易整併[[待辦事項6]廠商另提設計</t>
    <phoneticPr fontId="3" type="noConversion"/>
  </si>
  <si>
    <t xml:space="preserve">提供[放款性質]說明,[待辦事項3]陳俞辛,供廠商依據[擔保品類別]等欄位判斷 </t>
    <phoneticPr fontId="3" type="noConversion"/>
  </si>
  <si>
    <t>維持需主管放行[註]於2021.7.27確認</t>
    <phoneticPr fontId="3" type="noConversion"/>
  </si>
  <si>
    <t>指標利率登錄/維護</t>
    <phoneticPr fontId="3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</si>
  <si>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3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</si>
  <si>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3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</si>
  <si>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3" type="noConversion"/>
  </si>
  <si>
    <t>提供針對企金使用輸入欄位版本[註]需企金依據現有版本確認所需欄位</t>
    <phoneticPr fontId="3" type="noConversion"/>
  </si>
  <si>
    <t>再寄出調整後畫面供BU確認[註]列入待辦事項</t>
    <phoneticPr fontId="3" type="noConversion"/>
  </si>
  <si>
    <t>撥款後調整[貸款期間(月)][追蹤事項2]2021/1/20有討論,當時暫議詢問"新光銀行"作法,改為「L3701放款內容變更」確認</t>
    <phoneticPr fontId="3" type="noConversion"/>
  </si>
  <si>
    <t>核准號碼明細資料查詢</t>
    <phoneticPr fontId="3" type="noConversion"/>
  </si>
  <si>
    <t>不掛入選單,為維護交易查詢輔助交易</t>
    <phoneticPr fontId="3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</si>
  <si>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3" type="noConversion"/>
  </si>
  <si>
    <t>待議</t>
    <phoneticPr fontId="3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</si>
  <si>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</si>
  <si>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</si>
  <si>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</si>
  <si>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</si>
  <si>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</si>
  <si>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</si>
  <si>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</si>
  <si>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</si>
  <si>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3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</si>
  <si>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</si>
  <si>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</si>
  <si>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</si>
  <si>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</si>
  <si>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</si>
  <si>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張金龍</t>
    <phoneticPr fontId="3" type="noConversion"/>
  </si>
  <si>
    <t>1D</t>
    <phoneticPr fontId="3" type="noConversion"/>
  </si>
  <si>
    <t>1H</t>
    <phoneticPr fontId="3" type="noConversion"/>
  </si>
  <si>
    <t>3D</t>
    <phoneticPr fontId="3" type="noConversion"/>
  </si>
  <si>
    <t>[保證人關係]改用[保證人關係代碼(CdGuarantor)]檔,廢除[代碼檔(CdCode)]代碼"GuaTypeCode"資料,需補充涵蓋聯徵報送項目</t>
    <phoneticPr fontId="3" type="noConversion"/>
  </si>
  <si>
    <t>2D</t>
    <phoneticPr fontId="3" type="noConversion"/>
  </si>
  <si>
    <t>5D</t>
    <phoneticPr fontId="3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</si>
  <si>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3" type="noConversion"/>
  </si>
  <si>
    <t>高</t>
    <phoneticPr fontId="3" type="noConversion"/>
  </si>
  <si>
    <t>確定整併,於業績討論時說明</t>
    <phoneticPr fontId="3" type="noConversion"/>
  </si>
  <si>
    <t>以多層標題處理
以L6994為例</t>
    <phoneticPr fontId="3" type="noConversion"/>
  </si>
  <si>
    <t>預定交付/展示日期</t>
    <phoneticPr fontId="3" type="noConversion"/>
  </si>
  <si>
    <t>業績討論時</t>
    <phoneticPr fontId="3" type="noConversion"/>
  </si>
  <si>
    <t>已完成</t>
    <phoneticPr fontId="3" type="noConversion"/>
  </si>
  <si>
    <t>業績討論時說明後交付</t>
    <phoneticPr fontId="3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</si>
  <si>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3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</si>
  <si>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3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</si>
  <si>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</si>
  <si>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3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</si>
  <si>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3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</si>
  <si>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3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</si>
  <si>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3" type="noConversion"/>
  </si>
  <si>
    <r>
      <rPr>
        <sz val="11"/>
        <color theme="1"/>
        <rFont val="微軟正黑體"/>
        <family val="2"/>
        <charset val="136"/>
      </rPr>
      <t>統計日期</t>
    </r>
    <phoneticPr fontId="3" type="noConversion"/>
  </si>
  <si>
    <r>
      <rPr>
        <sz val="11"/>
        <color theme="1"/>
        <rFont val="微軟正黑體"/>
        <family val="2"/>
        <charset val="136"/>
      </rPr>
      <t>累計</t>
    </r>
    <phoneticPr fontId="3" type="noConversion"/>
  </si>
  <si>
    <r>
      <rPr>
        <sz val="11"/>
        <color theme="1"/>
        <rFont val="微軟正黑體"/>
        <family val="2"/>
        <charset val="136"/>
      </rPr>
      <t>完成</t>
    </r>
    <phoneticPr fontId="3" type="noConversion"/>
  </si>
  <si>
    <r>
      <rPr>
        <sz val="11"/>
        <color theme="1"/>
        <rFont val="微軟正黑體"/>
        <family val="2"/>
        <charset val="136"/>
      </rPr>
      <t>完成比</t>
    </r>
    <phoneticPr fontId="3" type="noConversion"/>
  </si>
  <si>
    <r>
      <rPr>
        <sz val="11"/>
        <color theme="1"/>
        <rFont val="微軟正黑體"/>
        <family val="2"/>
        <charset val="136"/>
      </rPr>
      <t>高累計</t>
    </r>
    <phoneticPr fontId="3" type="noConversion"/>
  </si>
  <si>
    <r>
      <rPr>
        <sz val="11"/>
        <color theme="1"/>
        <rFont val="微軟正黑體"/>
        <family val="2"/>
        <charset val="136"/>
      </rPr>
      <t>中累計</t>
    </r>
    <phoneticPr fontId="3" type="noConversion"/>
  </si>
  <si>
    <r>
      <rPr>
        <sz val="11"/>
        <color theme="1"/>
        <rFont val="微軟正黑體"/>
        <family val="2"/>
        <charset val="136"/>
      </rPr>
      <t>低累計</t>
    </r>
    <phoneticPr fontId="3" type="noConversion"/>
  </si>
  <si>
    <t>8/4安排說明後仍須調整，預計8/13調整後再安排說明。</t>
    <phoneticPr fontId="3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</si>
  <si>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3" type="noConversion"/>
  </si>
  <si>
    <t>[國籍]改為不可修改欄位[李珮君2021.7.27回覆]預設值為"TW",有修改功能</t>
    <phoneticPr fontId="3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</si>
  <si>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3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</si>
  <si>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3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</si>
  <si>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3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</si>
  <si>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3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</si>
  <si>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3" type="noConversion"/>
  </si>
  <si>
    <t>email回覆</t>
    <phoneticPr fontId="3" type="noConversion"/>
  </si>
  <si>
    <t xml:space="preserve">未齊件資料查詢                          </t>
    <phoneticPr fontId="3" type="noConversion"/>
  </si>
  <si>
    <t>徐名弘</t>
    <phoneticPr fontId="3" type="noConversion"/>
  </si>
  <si>
    <t>與會人員/日期</t>
    <phoneticPr fontId="3" type="noConversion"/>
  </si>
  <si>
    <t>(2021/7/29)</t>
    <phoneticPr fontId="3" type="noConversion"/>
  </si>
  <si>
    <t>User</t>
    <phoneticPr fontId="3" type="noConversion"/>
  </si>
  <si>
    <t>施美娟</t>
    <phoneticPr fontId="3" type="noConversion"/>
  </si>
  <si>
    <t>呂家富</t>
    <phoneticPr fontId="3" type="noConversion"/>
  </si>
  <si>
    <t>王薏涵</t>
    <phoneticPr fontId="3" type="noConversion"/>
  </si>
  <si>
    <t>AS400已無使用</t>
    <phoneticPr fontId="3" type="noConversion"/>
  </si>
  <si>
    <t>功能先明確？施美娟/呂家富經理、程慧娟、邱怡婷、李秋燕、張舜雯</t>
    <phoneticPr fontId="3" type="noConversion"/>
  </si>
  <si>
    <t>2021/8/9回覆：此「L2111 案件申請登錄」會另與企金同仁再做討論。</t>
    <phoneticPr fontId="3" type="noConversion"/>
  </si>
  <si>
    <t>2021/8/9 email回覆：[與借款人關係]太多職稱，請新增空白欄位，讓企金人員可自由鍵入</t>
    <phoneticPr fontId="3" type="noConversion"/>
  </si>
  <si>
    <t>請企金提供[指標利率種類],供廠商協助建檔參考</t>
    <phoneticPr fontId="3" type="noConversion"/>
  </si>
  <si>
    <r>
      <rPr>
        <sz val="11"/>
        <color theme="1"/>
        <rFont val="DengXian"/>
        <charset val="134"/>
      </rPr>
      <t>部門</t>
    </r>
    <phoneticPr fontId="3" type="noConversion"/>
  </si>
  <si>
    <r>
      <rPr>
        <sz val="11"/>
        <color theme="1"/>
        <rFont val="DengXian"/>
        <charset val="134"/>
      </rPr>
      <t>資訊規劃部</t>
    </r>
    <phoneticPr fontId="3" type="noConversion"/>
  </si>
  <si>
    <r>
      <rPr>
        <sz val="11"/>
        <color theme="1"/>
        <rFont val="DengXian"/>
        <charset val="134"/>
      </rPr>
      <t>廖淳英</t>
    </r>
    <phoneticPr fontId="3" type="noConversion"/>
  </si>
  <si>
    <r>
      <rPr>
        <sz val="11"/>
        <color theme="1"/>
        <rFont val="DengXian"/>
        <charset val="134"/>
      </rPr>
      <t>陳又菁</t>
    </r>
    <phoneticPr fontId="3" type="noConversion"/>
  </si>
  <si>
    <r>
      <rPr>
        <sz val="11"/>
        <color theme="1"/>
        <rFont val="DengXian"/>
        <charset val="134"/>
      </rPr>
      <t>王瀞琳</t>
    </r>
    <phoneticPr fontId="3" type="noConversion"/>
  </si>
  <si>
    <r>
      <rPr>
        <sz val="11"/>
        <color theme="1"/>
        <rFont val="DengXian"/>
        <charset val="134"/>
      </rPr>
      <t>投資資訊課</t>
    </r>
    <phoneticPr fontId="3" type="noConversion"/>
  </si>
  <si>
    <r>
      <rPr>
        <sz val="11"/>
        <color theme="1"/>
        <rFont val="DengXian"/>
        <charset val="134"/>
      </rPr>
      <t>葛展宇</t>
    </r>
    <phoneticPr fontId="3" type="noConversion"/>
  </si>
  <si>
    <t>3,A</t>
    <phoneticPr fontId="3" type="noConversion"/>
  </si>
  <si>
    <r>
      <rPr>
        <sz val="11"/>
        <color theme="1"/>
        <rFont val="DengXian"/>
        <charset val="134"/>
      </rPr>
      <t>柯文齡</t>
    </r>
    <phoneticPr fontId="3" type="noConversion"/>
  </si>
  <si>
    <r>
      <rPr>
        <sz val="11"/>
        <color theme="1"/>
        <rFont val="DengXian"/>
        <charset val="134"/>
      </rPr>
      <t>李珮琪</t>
    </r>
    <phoneticPr fontId="3" type="noConversion"/>
  </si>
  <si>
    <t>2,A</t>
    <phoneticPr fontId="3" type="noConversion"/>
  </si>
  <si>
    <r>
      <rPr>
        <sz val="11"/>
        <color theme="1"/>
        <rFont val="DengXian"/>
        <charset val="134"/>
      </rPr>
      <t>林清河</t>
    </r>
    <phoneticPr fontId="3" type="noConversion"/>
  </si>
  <si>
    <r>
      <rPr>
        <sz val="11"/>
        <color theme="1"/>
        <rFont val="DengXian"/>
        <charset val="134"/>
      </rPr>
      <t>涂宇欣</t>
    </r>
    <phoneticPr fontId="3" type="noConversion"/>
  </si>
  <si>
    <r>
      <rPr>
        <sz val="11"/>
        <color theme="1"/>
        <rFont val="DengXian"/>
        <charset val="134"/>
      </rPr>
      <t>吳承憲</t>
    </r>
    <phoneticPr fontId="3" type="noConversion"/>
  </si>
  <si>
    <r>
      <rPr>
        <sz val="11"/>
        <color theme="1"/>
        <rFont val="DengXian"/>
        <charset val="134"/>
      </rPr>
      <t>陳政皓</t>
    </r>
  </si>
  <si>
    <t>4,A</t>
    <phoneticPr fontId="3" type="noConversion"/>
  </si>
  <si>
    <r>
      <rPr>
        <sz val="11"/>
        <color theme="1"/>
        <rFont val="DengXian"/>
        <charset val="134"/>
      </rPr>
      <t>蔡珮瑜</t>
    </r>
    <phoneticPr fontId="3" type="noConversion"/>
  </si>
  <si>
    <t>1,A</t>
    <phoneticPr fontId="3" type="noConversion"/>
  </si>
  <si>
    <r>
      <rPr>
        <sz val="11"/>
        <color theme="1"/>
        <rFont val="DengXian"/>
        <charset val="134"/>
      </rPr>
      <t>尹少玄</t>
    </r>
    <phoneticPr fontId="3" type="noConversion"/>
  </si>
  <si>
    <r>
      <rPr>
        <sz val="11"/>
        <color theme="1"/>
        <rFont val="DengXian"/>
        <charset val="134"/>
      </rPr>
      <t>張淑遠</t>
    </r>
    <phoneticPr fontId="3" type="noConversion"/>
  </si>
  <si>
    <r>
      <rPr>
        <sz val="11"/>
        <color theme="1"/>
        <rFont val="DengXian"/>
        <charset val="134"/>
      </rPr>
      <t>李珮君</t>
    </r>
    <phoneticPr fontId="3" type="noConversion"/>
  </si>
  <si>
    <r>
      <t>User</t>
    </r>
    <r>
      <rPr>
        <sz val="11"/>
        <color theme="1"/>
        <rFont val="DengXian"/>
        <charset val="134"/>
      </rPr>
      <t>企金</t>
    </r>
    <phoneticPr fontId="3" type="noConversion"/>
  </si>
  <si>
    <r>
      <rPr>
        <sz val="11"/>
        <color theme="1"/>
        <rFont val="DengXian"/>
        <charset val="134"/>
      </rPr>
      <t>李穎</t>
    </r>
    <phoneticPr fontId="3" type="noConversion"/>
  </si>
  <si>
    <r>
      <rPr>
        <sz val="11"/>
        <color theme="1"/>
        <rFont val="DengXian"/>
        <charset val="134"/>
      </rPr>
      <t>陳俞辛</t>
    </r>
    <phoneticPr fontId="3" type="noConversion"/>
  </si>
  <si>
    <r>
      <rPr>
        <sz val="11"/>
        <color theme="1"/>
        <rFont val="DengXian"/>
        <charset val="134"/>
      </rPr>
      <t>蔡進健</t>
    </r>
    <phoneticPr fontId="3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</si>
  <si>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3" type="noConversion"/>
  </si>
  <si>
    <r>
      <rPr>
        <sz val="11"/>
        <color theme="1"/>
        <rFont val="DengXian"/>
        <charset val="134"/>
      </rPr>
      <t>張舜雯</t>
    </r>
    <phoneticPr fontId="3" type="noConversion"/>
  </si>
  <si>
    <r>
      <rPr>
        <sz val="11"/>
        <color theme="1"/>
        <rFont val="DengXian"/>
        <charset val="134"/>
      </rPr>
      <t>邱怡婷</t>
    </r>
    <phoneticPr fontId="3" type="noConversion"/>
  </si>
  <si>
    <r>
      <rPr>
        <sz val="11"/>
        <color theme="1"/>
        <rFont val="DengXian"/>
        <charset val="134"/>
      </rPr>
      <t>程慧娟</t>
    </r>
    <phoneticPr fontId="3" type="noConversion"/>
  </si>
  <si>
    <r>
      <rPr>
        <sz val="11"/>
        <color theme="1"/>
        <rFont val="DengXian"/>
        <charset val="134"/>
      </rPr>
      <t>徐名弘</t>
    </r>
    <phoneticPr fontId="3" type="noConversion"/>
  </si>
  <si>
    <t>4,B</t>
    <phoneticPr fontId="3" type="noConversion"/>
  </si>
  <si>
    <r>
      <rPr>
        <sz val="11"/>
        <color theme="1"/>
        <rFont val="DengXian"/>
        <charset val="134"/>
      </rPr>
      <t>李秋燕</t>
    </r>
    <phoneticPr fontId="3" type="noConversion"/>
  </si>
  <si>
    <r>
      <rPr>
        <sz val="11"/>
        <color theme="1"/>
        <rFont val="DengXian"/>
        <charset val="134"/>
      </rPr>
      <t>萬事宜</t>
    </r>
    <phoneticPr fontId="3" type="noConversion"/>
  </si>
  <si>
    <r>
      <rPr>
        <sz val="11"/>
        <color theme="1"/>
        <rFont val="DengXian"/>
        <charset val="134"/>
      </rPr>
      <t>賴文育</t>
    </r>
    <phoneticPr fontId="3" type="noConversion"/>
  </si>
  <si>
    <r>
      <rPr>
        <sz val="11"/>
        <color theme="1"/>
        <rFont val="DengXian"/>
        <charset val="134"/>
      </rPr>
      <t>張金龍</t>
    </r>
    <phoneticPr fontId="3" type="noConversion"/>
  </si>
  <si>
    <r>
      <rPr>
        <sz val="11"/>
        <color theme="1"/>
        <rFont val="DengXian"/>
        <charset val="134"/>
      </rPr>
      <t>何書溱</t>
    </r>
    <phoneticPr fontId="3" type="noConversion"/>
  </si>
  <si>
    <r>
      <rPr>
        <sz val="11"/>
        <color theme="1"/>
        <rFont val="DengXian"/>
        <charset val="134"/>
      </rPr>
      <t>張嘉榮</t>
    </r>
    <phoneticPr fontId="3" type="noConversion"/>
  </si>
  <si>
    <r>
      <rPr>
        <sz val="11"/>
        <color theme="1"/>
        <rFont val="DengXian"/>
        <charset val="134"/>
      </rPr>
      <t>楊智誠</t>
    </r>
    <phoneticPr fontId="3" type="noConversion"/>
  </si>
  <si>
    <r>
      <rPr>
        <sz val="11"/>
        <color theme="1"/>
        <rFont val="DengXian"/>
        <charset val="134"/>
      </rPr>
      <t>余家興</t>
    </r>
    <phoneticPr fontId="3" type="noConversion"/>
  </si>
  <si>
    <r>
      <rPr>
        <sz val="11"/>
        <color theme="1"/>
        <rFont val="DengXian"/>
        <charset val="134"/>
      </rPr>
      <t>陳昱衡</t>
    </r>
    <phoneticPr fontId="3" type="noConversion"/>
  </si>
  <si>
    <r>
      <rPr>
        <sz val="11"/>
        <color theme="1"/>
        <rFont val="DengXian"/>
        <charset val="134"/>
      </rPr>
      <t>會議通知</t>
    </r>
    <phoneticPr fontId="3" type="noConversion"/>
  </si>
  <si>
    <r>
      <rPr>
        <sz val="11"/>
        <color theme="1"/>
        <rFont val="DengXian"/>
        <charset val="134"/>
      </rPr>
      <t>參與會議</t>
    </r>
    <phoneticPr fontId="3" type="noConversion"/>
  </si>
  <si>
    <r>
      <rPr>
        <sz val="11"/>
        <color theme="1"/>
        <rFont val="DengXian"/>
        <charset val="134"/>
      </rPr>
      <t>回覆會議</t>
    </r>
    <phoneticPr fontId="3" type="noConversion"/>
  </si>
  <si>
    <t>與會畫面</t>
    <phoneticPr fontId="3" type="noConversion"/>
  </si>
  <si>
    <t>A</t>
    <phoneticPr fontId="3" type="noConversion"/>
  </si>
  <si>
    <t>1,B</t>
    <phoneticPr fontId="3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</si>
  <si>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</si>
  <si>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3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</si>
  <si>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</si>
  <si>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3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</si>
  <si>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3" type="noConversion"/>
  </si>
  <si>
    <t>提供「企金業績統計表」現有[放款性質]</t>
    <phoneticPr fontId="3" type="noConversion"/>
  </si>
  <si>
    <t>2021/7/27 (週二) 下午 12:30 已mail 檔案</t>
    <phoneticPr fontId="3" type="noConversion"/>
  </si>
  <si>
    <t>回覆+建議</t>
    <phoneticPr fontId="3" type="noConversion"/>
  </si>
  <si>
    <t>討論、待辦</t>
    <phoneticPr fontId="3" type="noConversion"/>
  </si>
  <si>
    <t>回覆討論、待辦</t>
    <phoneticPr fontId="3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</si>
  <si>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3" type="noConversion"/>
  </si>
  <si>
    <t>陳政皓</t>
    <phoneticPr fontId="43" type="noConversion"/>
  </si>
  <si>
    <t>蔡珮瑜</t>
    <phoneticPr fontId="43" type="noConversion"/>
  </si>
  <si>
    <t>李珮君</t>
    <phoneticPr fontId="43" type="noConversion"/>
  </si>
  <si>
    <t>會議紀錄日期</t>
    <phoneticPr fontId="43" type="noConversion"/>
  </si>
  <si>
    <t>尚未回覆</t>
    <phoneticPr fontId="43" type="noConversion"/>
  </si>
  <si>
    <t>柯文齡</t>
    <phoneticPr fontId="43" type="noConversion"/>
  </si>
  <si>
    <t>林清河</t>
    <phoneticPr fontId="43" type="noConversion"/>
  </si>
  <si>
    <t>李珮琪</t>
    <phoneticPr fontId="43" type="noConversion"/>
  </si>
  <si>
    <t>涂宇欣</t>
    <phoneticPr fontId="43" type="noConversion"/>
  </si>
  <si>
    <t>預計工時</t>
    <phoneticPr fontId="3" type="noConversion"/>
  </si>
  <si>
    <t>L2021</t>
    <phoneticPr fontId="3" type="noConversion"/>
  </si>
  <si>
    <t>交易關係人查詢</t>
    <phoneticPr fontId="3" type="noConversion"/>
  </si>
  <si>
    <t>交易關係人維護</t>
    <phoneticPr fontId="3" type="noConversion"/>
  </si>
  <si>
    <t>L2221</t>
    <phoneticPr fontId="3" type="noConversion"/>
  </si>
  <si>
    <t>L2118</t>
    <phoneticPr fontId="3" type="noConversion"/>
  </si>
  <si>
    <t>共同借款人資料登錄</t>
    <phoneticPr fontId="3" type="noConversion"/>
  </si>
  <si>
    <t>2021/8/27完備再展示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</si>
</sst>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</numFmts>
  <fonts count="47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DengXian"/>
      <charset val="134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</font>
    <font>
      <sz val="6"/>
      <color rgb="FFFF000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7" fillId="0" borderId="0">
      <alignment vertical="center"/>
    </xf>
    <xf numFmtId="0" fontId="6" fillId="0" borderId="0"/>
    <xf numFmtId="0" fontId="7" fillId="0" borderId="0">
      <alignment vertical="center"/>
    </xf>
    <xf numFmtId="0" fontId="8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62">
    <xf numFmtId="0" fontId="0" fillId="0" borderId="0" xfId="0"/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49" fontId="4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NumberFormat="1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49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0" xfId="0" quotePrefix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1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9" fontId="4" fillId="3" borderId="0" xfId="0" quotePrefix="1" applyNumberFormat="1" applyFont="1" applyFill="1" applyAlignment="1">
      <alignment horizontal="left" vertical="center"/>
    </xf>
    <xf numFmtId="14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11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49" fontId="4" fillId="4" borderId="0" xfId="0" quotePrefix="1" applyNumberFormat="1" applyFont="1" applyFill="1" applyAlignment="1">
      <alignment horizontal="left" vertical="center"/>
    </xf>
    <xf numFmtId="14" fontId="4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wrapText="1"/>
    </xf>
    <xf numFmtId="0" fontId="9" fillId="0" borderId="0" xfId="0" applyFont="1"/>
    <xf numFmtId="0" fontId="13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6"/>
    <xf numFmtId="0" fontId="4" fillId="11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49" fontId="4" fillId="7" borderId="0" xfId="0" quotePrefix="1" applyNumberFormat="1" applyFont="1" applyFill="1" applyAlignment="1">
      <alignment horizontal="left" vertical="center"/>
    </xf>
    <xf numFmtId="14" fontId="4" fillId="7" borderId="0" xfId="0" applyNumberFormat="1" applyFont="1" applyFill="1" applyAlignment="1">
      <alignment horizontal="center" vertical="center"/>
    </xf>
    <xf numFmtId="0" fontId="5" fillId="7" borderId="0" xfId="0" applyFont="1" applyFill="1"/>
    <xf numFmtId="49" fontId="4" fillId="7" borderId="0" xfId="0" applyNumberFormat="1" applyFont="1" applyFill="1" applyAlignment="1">
      <alignment horizontal="left" vertical="center"/>
    </xf>
    <xf numFmtId="0" fontId="18" fillId="0" borderId="0" xfId="7" applyFont="1" applyAlignment="1">
      <alignment horizontal="left" vertical="center"/>
    </xf>
    <xf numFmtId="0" fontId="20" fillId="0" borderId="0" xfId="7" applyFont="1">
      <alignment vertical="center"/>
    </xf>
    <xf numFmtId="0" fontId="21" fillId="0" borderId="6" xfId="7" applyFont="1" applyBorder="1" applyAlignment="1">
      <alignment horizontal="left" vertical="center" wrapText="1" indent="1"/>
    </xf>
    <xf numFmtId="0" fontId="21" fillId="0" borderId="7" xfId="7" applyFont="1" applyBorder="1" applyAlignment="1">
      <alignment horizontal="left" vertical="center" wrapText="1" indent="1"/>
    </xf>
    <xf numFmtId="0" fontId="21" fillId="0" borderId="8" xfId="7" applyFont="1" applyBorder="1" applyAlignment="1">
      <alignment horizontal="left" vertical="center" wrapText="1" indent="1"/>
    </xf>
    <xf numFmtId="0" fontId="21" fillId="0" borderId="9" xfId="7" applyFont="1" applyBorder="1" applyAlignment="1">
      <alignment horizontal="left" vertical="center" wrapText="1" indent="1"/>
    </xf>
    <xf numFmtId="0" fontId="21" fillId="0" borderId="10" xfId="7" applyFont="1" applyBorder="1" applyAlignment="1">
      <alignment horizontal="left" vertical="center" wrapText="1" indent="1"/>
    </xf>
    <xf numFmtId="0" fontId="21" fillId="0" borderId="2" xfId="7" applyFont="1" applyBorder="1" applyAlignment="1">
      <alignment horizontal="left" vertical="center" wrapText="1" indent="1"/>
    </xf>
    <xf numFmtId="0" fontId="21" fillId="0" borderId="12" xfId="7" applyFont="1" applyBorder="1" applyAlignment="1">
      <alignment horizontal="left" vertical="center" wrapText="1" indent="1"/>
    </xf>
    <xf numFmtId="0" fontId="21" fillId="12" borderId="10" xfId="7" applyFont="1" applyFill="1" applyBorder="1" applyAlignment="1">
      <alignment horizontal="left" vertical="center" wrapText="1" indent="1"/>
    </xf>
    <xf numFmtId="0" fontId="21" fillId="12" borderId="11" xfId="7" applyFont="1" applyFill="1" applyBorder="1" applyAlignment="1">
      <alignment horizontal="left" vertical="center" wrapText="1" indent="1"/>
    </xf>
    <xf numFmtId="0" fontId="21" fillId="12" borderId="2" xfId="7" applyFont="1" applyFill="1" applyBorder="1" applyAlignment="1">
      <alignment horizontal="left" vertical="center" wrapText="1" indent="1"/>
    </xf>
    <xf numFmtId="0" fontId="21" fillId="12" borderId="12" xfId="7" applyFont="1" applyFill="1" applyBorder="1" applyAlignment="1">
      <alignment horizontal="left" vertical="center" wrapText="1" indent="1"/>
    </xf>
    <xf numFmtId="0" fontId="21" fillId="13" borderId="10" xfId="7" applyFont="1" applyFill="1" applyBorder="1" applyAlignment="1">
      <alignment horizontal="left" vertical="center" wrapText="1" indent="1"/>
    </xf>
    <xf numFmtId="0" fontId="21" fillId="13" borderId="11" xfId="7" applyFont="1" applyFill="1" applyBorder="1" applyAlignment="1">
      <alignment horizontal="left" vertical="center" wrapText="1" indent="1"/>
    </xf>
    <xf numFmtId="0" fontId="21" fillId="13" borderId="2" xfId="7" applyFont="1" applyFill="1" applyBorder="1" applyAlignment="1">
      <alignment horizontal="left" vertical="center" wrapText="1" indent="1"/>
    </xf>
    <xf numFmtId="0" fontId="21" fillId="13" borderId="12" xfId="7" applyFont="1" applyFill="1" applyBorder="1" applyAlignment="1">
      <alignment horizontal="left" vertical="center" wrapText="1" indent="1"/>
    </xf>
    <xf numFmtId="0" fontId="21" fillId="6" borderId="10" xfId="7" applyFont="1" applyFill="1" applyBorder="1" applyAlignment="1">
      <alignment horizontal="left" vertical="center" wrapText="1" indent="1"/>
    </xf>
    <xf numFmtId="0" fontId="21" fillId="6" borderId="11" xfId="7" applyFont="1" applyFill="1" applyBorder="1" applyAlignment="1">
      <alignment horizontal="left" vertical="center" wrapText="1" indent="1"/>
    </xf>
    <xf numFmtId="0" fontId="21" fillId="6" borderId="2" xfId="7" applyFont="1" applyFill="1" applyBorder="1" applyAlignment="1">
      <alignment horizontal="left" vertical="center" wrapText="1" indent="1"/>
    </xf>
    <xf numFmtId="0" fontId="21" fillId="6" borderId="12" xfId="7" applyFont="1" applyFill="1" applyBorder="1" applyAlignment="1">
      <alignment horizontal="left" vertical="center" wrapText="1" indent="1"/>
    </xf>
    <xf numFmtId="0" fontId="21" fillId="6" borderId="13" xfId="7" applyFont="1" applyFill="1" applyBorder="1" applyAlignment="1">
      <alignment horizontal="left" vertical="center" wrapText="1" indent="1"/>
    </xf>
    <xf numFmtId="0" fontId="21" fillId="6" borderId="14" xfId="7" applyFont="1" applyFill="1" applyBorder="1" applyAlignment="1">
      <alignment horizontal="left" vertical="center" wrapText="1" indent="1"/>
    </xf>
    <xf numFmtId="0" fontId="21" fillId="6" borderId="15" xfId="7" applyFont="1" applyFill="1" applyBorder="1" applyAlignment="1">
      <alignment horizontal="left" vertical="center" wrapText="1" indent="1"/>
    </xf>
    <xf numFmtId="0" fontId="21" fillId="6" borderId="16" xfId="7" applyFont="1" applyFill="1" applyBorder="1" applyAlignment="1">
      <alignment horizontal="left" vertical="center" wrapText="1" indent="1"/>
    </xf>
    <xf numFmtId="0" fontId="22" fillId="0" borderId="11" xfId="7" applyFont="1" applyBorder="1" applyAlignment="1">
      <alignment horizontal="left" vertical="center" wrapText="1" indent="1"/>
    </xf>
    <xf numFmtId="0" fontId="10" fillId="14" borderId="0" xfId="0" applyFont="1" applyFill="1"/>
    <xf numFmtId="9" fontId="10" fillId="14" borderId="0" xfId="5" applyFont="1" applyFill="1" applyAlignment="1"/>
    <xf numFmtId="0" fontId="10" fillId="7" borderId="0" xfId="0" applyFont="1" applyFill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0" fontId="12" fillId="0" borderId="0" xfId="0" applyFont="1" applyAlignment="1">
      <alignment vertical="center" wrapText="1"/>
    </xf>
    <xf numFmtId="49" fontId="4" fillId="2" borderId="0" xfId="0" quotePrefix="1" applyNumberFormat="1" applyFont="1" applyFill="1" applyAlignment="1">
      <alignment horizontal="left" vertical="center"/>
    </xf>
    <xf numFmtId="0" fontId="24" fillId="5" borderId="0" xfId="0" applyFont="1" applyFill="1" applyAlignment="1">
      <alignment horizontal="center"/>
    </xf>
    <xf numFmtId="14" fontId="10" fillId="0" borderId="0" xfId="0" applyNumberFormat="1" applyFont="1"/>
    <xf numFmtId="176" fontId="10" fillId="0" borderId="0" xfId="0" applyNumberFormat="1" applyFont="1"/>
    <xf numFmtId="14" fontId="10" fillId="0" borderId="0" xfId="0" applyNumberFormat="1" applyFont="1" applyAlignment="1">
      <alignment horizontal="left"/>
    </xf>
    <xf numFmtId="176" fontId="10" fillId="7" borderId="0" xfId="0" applyNumberFormat="1" applyFont="1" applyFill="1"/>
    <xf numFmtId="14" fontId="10" fillId="14" borderId="0" xfId="0" applyNumberFormat="1" applyFont="1" applyFill="1"/>
    <xf numFmtId="0" fontId="17" fillId="0" borderId="0" xfId="0" applyFont="1"/>
    <xf numFmtId="176" fontId="17" fillId="14" borderId="0" xfId="0" applyNumberFormat="1" applyFont="1" applyFill="1"/>
    <xf numFmtId="176" fontId="17" fillId="0" borderId="0" xfId="0" applyNumberFormat="1" applyFont="1"/>
    <xf numFmtId="49" fontId="4" fillId="0" borderId="0" xfId="0" quotePrefix="1" applyNumberFormat="1" applyFont="1" applyFill="1" applyAlignment="1">
      <alignment horizontal="left" vertical="center"/>
    </xf>
    <xf numFmtId="0" fontId="9" fillId="14" borderId="0" xfId="0" applyFont="1" applyFill="1"/>
    <xf numFmtId="177" fontId="17" fillId="14" borderId="0" xfId="0" applyNumberFormat="1" applyFont="1" applyFill="1" applyAlignment="1">
      <alignment horizontal="left"/>
    </xf>
    <xf numFmtId="177" fontId="17" fillId="14" borderId="0" xfId="0" applyNumberFormat="1" applyFont="1" applyFill="1" applyAlignment="1">
      <alignment horizontal="right"/>
    </xf>
    <xf numFmtId="177" fontId="10" fillId="14" borderId="0" xfId="0" applyNumberFormat="1" applyFont="1" applyFill="1" applyAlignment="1">
      <alignment horizontal="right"/>
    </xf>
    <xf numFmtId="177" fontId="10" fillId="7" borderId="0" xfId="0" applyNumberFormat="1" applyFont="1" applyFill="1" applyAlignment="1">
      <alignment horizontal="right"/>
    </xf>
    <xf numFmtId="177" fontId="10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26" fillId="8" borderId="0" xfId="0" applyFont="1" applyFill="1" applyAlignment="1">
      <alignment horizontal="center" vertical="center"/>
    </xf>
    <xf numFmtId="178" fontId="26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5" applyFont="1" applyAlignment="1">
      <alignment horizontal="center"/>
    </xf>
    <xf numFmtId="14" fontId="10" fillId="7" borderId="0" xfId="0" applyNumberFormat="1" applyFont="1" applyFill="1" applyAlignment="1">
      <alignment horizontal="center"/>
    </xf>
    <xf numFmtId="178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77" fontId="23" fillId="14" borderId="0" xfId="0" applyNumberFormat="1" applyFont="1" applyFill="1" applyAlignment="1">
      <alignment horizontal="left"/>
    </xf>
    <xf numFmtId="0" fontId="23" fillId="14" borderId="0" xfId="0" applyFont="1" applyFill="1"/>
    <xf numFmtId="176" fontId="23" fillId="14" borderId="0" xfId="0" applyNumberFormat="1" applyFont="1" applyFill="1"/>
    <xf numFmtId="177" fontId="27" fillId="14" borderId="0" xfId="0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179" fontId="10" fillId="0" borderId="0" xfId="5" applyNumberFormat="1" applyFont="1" applyAlignment="1">
      <alignment horizontal="center"/>
    </xf>
    <xf numFmtId="179" fontId="26" fillId="8" borderId="0" xfId="0" applyNumberFormat="1" applyFont="1" applyFill="1" applyAlignment="1">
      <alignment horizontal="center" vertical="center"/>
    </xf>
    <xf numFmtId="179" fontId="13" fillId="8" borderId="0" xfId="5" applyNumberFormat="1" applyFont="1" applyFill="1" applyAlignment="1">
      <alignment horizontal="center" vertical="center" wrapText="1"/>
    </xf>
    <xf numFmtId="179" fontId="10" fillId="7" borderId="0" xfId="5" applyNumberFormat="1" applyFont="1" applyFill="1" applyAlignment="1">
      <alignment horizontal="center"/>
    </xf>
    <xf numFmtId="179" fontId="10" fillId="0" borderId="0" xfId="0" applyNumberFormat="1" applyFont="1" applyAlignment="1">
      <alignment horizontal="center"/>
    </xf>
    <xf numFmtId="179" fontId="0" fillId="0" borderId="0" xfId="0" applyNumberFormat="1"/>
    <xf numFmtId="179" fontId="26" fillId="8" borderId="0" xfId="5" applyNumberFormat="1" applyFont="1" applyFill="1" applyAlignment="1">
      <alignment horizontal="center" vertical="center"/>
    </xf>
    <xf numFmtId="0" fontId="29" fillId="0" borderId="0" xfId="0" applyFont="1"/>
    <xf numFmtId="0" fontId="29" fillId="0" borderId="0" xfId="0" pivotButton="1" applyFont="1"/>
    <xf numFmtId="0" fontId="29" fillId="0" borderId="0" xfId="0" applyNumberFormat="1" applyFont="1"/>
    <xf numFmtId="0" fontId="29" fillId="0" borderId="0" xfId="0" applyFont="1" applyAlignment="1">
      <alignment horizontal="left"/>
    </xf>
    <xf numFmtId="0" fontId="29" fillId="0" borderId="0" xfId="0" pivotButton="1" applyFont="1" applyAlignment="1"/>
    <xf numFmtId="14" fontId="29" fillId="0" borderId="0" xfId="0" applyNumberFormat="1" applyFont="1"/>
    <xf numFmtId="0" fontId="29" fillId="0" borderId="0" xfId="0" pivotButton="1" applyFont="1" applyAlignment="1">
      <alignment horizontal="right"/>
    </xf>
    <xf numFmtId="14" fontId="29" fillId="0" borderId="0" xfId="0" pivotButton="1" applyNumberFormat="1" applyFont="1"/>
    <xf numFmtId="14" fontId="29" fillId="0" borderId="0" xfId="0" applyNumberFormat="1" applyFont="1" applyAlignment="1">
      <alignment horizontal="left"/>
    </xf>
    <xf numFmtId="0" fontId="17" fillId="14" borderId="0" xfId="0" applyNumberFormat="1" applyFont="1" applyFill="1"/>
    <xf numFmtId="0" fontId="10" fillId="14" borderId="0" xfId="0" applyNumberFormat="1" applyFont="1" applyFill="1"/>
    <xf numFmtId="0" fontId="10" fillId="0" borderId="0" xfId="0" applyFont="1" applyFill="1"/>
    <xf numFmtId="176" fontId="17" fillId="0" borderId="0" xfId="0" applyNumberFormat="1" applyFont="1" applyFill="1"/>
    <xf numFmtId="176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/>
    <xf numFmtId="14" fontId="10" fillId="0" borderId="0" xfId="0" applyNumberFormat="1" applyFont="1" applyFill="1"/>
    <xf numFmtId="14" fontId="10" fillId="0" borderId="0" xfId="5" applyNumberFormat="1" applyFont="1" applyFill="1" applyAlignment="1"/>
    <xf numFmtId="14" fontId="17" fillId="0" borderId="0" xfId="5" applyNumberFormat="1" applyFont="1" applyFill="1" applyAlignment="1"/>
    <xf numFmtId="0" fontId="17" fillId="0" borderId="0" xfId="0" applyFont="1" applyFill="1"/>
    <xf numFmtId="0" fontId="17" fillId="0" borderId="0" xfId="0" applyNumberFormat="1" applyFont="1" applyFill="1"/>
    <xf numFmtId="0" fontId="10" fillId="0" borderId="0" xfId="0" applyNumberFormat="1" applyFont="1" applyFill="1"/>
    <xf numFmtId="0" fontId="22" fillId="12" borderId="2" xfId="7" applyFont="1" applyFill="1" applyBorder="1" applyAlignment="1">
      <alignment horizontal="left" vertical="center" wrapText="1" indent="1"/>
    </xf>
    <xf numFmtId="0" fontId="30" fillId="5" borderId="17" xfId="0" applyFont="1" applyFill="1" applyBorder="1" applyAlignment="1">
      <alignment vertical="center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9" borderId="17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8" borderId="1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1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0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wrapText="1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3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14" fontId="28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0" fillId="0" borderId="0" xfId="0" applyNumberFormat="1" applyFont="1" applyAlignment="1">
      <alignment horizontal="center"/>
    </xf>
    <xf numFmtId="0" fontId="10" fillId="7" borderId="0" xfId="0" applyNumberFormat="1" applyFont="1" applyFill="1" applyAlignment="1">
      <alignment horizontal="center"/>
    </xf>
    <xf numFmtId="14" fontId="10" fillId="0" borderId="0" xfId="2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0" fontId="10" fillId="7" borderId="0" xfId="2" applyFont="1" applyFill="1"/>
    <xf numFmtId="14" fontId="38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9" fillId="0" borderId="0" xfId="0" applyFont="1" applyAlignment="1">
      <alignment vertical="center"/>
    </xf>
    <xf numFmtId="0" fontId="39" fillId="7" borderId="0" xfId="0" applyFont="1" applyFill="1" applyAlignment="1">
      <alignment horizontal="center" vertical="center"/>
    </xf>
    <xf numFmtId="14" fontId="10" fillId="0" borderId="0" xfId="2" applyNumberFormat="1" applyFont="1" applyAlignment="1">
      <alignment horizontal="right"/>
    </xf>
    <xf numFmtId="0" fontId="10" fillId="0" borderId="0" xfId="2" applyFont="1" applyAlignment="1">
      <alignment horizontal="right"/>
    </xf>
    <xf numFmtId="0" fontId="27" fillId="0" borderId="0" xfId="2" applyFont="1" applyAlignment="1">
      <alignment horizontal="right"/>
    </xf>
    <xf numFmtId="0" fontId="10" fillId="14" borderId="0" xfId="2" applyFont="1" applyFill="1" applyAlignment="1">
      <alignment horizontal="center"/>
    </xf>
    <xf numFmtId="0" fontId="10" fillId="7" borderId="0" xfId="2" applyFont="1" applyFill="1" applyAlignment="1">
      <alignment horizontal="right"/>
    </xf>
    <xf numFmtId="0" fontId="27" fillId="7" borderId="0" xfId="2" applyFont="1" applyFill="1" applyAlignment="1">
      <alignment horizontal="right"/>
    </xf>
    <xf numFmtId="14" fontId="34" fillId="5" borderId="0" xfId="0" applyNumberFormat="1" applyFont="1" applyFill="1" applyAlignment="1">
      <alignment horizontal="center" vertical="top"/>
    </xf>
    <xf numFmtId="0" fontId="34" fillId="5" borderId="0" xfId="0" applyFont="1" applyFill="1" applyAlignment="1">
      <alignment horizontal="center" vertical="top"/>
    </xf>
    <xf numFmtId="0" fontId="37" fillId="0" borderId="0" xfId="0" applyFont="1" applyAlignment="1">
      <alignment vertical="top" wrapText="1"/>
    </xf>
    <xf numFmtId="0" fontId="36" fillId="0" borderId="0" xfId="0" applyFont="1" applyAlignment="1">
      <alignment vertical="top"/>
    </xf>
    <xf numFmtId="0" fontId="35" fillId="5" borderId="0" xfId="0" applyFont="1" applyFill="1" applyAlignment="1">
      <alignment horizontal="right" vertical="top"/>
    </xf>
    <xf numFmtId="0" fontId="34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25" fillId="0" borderId="0" xfId="0" applyFont="1" applyAlignment="1">
      <alignment vertical="top"/>
    </xf>
    <xf numFmtId="14" fontId="40" fillId="0" borderId="0" xfId="2" applyNumberFormat="1" applyFont="1" applyAlignment="1">
      <alignment horizontal="center"/>
    </xf>
    <xf numFmtId="0" fontId="40" fillId="0" borderId="0" xfId="2" applyFont="1"/>
    <xf numFmtId="0" fontId="41" fillId="0" borderId="0" xfId="2" applyFont="1"/>
    <xf numFmtId="0" fontId="42" fillId="0" borderId="0" xfId="2" applyFont="1"/>
    <xf numFmtId="180" fontId="44" fillId="0" borderId="0" xfId="9" applyNumberFormat="1" applyFont="1">
      <alignment vertical="center"/>
    </xf>
    <xf numFmtId="14" fontId="44" fillId="0" borderId="0" xfId="9" applyNumberFormat="1" applyFont="1" applyAlignment="1">
      <alignment horizontal="center" vertical="center"/>
    </xf>
    <xf numFmtId="0" fontId="44" fillId="0" borderId="0" xfId="9" applyFont="1">
      <alignment vertical="center"/>
    </xf>
    <xf numFmtId="0" fontId="44" fillId="0" borderId="0" xfId="9" applyFont="1" applyAlignment="1">
      <alignment horizontal="center" vertical="center"/>
    </xf>
    <xf numFmtId="14" fontId="32" fillId="0" borderId="0" xfId="9" applyNumberFormat="1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32" fillId="0" borderId="0" xfId="9" applyFont="1">
      <alignment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46" fillId="4" borderId="0" xfId="0" applyNumberFormat="1" applyFont="1" applyFill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49" fontId="39" fillId="0" borderId="0" xfId="0" quotePrefix="1" applyNumberFormat="1" applyFont="1" applyFill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39" fillId="0" borderId="0" xfId="0" applyNumberFormat="1" applyFont="1" applyAlignment="1">
      <alignment vertical="center"/>
    </xf>
    <xf numFmtId="49" fontId="39" fillId="0" borderId="0" xfId="0" applyNumberFormat="1" applyFont="1" applyFill="1" applyAlignment="1">
      <alignment vertical="center"/>
    </xf>
    <xf numFmtId="0" fontId="39" fillId="0" borderId="0" xfId="0" applyNumberFormat="1" applyFont="1" applyAlignment="1">
      <alignment horizontal="center" vertical="center"/>
    </xf>
  </cellXfs>
  <cellStyles count="10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E2A319C2-4724-4406-AD3C-26BBD7B92F3B}"/>
    <cellStyle name="一般 3 2" xfId="4" xr:uid="{00000000-0005-0000-0000-000003000000}"/>
    <cellStyle name="一般 4" xfId="9" xr:uid="{11C64F2C-8A7C-4CD0-80EA-387A62B47792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9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dataOnly="0" labelOnly="1" grandRow="1" outline="0" fieldPosition="0"/>
    </format>
    <format dxfId="37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Col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8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7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6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5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24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22">
      <pivotArea field="4" type="button" dataOnly="0" labelOnly="1" outline="0" axis="axisCol" fieldPosition="0"/>
    </format>
    <format dxfId="21">
      <pivotArea type="all" dataOnly="0" outline="0" fieldPosition="0"/>
    </format>
    <format dxfId="20">
      <pivotArea type="origin" dataOnly="0" labelOnly="1" outline="0" fieldPosition="0"/>
    </format>
    <format dxfId="19">
      <pivotArea field="4" type="button" dataOnly="0" labelOnly="1" outline="0" axis="axisCol" fieldPosition="0"/>
    </format>
    <format dxfId="18">
      <pivotArea field="0" type="button" dataOnly="0" labelOnly="1" outline="0" axis="axisRow" fieldPosition="0"/>
    </format>
    <format dxfId="17">
      <pivotArea dataOnly="0" labelOnly="1" grandRow="1" outline="0" fieldPosition="0"/>
    </format>
    <format dxfId="16">
      <pivotArea field="4" type="button" dataOnly="0" labelOnly="1" outline="0" axis="axisCol" fieldPosition="0"/>
    </format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4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field="0" type="button" dataOnly="0" labelOnly="1" outline="0" axis="axisRow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2" totalsRowShown="0" headerRowDxfId="84" dataDxfId="83" dataCellStyle="百分比">
  <autoFilter ref="A1:I22" xr:uid="{00000000-0009-0000-0100-000001000000}"/>
  <tableColumns count="9">
    <tableColumn id="1" xr3:uid="{00000000-0010-0000-0000-000001000000}" name="日期" dataDxfId="82"/>
    <tableColumn id="2" xr3:uid="{00000000-0010-0000-0000-000002000000}" name="週" dataDxfId="81">
      <calculatedColumnFormula>表格1[[#This Row],[日期]]</calculatedColumnFormula>
    </tableColumn>
    <tableColumn id="3" xr3:uid="{00000000-0010-0000-0000-000003000000}" name="合計數" dataDxfId="80">
      <calculatedColumnFormula>COUNTA(URS確認!E:E)-1</calculatedColumnFormula>
    </tableColumn>
    <tableColumn id="4" xr3:uid="{00000000-0010-0000-0000-000004000000}" name="累計預估" dataDxfId="79">
      <calculatedColumnFormula>COUNTIF(URS確認!J:J,"&lt;"&amp;A2+1)</calculatedColumnFormula>
    </tableColumn>
    <tableColumn id="5" xr3:uid="{00000000-0010-0000-0000-000005000000}" name="累計完成" dataDxfId="78">
      <calculatedColumnFormula>COUNTIF(URS確認!L:L,"&lt;"&amp;A2+1)</calculatedColumnFormula>
    </tableColumn>
    <tableColumn id="8" xr3:uid="{00000000-0010-0000-0000-000008000000}" name="延遲數" dataDxfId="77">
      <calculatedColumnFormula>D2-E2</calculatedColumnFormula>
    </tableColumn>
    <tableColumn id="6" xr3:uid="{00000000-0010-0000-0000-000006000000}" name="累計預估達成率" dataDxfId="76" dataCellStyle="百分比">
      <calculatedColumnFormula>COUNTIF(URS確認!J:J,"&lt;"&amp;A2+1)/C2</calculatedColumnFormula>
    </tableColumn>
    <tableColumn id="7" xr3:uid="{00000000-0010-0000-0000-000007000000}" name="累計實際達成率" dataDxfId="75" dataCellStyle="百分比">
      <calculatedColumnFormula>COUNTIF(URS確認!L:L,"&lt;"&amp;A2+1)/C2</calculatedColumnFormula>
    </tableColumn>
    <tableColumn id="9" xr3:uid="{00000000-0010-0000-0000-000009000000}" name="延遲率" dataDxfId="74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72" totalsRowShown="0" headerRowDxfId="73" dataDxfId="72">
  <autoFilter ref="A1:X372" xr:uid="{00000000-0009-0000-0100-000002000000}"/>
  <sortState xmlns:xlrd2="http://schemas.microsoft.com/office/spreadsheetml/2017/richdata2" ref="B2:N372">
    <sortCondition ref="J32:J372"/>
    <sortCondition sortBy="fontColor" ref="B32:B372" dxfId="71"/>
  </sortState>
  <tableColumns count="24">
    <tableColumn id="2" xr3:uid="{00000000-0010-0000-0100-000002000000}" name="排序" dataDxfId="70"/>
    <tableColumn id="1" xr3:uid="{00000000-0010-0000-0100-000001000000}" name="大類" dataDxfId="69">
      <calculatedColumnFormula>LEFT(功能_33[[#This Row],[功能代號]],2)</calculatedColumnFormula>
    </tableColumn>
    <tableColumn id="22" xr3:uid="{00000000-0010-0000-0100-000016000000}" name="業務大類" dataDxfId="68"/>
    <tableColumn id="26" xr3:uid="{00000000-0010-0000-0100-00001A000000}" name="流程" dataDxfId="67"/>
    <tableColumn id="5" xr3:uid="{00000000-0010-0000-0100-000005000000}" name="功能代號" dataDxfId="66"/>
    <tableColumn id="6" xr3:uid="{00000000-0010-0000-0100-000006000000}" name="流程順序" dataDxfId="65"/>
    <tableColumn id="9" xr3:uid="{00000000-0010-0000-0100-000009000000}" name="功能名稱/說明" dataDxfId="64"/>
    <tableColumn id="4" xr3:uid="{00000000-0010-0000-0100-000004000000}" name="SA" dataDxfId="63"/>
    <tableColumn id="11" xr3:uid="{00000000-0010-0000-0100-00000B000000}" name="展示協助" dataDxfId="62"/>
    <tableColumn id="3" xr3:uid="{00000000-0010-0000-0100-000003000000}" name="預計展示" dataDxfId="61"/>
    <tableColumn id="23" xr3:uid="{00000000-0010-0000-0100-000017000000}" name="重新規劃" dataDxfId="60"/>
    <tableColumn id="18" xr3:uid="{00000000-0010-0000-0100-000012000000}" name="實際展示" dataDxfId="59"/>
    <tableColumn id="20" xr3:uid="{00000000-0010-0000-0100-000014000000}" name="IT" dataDxfId="58"/>
    <tableColumn id="21" xr3:uid="{00000000-0010-0000-0100-000015000000}" name="User" dataDxfId="57"/>
    <tableColumn id="7" xr3:uid="{00000000-0010-0000-0100-000007000000}" name="User2" dataDxfId="56"/>
    <tableColumn id="8" xr3:uid="{00000000-0010-0000-0100-000008000000}" name="段式" dataDxfId="55"/>
    <tableColumn id="10" xr3:uid="{00000000-0010-0000-0100-00000A000000}" name="經辦等級" dataDxfId="54"/>
    <tableColumn id="12" xr3:uid="{00000000-0010-0000-0100-00000C000000}" name="授權" dataDxfId="53"/>
    <tableColumn id="13" xr3:uid="{00000000-0010-0000-0100-00000D000000}" name="訂正" dataDxfId="52"/>
    <tableColumn id="14" xr3:uid="{00000000-0010-0000-0100-00000E000000}" name="修正" dataDxfId="51"/>
    <tableColumn id="16" xr3:uid="{00000000-0010-0000-0100-000010000000}" name="帳務" dataDxfId="50"/>
    <tableColumn id="17" xr3:uid="{00000000-0010-0000-0100-000011000000}" name="額度" dataDxfId="49"/>
    <tableColumn id="15" xr3:uid="{00000000-0010-0000-0100-00000F000000}" name="執行單位" dataDxfId="48">
      <calculatedColumnFormula>VLOOKUP(功能_33[[#This Row],[User]],SKL放款!A:G,7,FALSE)</calculatedColumnFormula>
    </tableColumn>
    <tableColumn id="19" xr3:uid="{00000000-0010-0000-0100-000013000000}" name="覆測日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115" zoomScaleNormal="115" workbookViewId="0">
      <pane ySplit="1" topLeftCell="A2" activePane="bottomLeft" state="frozen"/>
      <selection pane="bottomLeft" activeCell="G30" sqref="G30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8" customWidth="1"/>
    <col min="8" max="8" width="17.8984375" style="132" customWidth="1"/>
    <col min="9" max="9" width="13.19921875" style="133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1589</v>
      </c>
      <c r="B1" s="114" t="s">
        <v>1590</v>
      </c>
      <c r="C1" s="113" t="s">
        <v>1591</v>
      </c>
      <c r="D1" s="113" t="s">
        <v>1592</v>
      </c>
      <c r="E1" s="113" t="s">
        <v>1593</v>
      </c>
      <c r="F1" s="113" t="s">
        <v>1596</v>
      </c>
      <c r="G1" s="134" t="s">
        <v>1594</v>
      </c>
      <c r="H1" s="129" t="s">
        <v>1595</v>
      </c>
      <c r="I1" s="130" t="s">
        <v>1672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f>COUNTA(URS確認!E:E)-1</f>
        <v>371</v>
      </c>
      <c r="D2" s="118">
        <f>COUNTIF(URS確認!J:J,"&lt;"&amp;A2+1)</f>
        <v>13</v>
      </c>
      <c r="E2" s="118">
        <f>COUNTIF(URS確認!L:L,"&lt;"&amp;A2+1)</f>
        <v>7</v>
      </c>
      <c r="F2" s="118">
        <f t="shared" ref="F2:F11" si="0">D2-E2</f>
        <v>6</v>
      </c>
      <c r="G2" s="128">
        <f>COUNTIF(URS確認!J:J,"&lt;"&amp;A2+1)/C2</f>
        <v>3.5040431266846361E-2</v>
      </c>
      <c r="H2" s="128">
        <f>COUNTIF(URS確認!L:L,"&lt;"&amp;A2+1)/C2</f>
        <v>1.8867924528301886E-2</v>
      </c>
      <c r="I2" s="128">
        <f>表格1[[#This Row],[累計預估達成率]]-表格1[[#This Row],[累計實際達成率]]</f>
        <v>1.6172506738544475E-2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f>COUNTA(URS確認!E:E)-1</f>
        <v>371</v>
      </c>
      <c r="D3" s="118">
        <f>COUNTIF(URS確認!J:J,"&lt;"&amp;A3+1)</f>
        <v>30</v>
      </c>
      <c r="E3" s="118">
        <f>COUNTIF(URS確認!L:L,"&lt;"&amp;A3+1)</f>
        <v>17</v>
      </c>
      <c r="F3" s="118">
        <f t="shared" si="0"/>
        <v>13</v>
      </c>
      <c r="G3" s="128">
        <f>COUNTIF(URS確認!J:J,"&lt;"&amp;A3+1)/C3</f>
        <v>8.0862533692722366E-2</v>
      </c>
      <c r="H3" s="128">
        <f>COUNTIF(URS確認!L:L,"&lt;"&amp;A3+1)/C3</f>
        <v>4.5822102425876012E-2</v>
      </c>
      <c r="I3" s="128">
        <f>表格1[[#This Row],[累計預估達成率]]-表格1[[#This Row],[累計實際達成率]]</f>
        <v>3.5040431266846354E-2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f>COUNTA(URS確認!E:E)-1</f>
        <v>371</v>
      </c>
      <c r="D4" s="118">
        <f>COUNTIF(URS確認!J:J,"&lt;"&amp;A4+1)</f>
        <v>44</v>
      </c>
      <c r="E4" s="118">
        <f>COUNTIF(URS確認!L:L,"&lt;"&amp;A4+1)</f>
        <v>22</v>
      </c>
      <c r="F4" s="118">
        <f t="shared" si="0"/>
        <v>22</v>
      </c>
      <c r="G4" s="128">
        <f>COUNTIF(URS確認!J:J,"&lt;"&amp;A4+1)/C4</f>
        <v>0.11859838274932614</v>
      </c>
      <c r="H4" s="128">
        <f>COUNTIF(URS確認!L:L,"&lt;"&amp;A4+1)/C4</f>
        <v>5.9299191374663072E-2</v>
      </c>
      <c r="I4" s="128">
        <f>表格1[[#This Row],[累計預估達成率]]-表格1[[#This Row],[累計實際達成率]]</f>
        <v>5.9299191374663072E-2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f>COUNTA(URS確認!E:E)-1</f>
        <v>371</v>
      </c>
      <c r="D5" s="118">
        <f>COUNTIF(URS確認!J:J,"&lt;"&amp;A5+1)</f>
        <v>53</v>
      </c>
      <c r="E5" s="118">
        <f>COUNTIF(URS確認!L:L,"&lt;"&amp;A5+1)</f>
        <v>27</v>
      </c>
      <c r="F5" s="118">
        <f t="shared" si="0"/>
        <v>26</v>
      </c>
      <c r="G5" s="128">
        <f>COUNTIF(URS確認!J:J,"&lt;"&amp;A5+1)/C5</f>
        <v>0.14285714285714285</v>
      </c>
      <c r="H5" s="128">
        <f>COUNTIF(URS確認!L:L,"&lt;"&amp;A5+1)/C5</f>
        <v>7.277628032345014E-2</v>
      </c>
      <c r="I5" s="128">
        <f>表格1[[#This Row],[累計預估達成率]]-表格1[[#This Row],[累計實際達成率]]</f>
        <v>7.0080862533692709E-2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f>COUNTA(URS確認!E:E)-1</f>
        <v>371</v>
      </c>
      <c r="D6" s="122">
        <f>COUNTIF(URS確認!J:J,"&lt;"&amp;A6+1)</f>
        <v>53</v>
      </c>
      <c r="E6" s="122">
        <f>COUNTIF(URS確認!L:L,"&lt;"&amp;A6+1)</f>
        <v>30</v>
      </c>
      <c r="F6" s="122">
        <f t="shared" si="0"/>
        <v>23</v>
      </c>
      <c r="G6" s="131">
        <f>COUNTIF(URS確認!J:J,"&lt;"&amp;A6+1)/C6</f>
        <v>0.14285714285714285</v>
      </c>
      <c r="H6" s="131">
        <f>COUNTIF(URS確認!L:L,"&lt;"&amp;A6+1)/C6</f>
        <v>8.0862533692722366E-2</v>
      </c>
      <c r="I6" s="131">
        <f>表格1[[#This Row],[累計預估達成率]]-表格1[[#This Row],[累計實際達成率]]</f>
        <v>6.1994609164420483E-2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f>COUNTA(URS確認!E:E)-1</f>
        <v>371</v>
      </c>
      <c r="D7" s="118">
        <f>COUNTIF(URS確認!J:J,"&lt;"&amp;A7+1)</f>
        <v>64</v>
      </c>
      <c r="E7" s="118">
        <f>COUNTIF(URS確認!L:L,"&lt;"&amp;A7+1)</f>
        <v>41</v>
      </c>
      <c r="F7" s="118">
        <f t="shared" si="0"/>
        <v>23</v>
      </c>
      <c r="G7" s="128">
        <f>COUNTIF(URS確認!J:J,"&lt;"&amp;A7+1)/C7</f>
        <v>0.1725067385444744</v>
      </c>
      <c r="H7" s="128">
        <f>COUNTIF(URS確認!L:L,"&lt;"&amp;A7+1)/C7</f>
        <v>0.11051212938005391</v>
      </c>
      <c r="I7" s="128">
        <f>表格1[[#This Row],[累計預估達成率]]-表格1[[#This Row],[累計實際達成率]]</f>
        <v>6.1994609164420497E-2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f>COUNTA(URS確認!E:E)-1</f>
        <v>371</v>
      </c>
      <c r="D8" s="118">
        <f>COUNTIF(URS確認!J:J,"&lt;"&amp;A8+1)</f>
        <v>78</v>
      </c>
      <c r="E8" s="118">
        <f>COUNTIF(URS確認!L:L,"&lt;"&amp;A8+1)</f>
        <v>46</v>
      </c>
      <c r="F8" s="118">
        <f t="shared" si="0"/>
        <v>32</v>
      </c>
      <c r="G8" s="128">
        <f>COUNTIF(URS確認!J:J,"&lt;"&amp;A8+1)/C8</f>
        <v>0.21024258760107817</v>
      </c>
      <c r="H8" s="128">
        <f>COUNTIF(URS確認!L:L,"&lt;"&amp;A8+1)/C8</f>
        <v>0.12398921832884097</v>
      </c>
      <c r="I8" s="128">
        <f>表格1[[#This Row],[累計預估達成率]]-表格1[[#This Row],[累計實際達成率]]</f>
        <v>8.6253369272237201E-2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f>COUNTA(URS確認!E:E)-1</f>
        <v>371</v>
      </c>
      <c r="D9" s="118">
        <f>COUNTIF(URS確認!J:J,"&lt;"&amp;A9+1)</f>
        <v>90</v>
      </c>
      <c r="E9" s="118">
        <f>COUNTIF(URS確認!L:L,"&lt;"&amp;A9+1)</f>
        <v>51</v>
      </c>
      <c r="F9" s="118">
        <f t="shared" si="0"/>
        <v>39</v>
      </c>
      <c r="G9" s="128">
        <f>COUNTIF(URS確認!J:J,"&lt;"&amp;A9+1)/C9</f>
        <v>0.24258760107816713</v>
      </c>
      <c r="H9" s="128">
        <f>COUNTIF(URS確認!L:L,"&lt;"&amp;A9+1)/C9</f>
        <v>0.13746630727762804</v>
      </c>
      <c r="I9" s="128">
        <f>表格1[[#This Row],[累計預估達成率]]-表格1[[#This Row],[累計實際達成率]]</f>
        <v>0.10512129380053908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f>COUNTA(URS確認!E:E)-1</f>
        <v>371</v>
      </c>
      <c r="D10" s="118">
        <f>COUNTIF(URS確認!J:J,"&lt;"&amp;A10+1)</f>
        <v>95</v>
      </c>
      <c r="E10" s="118">
        <f>COUNTIF(URS確認!L:L,"&lt;"&amp;A10+1)</f>
        <v>51</v>
      </c>
      <c r="F10" s="118">
        <f t="shared" si="0"/>
        <v>44</v>
      </c>
      <c r="G10" s="128">
        <f>COUNTIF(URS確認!J:J,"&lt;"&amp;A10+1)/C10</f>
        <v>0.2560646900269542</v>
      </c>
      <c r="H10" s="128">
        <f>COUNTIF(URS確認!L:L,"&lt;"&amp;A10+1)/C10</f>
        <v>0.13746630727762804</v>
      </c>
      <c r="I10" s="128">
        <f>表格1[[#This Row],[累計預估達成率]]-表格1[[#This Row],[累計實際達成率]]</f>
        <v>0.11859838274932616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f>COUNTA(URS確認!E:E)-1</f>
        <v>371</v>
      </c>
      <c r="D11" s="122">
        <f>COUNTIF(URS確認!J:J,"&lt;"&amp;A11+1)</f>
        <v>102</v>
      </c>
      <c r="E11" s="122">
        <f>COUNTIF(URS確認!L:L,"&lt;"&amp;A11+1)</f>
        <v>51</v>
      </c>
      <c r="F11" s="122">
        <f t="shared" si="0"/>
        <v>51</v>
      </c>
      <c r="G11" s="131">
        <f>COUNTIF(URS確認!J:J,"&lt;"&amp;A11+1)/C11</f>
        <v>0.27493261455525608</v>
      </c>
      <c r="H11" s="131">
        <f>COUNTIF(URS確認!L:L,"&lt;"&amp;A11+1)/C11</f>
        <v>0.13746630727762804</v>
      </c>
      <c r="I11" s="131">
        <f>表格1[[#This Row],[累計預估達成率]]-表格1[[#This Row],[累計實際達成率]]</f>
        <v>0.13746630727762804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f>COUNTA(URS確認!E:E)-1</f>
        <v>371</v>
      </c>
      <c r="D12" s="198">
        <f>COUNTIF(URS確認!J:J,"&lt;"&amp;A12+1)</f>
        <v>102</v>
      </c>
      <c r="E12" s="198">
        <f>COUNTIF(URS確認!L:L,"&lt;"&amp;A12+1)</f>
        <v>53</v>
      </c>
      <c r="F12" s="118">
        <f>D12-E12</f>
        <v>49</v>
      </c>
      <c r="G12" s="128">
        <f>COUNTIF(URS確認!J:J,"&lt;"&amp;A12+1)/C12</f>
        <v>0.27493261455525608</v>
      </c>
      <c r="H12" s="128">
        <f>COUNTIF(URS確認!L:L,"&lt;"&amp;A12+1)/C12</f>
        <v>0.14285714285714285</v>
      </c>
      <c r="I12" s="128">
        <f>表格1[[#This Row],[累計預估達成率]]-表格1[[#This Row],[累計實際達成率]]</f>
        <v>0.13207547169811323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f>COUNTA(URS確認!E:E)-1</f>
        <v>371</v>
      </c>
      <c r="D13" s="198">
        <f>COUNTIF(URS確認!J:J,"&lt;"&amp;A13+1)</f>
        <v>140</v>
      </c>
      <c r="E13" s="198">
        <f>COUNTIF(URS確認!L:L,"&lt;"&amp;A13+1)</f>
        <v>53</v>
      </c>
      <c r="F13" s="118">
        <f t="shared" ref="F13:F16" si="1">D13-E13</f>
        <v>87</v>
      </c>
      <c r="G13" s="128">
        <f>COUNTIF(URS確認!J:J,"&lt;"&amp;A13+1)/C13</f>
        <v>0.37735849056603776</v>
      </c>
      <c r="H13" s="128">
        <f>COUNTIF(URS確認!L:L,"&lt;"&amp;A13+1)/C13</f>
        <v>0.14285714285714285</v>
      </c>
      <c r="I13" s="128">
        <f>表格1[[#This Row],[累計預估達成率]]-表格1[[#This Row],[累計實際達成率]]</f>
        <v>0.23450134770889491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f>COUNTA(URS確認!E:E)-1</f>
        <v>371</v>
      </c>
      <c r="D14" s="198">
        <f>COUNTIF(URS確認!J:J,"&lt;"&amp;A14+1)</f>
        <v>151</v>
      </c>
      <c r="E14" s="198">
        <f>COUNTIF(URS確認!L:L,"&lt;"&amp;A14+1)</f>
        <v>53</v>
      </c>
      <c r="F14" s="118">
        <f t="shared" si="1"/>
        <v>98</v>
      </c>
      <c r="G14" s="128">
        <f>COUNTIF(URS確認!J:J,"&lt;"&amp;A14+1)/C14</f>
        <v>0.40700808625336926</v>
      </c>
      <c r="H14" s="128">
        <f>COUNTIF(URS確認!L:L,"&lt;"&amp;A14+1)/C14</f>
        <v>0.14285714285714285</v>
      </c>
      <c r="I14" s="128">
        <f>表格1[[#This Row],[累計預估達成率]]-表格1[[#This Row],[累計實際達成率]]</f>
        <v>0.26415094339622641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f>COUNTA(URS確認!E:E)-1</f>
        <v>371</v>
      </c>
      <c r="D15" s="198">
        <f>COUNTIF(URS確認!J:J,"&lt;"&amp;A15+1)</f>
        <v>162</v>
      </c>
      <c r="E15" s="198">
        <f>COUNTIF(URS確認!L:L,"&lt;"&amp;A15+1)</f>
        <v>53</v>
      </c>
      <c r="F15" s="118">
        <f t="shared" si="1"/>
        <v>109</v>
      </c>
      <c r="G15" s="128">
        <f>COUNTIF(URS確認!J:J,"&lt;"&amp;A15+1)/C15</f>
        <v>0.43665768194070081</v>
      </c>
      <c r="H15" s="128">
        <f>COUNTIF(URS確認!L:L,"&lt;"&amp;A15+1)/C15</f>
        <v>0.14285714285714285</v>
      </c>
      <c r="I15" s="128">
        <f>表格1[[#This Row],[累計預估達成率]]-表格1[[#This Row],[累計實際達成率]]</f>
        <v>0.29380053908355797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f>COUNTA(URS確認!E:E)-1</f>
        <v>371</v>
      </c>
      <c r="D16" s="199">
        <f>COUNTIF(URS確認!J:J,"&lt;"&amp;A16+1)</f>
        <v>174</v>
      </c>
      <c r="E16" s="199">
        <f>COUNTIF(URS確認!L:L,"&lt;"&amp;A16+1)</f>
        <v>53</v>
      </c>
      <c r="F16" s="122">
        <f t="shared" si="1"/>
        <v>121</v>
      </c>
      <c r="G16" s="131">
        <f>COUNTIF(URS確認!J:J,"&lt;"&amp;A16+1)/C16</f>
        <v>0.46900269541778977</v>
      </c>
      <c r="H16" s="131">
        <f>COUNTIF(URS確認!L:L,"&lt;"&amp;A16+1)/C16</f>
        <v>0.14285714285714285</v>
      </c>
      <c r="I16" s="131">
        <f>表格1[[#This Row],[累計預估達成率]]-表格1[[#This Row],[累計實際達成率]]</f>
        <v>0.32614555256064692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118">
        <f>COUNTA(URS確認!E:E)-1</f>
        <v>371</v>
      </c>
      <c r="D17" s="198">
        <f>COUNTIF(URS確認!J:J,"&lt;"&amp;A17+1)</f>
        <v>183</v>
      </c>
      <c r="E17" s="198">
        <f>COUNTIF(URS確認!L:L,"&lt;"&amp;A17+1)</f>
        <v>53</v>
      </c>
      <c r="F17" s="118">
        <f>D17-E17</f>
        <v>130</v>
      </c>
      <c r="G17" s="128">
        <f>COUNTIF(URS確認!J:J,"&lt;"&amp;A17+1)/C17</f>
        <v>0.49326145552560646</v>
      </c>
      <c r="H17" s="128">
        <f>COUNTIF(URS確認!L:L,"&lt;"&amp;A17+1)/C17</f>
        <v>0.14285714285714285</v>
      </c>
      <c r="I17" s="128">
        <f>表格1[[#This Row],[累計預估達成率]]-表格1[[#This Row],[累計實際達成率]]</f>
        <v>0.35040431266846361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118">
        <f>COUNTA(URS確認!E:E)-1</f>
        <v>371</v>
      </c>
      <c r="D18" s="198">
        <f>COUNTIF(URS確認!J:J,"&lt;"&amp;A18+1)</f>
        <v>197</v>
      </c>
      <c r="E18" s="198">
        <f>COUNTIF(URS確認!L:L,"&lt;"&amp;A18+1)</f>
        <v>53</v>
      </c>
      <c r="F18" s="118">
        <f t="shared" ref="F18:F20" si="2">D18-E18</f>
        <v>144</v>
      </c>
      <c r="G18" s="128">
        <f>COUNTIF(URS確認!J:J,"&lt;"&amp;A18+1)/C18</f>
        <v>0.53099730458221028</v>
      </c>
      <c r="H18" s="128">
        <f>COUNTIF(URS確認!L:L,"&lt;"&amp;A18+1)/C18</f>
        <v>0.14285714285714285</v>
      </c>
      <c r="I18" s="128">
        <f>表格1[[#This Row],[累計預估達成率]]-表格1[[#This Row],[累計實際達成率]]</f>
        <v>0.38814016172506743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118">
        <f>COUNTA(URS確認!E:E)-1</f>
        <v>371</v>
      </c>
      <c r="D19" s="198">
        <f>COUNTIF(URS確認!J:J,"&lt;"&amp;A19+1)</f>
        <v>210</v>
      </c>
      <c r="E19" s="198">
        <f>COUNTIF(URS確認!L:L,"&lt;"&amp;A19+1)</f>
        <v>53</v>
      </c>
      <c r="F19" s="118">
        <f t="shared" si="2"/>
        <v>157</v>
      </c>
      <c r="G19" s="128">
        <f>COUNTIF(URS確認!J:J,"&lt;"&amp;A19+1)/C19</f>
        <v>0.56603773584905659</v>
      </c>
      <c r="H19" s="128">
        <f>COUNTIF(URS確認!L:L,"&lt;"&amp;A19+1)/C19</f>
        <v>0.14285714285714285</v>
      </c>
      <c r="I19" s="128">
        <f>表格1[[#This Row],[累計預估達成率]]-表格1[[#This Row],[累計實際達成率]]</f>
        <v>0.42318059299191374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118">
        <f>COUNTA(URS確認!E:E)-1</f>
        <v>371</v>
      </c>
      <c r="D20" s="198">
        <f>COUNTIF(URS確認!J:J,"&lt;"&amp;A20+1)</f>
        <v>222</v>
      </c>
      <c r="E20" s="198">
        <f>COUNTIF(URS確認!L:L,"&lt;"&amp;A20+1)</f>
        <v>53</v>
      </c>
      <c r="F20" s="118">
        <f t="shared" si="2"/>
        <v>169</v>
      </c>
      <c r="G20" s="128">
        <f>COUNTIF(URS確認!J:J,"&lt;"&amp;A20+1)/C20</f>
        <v>0.59838274932614555</v>
      </c>
      <c r="H20" s="128">
        <f>COUNTIF(URS確認!L:L,"&lt;"&amp;A20+1)/C20</f>
        <v>0.14285714285714285</v>
      </c>
      <c r="I20" s="128">
        <f>表格1[[#This Row],[累計預估達成率]]-表格1[[#This Row],[累計實際達成率]]</f>
        <v>0.4555256064690027</v>
      </c>
    </row>
    <row r="21" spans="1:9" ht="14.5" x14ac:dyDescent="0.35">
      <c r="A21" s="120">
        <v>44421</v>
      </c>
      <c r="B21" s="121">
        <f>表格1[[#This Row],[日期]]</f>
        <v>44421</v>
      </c>
      <c r="C21" s="122">
        <f>COUNTA(URS確認!E:E)-1</f>
        <v>371</v>
      </c>
      <c r="D21" s="199">
        <f>COUNTIF(URS確認!J:J,"&lt;"&amp;A21+1)</f>
        <v>233</v>
      </c>
      <c r="E21" s="199">
        <f>COUNTIF(URS確認!L:L,"&lt;"&amp;A21+1)</f>
        <v>53</v>
      </c>
      <c r="F21" s="122">
        <f>D21-E21</f>
        <v>180</v>
      </c>
      <c r="G21" s="131">
        <f>COUNTIF(URS確認!J:J,"&lt;"&amp;A21+1)/C21</f>
        <v>0.62803234501347704</v>
      </c>
      <c r="H21" s="131">
        <f>COUNTIF(URS確認!L:L,"&lt;"&amp;A21+1)/C21</f>
        <v>0.14285714285714285</v>
      </c>
      <c r="I21" s="131">
        <f>表格1[[#This Row],[累計預估達成率]]-表格1[[#This Row],[累計實際達成率]]</f>
        <v>0.4851752021563342</v>
      </c>
    </row>
    <row r="22" spans="1:9" ht="14.5" x14ac:dyDescent="0.35">
      <c r="A22" s="246">
        <v>44424</v>
      </c>
      <c r="B22" s="247">
        <f>表格1[[#This Row],[日期]]</f>
        <v>44424</v>
      </c>
      <c r="C22" s="248">
        <f>COUNTA(URS確認!E:E)-1</f>
        <v>371</v>
      </c>
      <c r="D22" s="249">
        <f>COUNTIF(URS確認!J:J,"&lt;"&amp;A22+1)</f>
        <v>246</v>
      </c>
      <c r="E22" s="249">
        <f>COUNTIF(URS確認!L:L,"&lt;"&amp;A22+1)</f>
        <v>53</v>
      </c>
      <c r="F22" s="248">
        <f>D22-E22</f>
        <v>193</v>
      </c>
      <c r="G22" s="250">
        <f>COUNTIF(URS確認!J:J,"&lt;"&amp;A22+1)/C22</f>
        <v>0.66307277628032346</v>
      </c>
      <c r="H22" s="250">
        <f>COUNTIF(URS確認!L:L,"&lt;"&amp;A22+1)/C22</f>
        <v>0.14285714285714285</v>
      </c>
      <c r="I22" s="250">
        <f>表格1[[#This Row],[累計預估達成率]]-表格1[[#This Row],[累計實際達成率]]</f>
        <v>0.52021563342318067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topLeftCell="A10"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1162</v>
      </c>
      <c r="B1" s="64"/>
      <c r="C1" s="204">
        <v>44393</v>
      </c>
      <c r="D1" s="64"/>
      <c r="E1" s="64"/>
      <c r="G1" s="63"/>
      <c r="H1" s="64"/>
    </row>
    <row r="2" spans="1:8" ht="24" customHeight="1" x14ac:dyDescent="0.3">
      <c r="A2" s="67" t="s">
        <v>1164</v>
      </c>
      <c r="B2" s="67" t="s">
        <v>1165</v>
      </c>
      <c r="C2" s="67" t="s">
        <v>1517</v>
      </c>
      <c r="D2" s="67">
        <v>7001</v>
      </c>
      <c r="E2" s="67" t="s">
        <v>1166</v>
      </c>
      <c r="F2" s="65" t="s">
        <v>1163</v>
      </c>
      <c r="G2" s="66"/>
      <c r="H2" s="68"/>
    </row>
    <row r="3" spans="1:8" ht="24" customHeight="1" x14ac:dyDescent="0.3">
      <c r="A3" s="70" t="s">
        <v>1167</v>
      </c>
      <c r="B3" s="70" t="s">
        <v>1168</v>
      </c>
      <c r="C3" s="70" t="s">
        <v>1518</v>
      </c>
      <c r="D3" s="70">
        <v>7180</v>
      </c>
      <c r="E3" s="70" t="s">
        <v>1166</v>
      </c>
      <c r="F3" s="69" t="s">
        <v>1163</v>
      </c>
      <c r="G3" s="88" t="s">
        <v>1285</v>
      </c>
      <c r="H3" s="71"/>
    </row>
    <row r="4" spans="1:8" ht="24" customHeight="1" x14ac:dyDescent="0.3">
      <c r="A4" s="74" t="s">
        <v>1170</v>
      </c>
      <c r="B4" s="74" t="s">
        <v>1171</v>
      </c>
      <c r="C4" s="74" t="s">
        <v>1519</v>
      </c>
      <c r="D4" s="74">
        <v>7083</v>
      </c>
      <c r="E4" s="74" t="s">
        <v>1166</v>
      </c>
      <c r="F4" s="72" t="s">
        <v>1163</v>
      </c>
      <c r="G4" s="73" t="s">
        <v>1169</v>
      </c>
      <c r="H4" s="75"/>
    </row>
    <row r="5" spans="1:8" ht="24" customHeight="1" x14ac:dyDescent="0.3">
      <c r="A5" s="74" t="s">
        <v>1173</v>
      </c>
      <c r="B5" s="74" t="s">
        <v>1171</v>
      </c>
      <c r="C5" s="74" t="s">
        <v>1520</v>
      </c>
      <c r="D5" s="74">
        <v>7084</v>
      </c>
      <c r="E5" s="74" t="s">
        <v>1166</v>
      </c>
      <c r="F5" s="72" t="s">
        <v>1163</v>
      </c>
      <c r="G5" s="73" t="s">
        <v>1172</v>
      </c>
      <c r="H5" s="75"/>
    </row>
    <row r="6" spans="1:8" ht="24" customHeight="1" x14ac:dyDescent="0.3">
      <c r="A6" s="74" t="s">
        <v>1174</v>
      </c>
      <c r="B6" s="74" t="s">
        <v>1171</v>
      </c>
      <c r="C6" s="74" t="s">
        <v>1521</v>
      </c>
      <c r="D6" s="74">
        <v>7085</v>
      </c>
      <c r="E6" s="74" t="s">
        <v>1166</v>
      </c>
      <c r="F6" s="72" t="s">
        <v>1163</v>
      </c>
      <c r="G6" s="73" t="s">
        <v>1172</v>
      </c>
      <c r="H6" s="75"/>
    </row>
    <row r="7" spans="1:8" ht="24" customHeight="1" x14ac:dyDescent="0.3">
      <c r="A7" s="74" t="s">
        <v>1175</v>
      </c>
      <c r="B7" s="74" t="s">
        <v>1171</v>
      </c>
      <c r="C7" s="74" t="s">
        <v>1522</v>
      </c>
      <c r="D7" s="74">
        <v>7086</v>
      </c>
      <c r="E7" s="74" t="s">
        <v>1166</v>
      </c>
      <c r="F7" s="72" t="s">
        <v>1163</v>
      </c>
      <c r="G7" s="73" t="s">
        <v>1172</v>
      </c>
      <c r="H7" s="75"/>
    </row>
    <row r="8" spans="1:8" ht="24" customHeight="1" x14ac:dyDescent="0.3">
      <c r="A8" s="74" t="s">
        <v>1176</v>
      </c>
      <c r="B8" s="74" t="s">
        <v>1171</v>
      </c>
      <c r="C8" s="74" t="s">
        <v>1523</v>
      </c>
      <c r="D8" s="74">
        <v>7088</v>
      </c>
      <c r="E8" s="74" t="s">
        <v>1166</v>
      </c>
      <c r="F8" s="72" t="s">
        <v>1163</v>
      </c>
      <c r="G8" s="73" t="s">
        <v>1172</v>
      </c>
      <c r="H8" s="75"/>
    </row>
    <row r="9" spans="1:8" ht="24" customHeight="1" x14ac:dyDescent="0.3">
      <c r="A9" s="156" t="s">
        <v>1008</v>
      </c>
      <c r="B9" s="74" t="s">
        <v>1177</v>
      </c>
      <c r="C9" s="74" t="s">
        <v>1524</v>
      </c>
      <c r="D9" s="74">
        <v>7090</v>
      </c>
      <c r="E9" s="74" t="s">
        <v>1166</v>
      </c>
      <c r="F9" s="72" t="s">
        <v>1163</v>
      </c>
      <c r="G9" s="73" t="s">
        <v>1172</v>
      </c>
      <c r="H9" s="75"/>
    </row>
    <row r="10" spans="1:8" ht="24" customHeight="1" x14ac:dyDescent="0.3">
      <c r="A10" s="78" t="s">
        <v>1179</v>
      </c>
      <c r="B10" s="78" t="s">
        <v>1180</v>
      </c>
      <c r="C10" s="78" t="s">
        <v>1525</v>
      </c>
      <c r="D10" s="78">
        <v>7051</v>
      </c>
      <c r="E10" s="78" t="s">
        <v>1166</v>
      </c>
      <c r="F10" s="76" t="s">
        <v>1163</v>
      </c>
      <c r="G10" s="77" t="s">
        <v>1178</v>
      </c>
      <c r="H10" s="79"/>
    </row>
    <row r="11" spans="1:8" ht="24" customHeight="1" x14ac:dyDescent="0.3">
      <c r="A11" s="78" t="s">
        <v>1181</v>
      </c>
      <c r="B11" s="78" t="s">
        <v>1182</v>
      </c>
      <c r="C11" s="78" t="s">
        <v>1526</v>
      </c>
      <c r="D11" s="78">
        <v>7052</v>
      </c>
      <c r="E11" s="78" t="s">
        <v>1166</v>
      </c>
      <c r="F11" s="76" t="s">
        <v>1163</v>
      </c>
      <c r="G11" s="77" t="s">
        <v>1178</v>
      </c>
      <c r="H11" s="79"/>
    </row>
    <row r="12" spans="1:8" ht="24" customHeight="1" x14ac:dyDescent="0.3">
      <c r="A12" s="78" t="s">
        <v>1183</v>
      </c>
      <c r="B12" s="78" t="s">
        <v>1184</v>
      </c>
      <c r="C12" s="78" t="s">
        <v>1527</v>
      </c>
      <c r="D12" s="78">
        <v>7181</v>
      </c>
      <c r="E12" s="78" t="s">
        <v>1166</v>
      </c>
      <c r="F12" s="76" t="s">
        <v>1163</v>
      </c>
      <c r="G12" s="77" t="s">
        <v>1178</v>
      </c>
      <c r="H12" s="79"/>
    </row>
    <row r="13" spans="1:8" ht="24" customHeight="1" x14ac:dyDescent="0.3">
      <c r="A13" s="78" t="s">
        <v>1185</v>
      </c>
      <c r="B13" s="78" t="s">
        <v>1184</v>
      </c>
      <c r="C13" s="78" t="s">
        <v>1528</v>
      </c>
      <c r="D13" s="78">
        <v>7182</v>
      </c>
      <c r="E13" s="78" t="s">
        <v>1166</v>
      </c>
      <c r="F13" s="76" t="s">
        <v>1163</v>
      </c>
      <c r="G13" s="77" t="s">
        <v>1178</v>
      </c>
      <c r="H13" s="79"/>
    </row>
    <row r="14" spans="1:8" ht="24" customHeight="1" x14ac:dyDescent="0.3">
      <c r="A14" s="78" t="s">
        <v>1186</v>
      </c>
      <c r="B14" s="78" t="s">
        <v>1187</v>
      </c>
      <c r="C14" s="78" t="s">
        <v>1529</v>
      </c>
      <c r="D14" s="78">
        <v>7183</v>
      </c>
      <c r="E14" s="78" t="s">
        <v>1166</v>
      </c>
      <c r="F14" s="76" t="s">
        <v>1163</v>
      </c>
      <c r="G14" s="77" t="s">
        <v>1178</v>
      </c>
      <c r="H14" s="79"/>
    </row>
    <row r="15" spans="1:8" ht="24" hidden="1" customHeight="1" x14ac:dyDescent="0.3">
      <c r="A15" s="78" t="s">
        <v>1188</v>
      </c>
      <c r="B15" s="78" t="s">
        <v>1189</v>
      </c>
      <c r="C15" s="78" t="e">
        <v>#N/A</v>
      </c>
      <c r="D15" s="78">
        <v>7301</v>
      </c>
      <c r="E15" s="78" t="s">
        <v>1166</v>
      </c>
      <c r="F15" s="76" t="s">
        <v>1163</v>
      </c>
      <c r="G15" s="77" t="s">
        <v>1178</v>
      </c>
      <c r="H15" s="79" t="s">
        <v>1190</v>
      </c>
    </row>
    <row r="16" spans="1:8" ht="24" hidden="1" customHeight="1" x14ac:dyDescent="0.3">
      <c r="A16" s="78" t="s">
        <v>1191</v>
      </c>
      <c r="B16" s="78" t="s">
        <v>1192</v>
      </c>
      <c r="C16" s="78" t="e">
        <v>#N/A</v>
      </c>
      <c r="D16" s="78">
        <v>7305</v>
      </c>
      <c r="E16" s="78" t="s">
        <v>1166</v>
      </c>
      <c r="F16" s="76" t="s">
        <v>1163</v>
      </c>
      <c r="G16" s="77" t="s">
        <v>1178</v>
      </c>
      <c r="H16" s="79" t="s">
        <v>1193</v>
      </c>
    </row>
    <row r="17" spans="1:8" ht="24" hidden="1" customHeight="1" x14ac:dyDescent="0.3">
      <c r="A17" s="78" t="s">
        <v>1194</v>
      </c>
      <c r="B17" s="78" t="s">
        <v>1192</v>
      </c>
      <c r="C17" s="78" t="e">
        <v>#N/A</v>
      </c>
      <c r="D17" s="78">
        <v>7306</v>
      </c>
      <c r="E17" s="78" t="s">
        <v>1166</v>
      </c>
      <c r="F17" s="76" t="s">
        <v>1163</v>
      </c>
      <c r="G17" s="77" t="s">
        <v>1178</v>
      </c>
      <c r="H17" s="79" t="s">
        <v>1195</v>
      </c>
    </row>
    <row r="18" spans="1:8" ht="24" hidden="1" customHeight="1" x14ac:dyDescent="0.3">
      <c r="A18" s="78" t="s">
        <v>1196</v>
      </c>
      <c r="B18" s="78" t="s">
        <v>1189</v>
      </c>
      <c r="C18" s="78" t="e">
        <v>#N/A</v>
      </c>
      <c r="D18" s="78">
        <v>7311</v>
      </c>
      <c r="E18" s="78" t="s">
        <v>1166</v>
      </c>
      <c r="F18" s="76" t="s">
        <v>1163</v>
      </c>
      <c r="G18" s="77" t="s">
        <v>1178</v>
      </c>
      <c r="H18" s="79" t="s">
        <v>1197</v>
      </c>
    </row>
    <row r="19" spans="1:8" ht="24" hidden="1" customHeight="1" x14ac:dyDescent="0.3">
      <c r="A19" s="78" t="s">
        <v>1198</v>
      </c>
      <c r="B19" s="78" t="s">
        <v>1192</v>
      </c>
      <c r="C19" s="78" t="e">
        <v>#N/A</v>
      </c>
      <c r="D19" s="78">
        <v>7312</v>
      </c>
      <c r="E19" s="78" t="s">
        <v>1166</v>
      </c>
      <c r="F19" s="76" t="s">
        <v>1163</v>
      </c>
      <c r="G19" s="77" t="s">
        <v>1178</v>
      </c>
      <c r="H19" s="79" t="s">
        <v>1199</v>
      </c>
    </row>
    <row r="20" spans="1:8" ht="24" hidden="1" customHeight="1" x14ac:dyDescent="0.3">
      <c r="A20" s="78" t="s">
        <v>1200</v>
      </c>
      <c r="B20" s="78" t="s">
        <v>1201</v>
      </c>
      <c r="C20" s="78" t="e">
        <v>#N/A</v>
      </c>
      <c r="D20" s="78" t="s">
        <v>1202</v>
      </c>
      <c r="E20" s="78"/>
      <c r="F20" s="76" t="s">
        <v>1163</v>
      </c>
      <c r="G20" s="77" t="s">
        <v>1178</v>
      </c>
      <c r="H20" s="79" t="s">
        <v>1203</v>
      </c>
    </row>
    <row r="21" spans="1:8" ht="24" hidden="1" customHeight="1" x14ac:dyDescent="0.3">
      <c r="A21" s="78" t="s">
        <v>1204</v>
      </c>
      <c r="B21" s="78" t="s">
        <v>1205</v>
      </c>
      <c r="C21" s="78" t="e">
        <v>#N/A</v>
      </c>
      <c r="D21" s="78" t="s">
        <v>1206</v>
      </c>
      <c r="E21" s="78"/>
      <c r="F21" s="76" t="s">
        <v>1163</v>
      </c>
      <c r="G21" s="77" t="s">
        <v>1178</v>
      </c>
      <c r="H21" s="79" t="s">
        <v>1207</v>
      </c>
    </row>
    <row r="22" spans="1:8" ht="24" hidden="1" customHeight="1" x14ac:dyDescent="0.3">
      <c r="A22" s="78" t="s">
        <v>1208</v>
      </c>
      <c r="B22" s="78" t="s">
        <v>1205</v>
      </c>
      <c r="C22" s="78" t="e">
        <v>#N/A</v>
      </c>
      <c r="D22" s="78" t="s">
        <v>1209</v>
      </c>
      <c r="E22" s="78"/>
      <c r="F22" s="76" t="s">
        <v>1163</v>
      </c>
      <c r="G22" s="77" t="s">
        <v>1178</v>
      </c>
      <c r="H22" s="79" t="s">
        <v>1210</v>
      </c>
    </row>
    <row r="23" spans="1:8" ht="24" hidden="1" customHeight="1" x14ac:dyDescent="0.3">
      <c r="A23" s="78" t="s">
        <v>1211</v>
      </c>
      <c r="B23" s="78" t="s">
        <v>1201</v>
      </c>
      <c r="C23" s="78" t="e">
        <v>#N/A</v>
      </c>
      <c r="D23" s="78" t="s">
        <v>1212</v>
      </c>
      <c r="E23" s="78"/>
      <c r="F23" s="76" t="s">
        <v>1163</v>
      </c>
      <c r="G23" s="77" t="s">
        <v>1178</v>
      </c>
      <c r="H23" s="79" t="s">
        <v>1213</v>
      </c>
    </row>
    <row r="24" spans="1:8" ht="24" hidden="1" customHeight="1" x14ac:dyDescent="0.3">
      <c r="A24" s="78" t="s">
        <v>1214</v>
      </c>
      <c r="B24" s="78" t="s">
        <v>1189</v>
      </c>
      <c r="C24" s="78" t="e">
        <v>#N/A</v>
      </c>
      <c r="D24" s="78" t="s">
        <v>1212</v>
      </c>
      <c r="E24" s="78"/>
      <c r="F24" s="76" t="s">
        <v>1163</v>
      </c>
      <c r="G24" s="77" t="s">
        <v>1178</v>
      </c>
      <c r="H24" s="79" t="s">
        <v>1215</v>
      </c>
    </row>
    <row r="25" spans="1:8" ht="24" hidden="1" customHeight="1" x14ac:dyDescent="0.3">
      <c r="A25" s="78" t="s">
        <v>1216</v>
      </c>
      <c r="B25" s="78" t="s">
        <v>1201</v>
      </c>
      <c r="C25" s="78" t="e">
        <v>#N/A</v>
      </c>
      <c r="D25" s="78" t="s">
        <v>1217</v>
      </c>
      <c r="E25" s="78"/>
      <c r="F25" s="76" t="s">
        <v>1163</v>
      </c>
      <c r="G25" s="77" t="s">
        <v>1178</v>
      </c>
      <c r="H25" s="79" t="s">
        <v>1218</v>
      </c>
    </row>
    <row r="26" spans="1:8" ht="24" hidden="1" customHeight="1" x14ac:dyDescent="0.3">
      <c r="A26" s="78" t="s">
        <v>1219</v>
      </c>
      <c r="B26" s="78" t="s">
        <v>1201</v>
      </c>
      <c r="C26" s="78" t="e">
        <v>#N/A</v>
      </c>
      <c r="D26" s="78" t="s">
        <v>1220</v>
      </c>
      <c r="E26" s="78"/>
      <c r="F26" s="76" t="s">
        <v>1163</v>
      </c>
      <c r="G26" s="77" t="s">
        <v>1178</v>
      </c>
      <c r="H26" s="79" t="s">
        <v>1221</v>
      </c>
    </row>
    <row r="27" spans="1:8" ht="24" hidden="1" customHeight="1" x14ac:dyDescent="0.3">
      <c r="A27" s="78" t="s">
        <v>1222</v>
      </c>
      <c r="B27" s="78" t="s">
        <v>1201</v>
      </c>
      <c r="C27" s="78" t="e">
        <v>#N/A</v>
      </c>
      <c r="D27" s="78" t="s">
        <v>1223</v>
      </c>
      <c r="E27" s="78"/>
      <c r="F27" s="76" t="s">
        <v>1163</v>
      </c>
      <c r="G27" s="77" t="s">
        <v>1178</v>
      </c>
      <c r="H27" s="79" t="s">
        <v>1224</v>
      </c>
    </row>
    <row r="28" spans="1:8" ht="24" hidden="1" customHeight="1" x14ac:dyDescent="0.3">
      <c r="A28" s="78" t="s">
        <v>1225</v>
      </c>
      <c r="B28" s="78" t="s">
        <v>1189</v>
      </c>
      <c r="C28" s="78" t="e">
        <v>#N/A</v>
      </c>
      <c r="D28" s="78" t="s">
        <v>1223</v>
      </c>
      <c r="E28" s="78"/>
      <c r="F28" s="76" t="s">
        <v>1163</v>
      </c>
      <c r="G28" s="77" t="s">
        <v>1178</v>
      </c>
      <c r="H28" s="79" t="s">
        <v>1226</v>
      </c>
    </row>
    <row r="29" spans="1:8" ht="24" hidden="1" customHeight="1" x14ac:dyDescent="0.3">
      <c r="A29" s="78" t="s">
        <v>1227</v>
      </c>
      <c r="B29" s="78" t="s">
        <v>1201</v>
      </c>
      <c r="C29" s="78" t="e">
        <v>#N/A</v>
      </c>
      <c r="D29" s="78" t="s">
        <v>1228</v>
      </c>
      <c r="E29" s="78"/>
      <c r="F29" s="76" t="s">
        <v>1163</v>
      </c>
      <c r="G29" s="77" t="s">
        <v>1178</v>
      </c>
      <c r="H29" s="79" t="s">
        <v>1229</v>
      </c>
    </row>
    <row r="30" spans="1:8" ht="24" hidden="1" customHeight="1" x14ac:dyDescent="0.3">
      <c r="A30" s="78" t="s">
        <v>1230</v>
      </c>
      <c r="B30" s="78" t="s">
        <v>1192</v>
      </c>
      <c r="C30" s="78" t="e">
        <v>#N/A</v>
      </c>
      <c r="D30" s="78" t="s">
        <v>1223</v>
      </c>
      <c r="E30" s="78"/>
      <c r="F30" s="76" t="s">
        <v>1163</v>
      </c>
      <c r="G30" s="77" t="s">
        <v>1178</v>
      </c>
      <c r="H30" s="79" t="s">
        <v>1231</v>
      </c>
    </row>
    <row r="31" spans="1:8" ht="24" customHeight="1" x14ac:dyDescent="0.3">
      <c r="A31" s="74" t="s">
        <v>1233</v>
      </c>
      <c r="B31" s="74" t="s">
        <v>1234</v>
      </c>
      <c r="C31" s="74" t="s">
        <v>1530</v>
      </c>
      <c r="D31" s="74">
        <v>7070</v>
      </c>
      <c r="E31" s="74" t="s">
        <v>1166</v>
      </c>
      <c r="F31" s="72" t="s">
        <v>1163</v>
      </c>
      <c r="G31" s="73" t="s">
        <v>1232</v>
      </c>
      <c r="H31" s="75"/>
    </row>
    <row r="32" spans="1:8" ht="24" customHeight="1" x14ac:dyDescent="0.3">
      <c r="A32" s="74" t="s">
        <v>1235</v>
      </c>
      <c r="B32" s="74" t="s">
        <v>1236</v>
      </c>
      <c r="C32" s="74" t="s">
        <v>1602</v>
      </c>
      <c r="D32" s="74">
        <v>7075</v>
      </c>
      <c r="E32" s="74" t="s">
        <v>1166</v>
      </c>
      <c r="F32" s="72" t="s">
        <v>1163</v>
      </c>
      <c r="G32" s="73" t="s">
        <v>1232</v>
      </c>
      <c r="H32" s="75"/>
    </row>
    <row r="33" spans="1:8" ht="24" customHeight="1" x14ac:dyDescent="0.3">
      <c r="A33" s="74" t="s">
        <v>1237</v>
      </c>
      <c r="B33" s="74" t="s">
        <v>1238</v>
      </c>
      <c r="C33" s="74" t="s">
        <v>1531</v>
      </c>
      <c r="D33" s="74">
        <v>7076</v>
      </c>
      <c r="E33" s="74" t="s">
        <v>1166</v>
      </c>
      <c r="F33" s="72" t="s">
        <v>1163</v>
      </c>
      <c r="G33" s="73" t="s">
        <v>1232</v>
      </c>
      <c r="H33" s="75"/>
    </row>
    <row r="34" spans="1:8" ht="24" customHeight="1" x14ac:dyDescent="0.3">
      <c r="A34" s="74" t="s">
        <v>1239</v>
      </c>
      <c r="B34" s="74" t="s">
        <v>1240</v>
      </c>
      <c r="C34" s="74" t="s">
        <v>1532</v>
      </c>
      <c r="D34" s="74">
        <v>7077</v>
      </c>
      <c r="E34" s="74" t="s">
        <v>1166</v>
      </c>
      <c r="F34" s="72" t="s">
        <v>1163</v>
      </c>
      <c r="G34" s="73" t="s">
        <v>1232</v>
      </c>
      <c r="H34" s="75"/>
    </row>
    <row r="35" spans="1:8" ht="24" hidden="1" customHeight="1" x14ac:dyDescent="0.3">
      <c r="A35" s="74" t="s">
        <v>1241</v>
      </c>
      <c r="B35" s="74" t="s">
        <v>1238</v>
      </c>
      <c r="C35" s="74" t="e">
        <v>#N/A</v>
      </c>
      <c r="D35" s="74" t="s">
        <v>1242</v>
      </c>
      <c r="E35" s="74"/>
      <c r="F35" s="72" t="s">
        <v>1163</v>
      </c>
      <c r="G35" s="73" t="s">
        <v>1232</v>
      </c>
      <c r="H35" s="75" t="s">
        <v>1210</v>
      </c>
    </row>
    <row r="36" spans="1:8" ht="24" hidden="1" customHeight="1" x14ac:dyDescent="0.3">
      <c r="A36" s="74" t="s">
        <v>1243</v>
      </c>
      <c r="B36" s="74" t="s">
        <v>1238</v>
      </c>
      <c r="C36" s="74" t="e">
        <v>#N/A</v>
      </c>
      <c r="D36" s="74" t="s">
        <v>1244</v>
      </c>
      <c r="E36" s="74"/>
      <c r="F36" s="72" t="s">
        <v>1163</v>
      </c>
      <c r="G36" s="73" t="s">
        <v>1232</v>
      </c>
      <c r="H36" s="75" t="s">
        <v>1245</v>
      </c>
    </row>
    <row r="37" spans="1:8" ht="24" customHeight="1" x14ac:dyDescent="0.3">
      <c r="A37" s="82" t="s">
        <v>1247</v>
      </c>
      <c r="B37" s="82" t="s">
        <v>1248</v>
      </c>
      <c r="C37" s="82" t="s">
        <v>1533</v>
      </c>
      <c r="D37" s="82">
        <v>7060</v>
      </c>
      <c r="E37" s="82" t="s">
        <v>1166</v>
      </c>
      <c r="F37" s="80" t="s">
        <v>1163</v>
      </c>
      <c r="G37" s="81" t="s">
        <v>1246</v>
      </c>
      <c r="H37" s="83"/>
    </row>
    <row r="38" spans="1:8" ht="24" customHeight="1" x14ac:dyDescent="0.3">
      <c r="A38" s="82" t="s">
        <v>1249</v>
      </c>
      <c r="B38" s="82" t="s">
        <v>1250</v>
      </c>
      <c r="C38" s="82" t="s">
        <v>1534</v>
      </c>
      <c r="D38" s="82">
        <v>7062</v>
      </c>
      <c r="E38" s="82" t="s">
        <v>1166</v>
      </c>
      <c r="F38" s="80" t="s">
        <v>1163</v>
      </c>
      <c r="G38" s="81" t="s">
        <v>1246</v>
      </c>
      <c r="H38" s="83"/>
    </row>
    <row r="39" spans="1:8" ht="24" hidden="1" customHeight="1" x14ac:dyDescent="0.3">
      <c r="A39" s="82" t="s">
        <v>1251</v>
      </c>
      <c r="B39" s="82" t="s">
        <v>1252</v>
      </c>
      <c r="C39" s="82" t="e">
        <v>#N/A</v>
      </c>
      <c r="D39" s="82">
        <v>7065</v>
      </c>
      <c r="E39" s="82" t="s">
        <v>1166</v>
      </c>
      <c r="F39" s="80" t="s">
        <v>1163</v>
      </c>
      <c r="G39" s="81" t="s">
        <v>1246</v>
      </c>
      <c r="H39" s="83"/>
    </row>
    <row r="40" spans="1:8" ht="24" customHeight="1" x14ac:dyDescent="0.3">
      <c r="A40" s="82" t="s">
        <v>1253</v>
      </c>
      <c r="B40" s="82" t="s">
        <v>1252</v>
      </c>
      <c r="C40" s="82" t="s">
        <v>1535</v>
      </c>
      <c r="D40" s="82">
        <v>7066</v>
      </c>
      <c r="E40" s="82" t="s">
        <v>1166</v>
      </c>
      <c r="F40" s="80" t="s">
        <v>1163</v>
      </c>
      <c r="G40" s="81" t="s">
        <v>1246</v>
      </c>
      <c r="H40" s="83"/>
    </row>
    <row r="41" spans="1:8" ht="24" customHeight="1" x14ac:dyDescent="0.3">
      <c r="A41" s="82" t="s">
        <v>1254</v>
      </c>
      <c r="B41" s="82" t="s">
        <v>1255</v>
      </c>
      <c r="C41" s="82" t="s">
        <v>1536</v>
      </c>
      <c r="D41" s="82">
        <v>7067</v>
      </c>
      <c r="E41" s="82" t="s">
        <v>1166</v>
      </c>
      <c r="F41" s="80" t="s">
        <v>1163</v>
      </c>
      <c r="G41" s="81" t="s">
        <v>1246</v>
      </c>
      <c r="H41" s="83"/>
    </row>
    <row r="42" spans="1:8" ht="24" hidden="1" customHeight="1" x14ac:dyDescent="0.3">
      <c r="A42" s="82" t="s">
        <v>1256</v>
      </c>
      <c r="B42" s="82" t="s">
        <v>1184</v>
      </c>
      <c r="C42" s="82" t="e">
        <v>#N/A</v>
      </c>
      <c r="D42" s="82">
        <v>7270</v>
      </c>
      <c r="E42" s="82" t="s">
        <v>1166</v>
      </c>
      <c r="F42" s="80" t="s">
        <v>1163</v>
      </c>
      <c r="G42" s="81" t="s">
        <v>1246</v>
      </c>
      <c r="H42" s="83"/>
    </row>
    <row r="43" spans="1:8" ht="24" hidden="1" customHeight="1" x14ac:dyDescent="0.3">
      <c r="A43" s="82" t="s">
        <v>1257</v>
      </c>
      <c r="B43" s="82" t="s">
        <v>1258</v>
      </c>
      <c r="C43" s="82" t="e">
        <v>#N/A</v>
      </c>
      <c r="D43" s="82">
        <v>7271</v>
      </c>
      <c r="E43" s="82" t="s">
        <v>1166</v>
      </c>
      <c r="F43" s="80" t="s">
        <v>1163</v>
      </c>
      <c r="G43" s="81" t="s">
        <v>1246</v>
      </c>
      <c r="H43" s="83"/>
    </row>
    <row r="44" spans="1:8" ht="24" hidden="1" customHeight="1" x14ac:dyDescent="0.3">
      <c r="A44" s="82" t="s">
        <v>1259</v>
      </c>
      <c r="B44" s="82" t="s">
        <v>1260</v>
      </c>
      <c r="C44" s="82" t="e">
        <v>#N/A</v>
      </c>
      <c r="D44" s="82">
        <v>7273</v>
      </c>
      <c r="E44" s="82" t="s">
        <v>1166</v>
      </c>
      <c r="F44" s="80" t="s">
        <v>1163</v>
      </c>
      <c r="G44" s="81" t="s">
        <v>1246</v>
      </c>
      <c r="H44" s="83"/>
    </row>
    <row r="45" spans="1:8" ht="24" hidden="1" customHeight="1" x14ac:dyDescent="0.3">
      <c r="A45" s="82" t="s">
        <v>1261</v>
      </c>
      <c r="B45" s="82" t="s">
        <v>1262</v>
      </c>
      <c r="C45" s="82" t="e">
        <v>#N/A</v>
      </c>
      <c r="D45" s="82">
        <v>7275</v>
      </c>
      <c r="E45" s="82" t="s">
        <v>1166</v>
      </c>
      <c r="F45" s="80" t="s">
        <v>1163</v>
      </c>
      <c r="G45" s="81" t="s">
        <v>1246</v>
      </c>
      <c r="H45" s="83"/>
    </row>
    <row r="46" spans="1:8" ht="24" hidden="1" customHeight="1" x14ac:dyDescent="0.3">
      <c r="A46" s="82" t="s">
        <v>1263</v>
      </c>
      <c r="B46" s="82" t="s">
        <v>1255</v>
      </c>
      <c r="C46" s="82" t="e">
        <v>#N/A</v>
      </c>
      <c r="D46" s="82">
        <v>7276</v>
      </c>
      <c r="E46" s="82" t="s">
        <v>1166</v>
      </c>
      <c r="F46" s="80" t="s">
        <v>1163</v>
      </c>
      <c r="G46" s="81" t="s">
        <v>1246</v>
      </c>
      <c r="H46" s="83"/>
    </row>
    <row r="47" spans="1:8" ht="24" hidden="1" customHeight="1" x14ac:dyDescent="0.3">
      <c r="A47" s="82" t="s">
        <v>1264</v>
      </c>
      <c r="B47" s="82" t="s">
        <v>1265</v>
      </c>
      <c r="C47" s="82" t="e">
        <v>#N/A</v>
      </c>
      <c r="D47" s="82">
        <v>7277</v>
      </c>
      <c r="E47" s="82" t="s">
        <v>1166</v>
      </c>
      <c r="F47" s="80" t="s">
        <v>1163</v>
      </c>
      <c r="G47" s="81" t="s">
        <v>1246</v>
      </c>
      <c r="H47" s="83"/>
    </row>
    <row r="48" spans="1:8" ht="24" hidden="1" customHeight="1" x14ac:dyDescent="0.3">
      <c r="A48" s="82" t="s">
        <v>1266</v>
      </c>
      <c r="B48" s="82" t="s">
        <v>1267</v>
      </c>
      <c r="C48" s="82" t="e">
        <v>#N/A</v>
      </c>
      <c r="D48" s="82">
        <v>7279</v>
      </c>
      <c r="E48" s="82" t="s">
        <v>1166</v>
      </c>
      <c r="F48" s="80" t="s">
        <v>1163</v>
      </c>
      <c r="G48" s="81" t="s">
        <v>1246</v>
      </c>
      <c r="H48" s="83"/>
    </row>
    <row r="49" spans="1:8" ht="24" hidden="1" customHeight="1" x14ac:dyDescent="0.3">
      <c r="A49" s="82" t="s">
        <v>1268</v>
      </c>
      <c r="B49" s="82" t="s">
        <v>1265</v>
      </c>
      <c r="C49" s="82" t="e">
        <v>#N/A</v>
      </c>
      <c r="D49" s="82" t="s">
        <v>1269</v>
      </c>
      <c r="E49" s="82"/>
      <c r="F49" s="80" t="s">
        <v>1163</v>
      </c>
      <c r="G49" s="81" t="s">
        <v>1246</v>
      </c>
      <c r="H49" s="83" t="s">
        <v>1270</v>
      </c>
    </row>
    <row r="50" spans="1:8" ht="24" hidden="1" customHeight="1" x14ac:dyDescent="0.3">
      <c r="A50" s="82" t="s">
        <v>1271</v>
      </c>
      <c r="B50" s="82" t="s">
        <v>1272</v>
      </c>
      <c r="C50" s="82" t="e">
        <v>#N/A</v>
      </c>
      <c r="D50" s="82" t="s">
        <v>1273</v>
      </c>
      <c r="E50" s="82"/>
      <c r="F50" s="80" t="s">
        <v>1163</v>
      </c>
      <c r="G50" s="81" t="s">
        <v>1246</v>
      </c>
      <c r="H50" s="83" t="s">
        <v>1207</v>
      </c>
    </row>
    <row r="51" spans="1:8" ht="24" hidden="1" customHeight="1" x14ac:dyDescent="0.3">
      <c r="A51" s="82" t="s">
        <v>1274</v>
      </c>
      <c r="B51" s="82" t="s">
        <v>1258</v>
      </c>
      <c r="C51" s="82" t="e">
        <v>#N/A</v>
      </c>
      <c r="D51" s="82" t="s">
        <v>1275</v>
      </c>
      <c r="E51" s="82"/>
      <c r="F51" s="80" t="s">
        <v>1163</v>
      </c>
      <c r="G51" s="81" t="s">
        <v>1246</v>
      </c>
      <c r="H51" s="83" t="s">
        <v>1210</v>
      </c>
    </row>
    <row r="52" spans="1:8" ht="24" hidden="1" customHeight="1" x14ac:dyDescent="0.3">
      <c r="A52" s="82" t="s">
        <v>1276</v>
      </c>
      <c r="B52" s="82" t="s">
        <v>1260</v>
      </c>
      <c r="C52" s="82" t="e">
        <v>#N/A</v>
      </c>
      <c r="D52" s="82" t="s">
        <v>1273</v>
      </c>
      <c r="E52" s="82"/>
      <c r="F52" s="80" t="s">
        <v>1163</v>
      </c>
      <c r="G52" s="81" t="s">
        <v>1246</v>
      </c>
      <c r="H52" s="83" t="s">
        <v>1207</v>
      </c>
    </row>
    <row r="53" spans="1:8" ht="24" hidden="1" customHeight="1" x14ac:dyDescent="0.3">
      <c r="A53" s="82" t="s">
        <v>1277</v>
      </c>
      <c r="B53" s="82" t="s">
        <v>1262</v>
      </c>
      <c r="C53" s="82" t="e">
        <v>#N/A</v>
      </c>
      <c r="D53" s="82" t="s">
        <v>1278</v>
      </c>
      <c r="E53" s="82"/>
      <c r="F53" s="80" t="s">
        <v>1163</v>
      </c>
      <c r="G53" s="81" t="s">
        <v>1246</v>
      </c>
      <c r="H53" s="83" t="s">
        <v>1279</v>
      </c>
    </row>
    <row r="54" spans="1:8" ht="24" hidden="1" customHeight="1" x14ac:dyDescent="0.3">
      <c r="A54" s="82" t="s">
        <v>1280</v>
      </c>
      <c r="B54" s="82" t="s">
        <v>1262</v>
      </c>
      <c r="C54" s="82" t="e">
        <v>#N/A</v>
      </c>
      <c r="D54" s="82" t="s">
        <v>1275</v>
      </c>
      <c r="E54" s="82"/>
      <c r="F54" s="80" t="s">
        <v>1163</v>
      </c>
      <c r="G54" s="81" t="s">
        <v>1246</v>
      </c>
      <c r="H54" s="83" t="s">
        <v>1210</v>
      </c>
    </row>
    <row r="55" spans="1:8" ht="24" hidden="1" customHeight="1" x14ac:dyDescent="0.3">
      <c r="A55" s="82" t="s">
        <v>1281</v>
      </c>
      <c r="B55" s="82" t="s">
        <v>1262</v>
      </c>
      <c r="C55" s="82" t="e">
        <v>#N/A</v>
      </c>
      <c r="D55" s="82" t="s">
        <v>1273</v>
      </c>
      <c r="E55" s="82"/>
      <c r="F55" s="80" t="s">
        <v>1163</v>
      </c>
      <c r="G55" s="81" t="s">
        <v>1246</v>
      </c>
      <c r="H55" s="83" t="s">
        <v>1207</v>
      </c>
    </row>
    <row r="56" spans="1:8" ht="24" hidden="1" customHeight="1" x14ac:dyDescent="0.3">
      <c r="A56" s="82" t="s">
        <v>1282</v>
      </c>
      <c r="B56" s="82" t="s">
        <v>1184</v>
      </c>
      <c r="C56" s="82" t="e">
        <v>#N/A</v>
      </c>
      <c r="D56" s="82" t="s">
        <v>1273</v>
      </c>
      <c r="E56" s="82"/>
      <c r="F56" s="80" t="s">
        <v>1163</v>
      </c>
      <c r="G56" s="81" t="s">
        <v>1246</v>
      </c>
      <c r="H56" s="83" t="s">
        <v>1207</v>
      </c>
    </row>
    <row r="57" spans="1:8" ht="24" hidden="1" customHeight="1" thickBot="1" x14ac:dyDescent="0.35">
      <c r="A57" s="86" t="s">
        <v>1283</v>
      </c>
      <c r="B57" s="86" t="s">
        <v>1262</v>
      </c>
      <c r="C57" s="86" t="e">
        <v>#N/A</v>
      </c>
      <c r="D57" s="86" t="s">
        <v>1284</v>
      </c>
      <c r="E57" s="86"/>
      <c r="F57" s="84" t="s">
        <v>1163</v>
      </c>
      <c r="G57" s="85" t="s">
        <v>1246</v>
      </c>
      <c r="H57" s="87" t="s">
        <v>1245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1599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1288</v>
      </c>
      <c r="B2" s="108" t="s">
        <v>1289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1290</v>
      </c>
      <c r="C3" s="92" t="s">
        <v>1291</v>
      </c>
      <c r="D3" s="92" t="s">
        <v>1292</v>
      </c>
      <c r="E3" s="92" t="s">
        <v>1293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1598</v>
      </c>
      <c r="B16" s="124" t="s">
        <v>1386</v>
      </c>
      <c r="C16" s="124"/>
      <c r="D16" s="106"/>
      <c r="E16" s="106"/>
      <c r="F16" s="91" t="s">
        <v>1287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1288</v>
      </c>
      <c r="B17" s="125" t="s">
        <v>1427</v>
      </c>
      <c r="C17" s="125" t="s">
        <v>1600</v>
      </c>
      <c r="D17" s="125" t="s">
        <v>1428</v>
      </c>
      <c r="E17" s="125" t="s">
        <v>1387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1286</v>
      </c>
      <c r="B18" s="106"/>
      <c r="C18" s="106"/>
      <c r="D18" s="106"/>
      <c r="E18" s="106"/>
      <c r="F18" s="91" t="s">
        <v>1087</v>
      </c>
      <c r="G18" s="91" t="s">
        <v>1089</v>
      </c>
      <c r="H18" s="91" t="s">
        <v>1087</v>
      </c>
      <c r="I18" s="91" t="s">
        <v>1089</v>
      </c>
      <c r="J18" s="91" t="s">
        <v>1087</v>
      </c>
      <c r="K18" s="91" t="s">
        <v>1089</v>
      </c>
      <c r="L18" s="91" t="s">
        <v>1087</v>
      </c>
      <c r="M18" s="91" t="s">
        <v>1089</v>
      </c>
      <c r="N18" s="91" t="s">
        <v>1087</v>
      </c>
      <c r="O18" s="91" t="s">
        <v>1089</v>
      </c>
      <c r="P18" s="91" t="s">
        <v>1087</v>
      </c>
      <c r="Q18" s="91" t="s">
        <v>1089</v>
      </c>
    </row>
    <row r="19" spans="1:17" x14ac:dyDescent="0.35">
      <c r="A19" s="89" t="s">
        <v>1078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1079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1080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1081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1082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1004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1083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1084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1085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5"/>
      <c r="B39" s="139" t="s">
        <v>1287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/>
      <c r="BI39"/>
    </row>
    <row r="40" spans="1:61" ht="15" x14ac:dyDescent="0.35">
      <c r="A40" s="135"/>
      <c r="B40" s="135" t="s">
        <v>1603</v>
      </c>
      <c r="C40" s="135"/>
      <c r="D40" s="135" t="s">
        <v>1604</v>
      </c>
      <c r="E40" s="135"/>
      <c r="F40" s="135" t="s">
        <v>1605</v>
      </c>
      <c r="G40" s="135"/>
      <c r="H40" s="135" t="s">
        <v>1606</v>
      </c>
      <c r="I40" s="135"/>
      <c r="J40" s="135" t="s">
        <v>1607</v>
      </c>
      <c r="K40" s="135"/>
      <c r="L40" s="135" t="s">
        <v>1608</v>
      </c>
      <c r="M40" s="135"/>
      <c r="N40" s="135" t="s">
        <v>1609</v>
      </c>
      <c r="O40" s="135"/>
      <c r="P40" s="135" t="s">
        <v>1610</v>
      </c>
      <c r="Q40" s="135"/>
      <c r="R40" s="135" t="s">
        <v>1611</v>
      </c>
      <c r="S40" s="135"/>
      <c r="T40" s="135" t="s">
        <v>1612</v>
      </c>
      <c r="U40" s="135"/>
      <c r="V40" s="135" t="s">
        <v>1613</v>
      </c>
      <c r="W40" s="135"/>
      <c r="X40" s="135" t="s">
        <v>1614</v>
      </c>
      <c r="Y40" s="135"/>
      <c r="Z40" s="135" t="s">
        <v>1615</v>
      </c>
      <c r="AA40" s="135"/>
      <c r="AB40" s="135" t="s">
        <v>1616</v>
      </c>
      <c r="AC40" s="135"/>
      <c r="AD40" s="135" t="s">
        <v>1617</v>
      </c>
      <c r="AE40" s="135"/>
      <c r="AF40" s="135" t="s">
        <v>1618</v>
      </c>
      <c r="AG40" s="135"/>
      <c r="AH40" s="135" t="s">
        <v>1619</v>
      </c>
      <c r="AI40" s="135"/>
      <c r="AJ40" s="135" t="s">
        <v>1620</v>
      </c>
      <c r="AK40" s="135"/>
      <c r="AL40" s="135" t="s">
        <v>1621</v>
      </c>
      <c r="AM40" s="135"/>
      <c r="AN40" s="135" t="s">
        <v>1622</v>
      </c>
      <c r="AO40" s="135"/>
      <c r="AP40" s="135" t="s">
        <v>1623</v>
      </c>
      <c r="AQ40" s="135"/>
      <c r="AR40" s="135" t="s">
        <v>1624</v>
      </c>
      <c r="AS40" s="135"/>
      <c r="AT40" s="135" t="s">
        <v>1625</v>
      </c>
      <c r="AU40" s="135"/>
      <c r="AV40" s="135" t="s">
        <v>1626</v>
      </c>
      <c r="AW40" s="135"/>
      <c r="AX40" s="135" t="s">
        <v>1627</v>
      </c>
      <c r="AY40" s="135"/>
      <c r="AZ40" s="135" t="s">
        <v>1628</v>
      </c>
      <c r="BA40" s="135"/>
      <c r="BB40" s="135" t="s">
        <v>1629</v>
      </c>
      <c r="BC40" s="135"/>
      <c r="BD40" s="135" t="s">
        <v>1630</v>
      </c>
      <c r="BE40" s="135"/>
      <c r="BF40" s="135" t="s">
        <v>1086</v>
      </c>
      <c r="BG40" s="135" t="s">
        <v>1088</v>
      </c>
      <c r="BH40"/>
      <c r="BI40"/>
    </row>
    <row r="41" spans="1:61" ht="15" x14ac:dyDescent="0.35">
      <c r="A41" s="136" t="s">
        <v>1286</v>
      </c>
      <c r="B41" s="135" t="s">
        <v>1087</v>
      </c>
      <c r="C41" s="135" t="s">
        <v>1089</v>
      </c>
      <c r="D41" s="135" t="s">
        <v>1087</v>
      </c>
      <c r="E41" s="135" t="s">
        <v>1089</v>
      </c>
      <c r="F41" s="135" t="s">
        <v>1087</v>
      </c>
      <c r="G41" s="135" t="s">
        <v>1089</v>
      </c>
      <c r="H41" s="135" t="s">
        <v>1087</v>
      </c>
      <c r="I41" s="135" t="s">
        <v>1089</v>
      </c>
      <c r="J41" s="135" t="s">
        <v>1087</v>
      </c>
      <c r="K41" s="135" t="s">
        <v>1089</v>
      </c>
      <c r="L41" s="135" t="s">
        <v>1087</v>
      </c>
      <c r="M41" s="135" t="s">
        <v>1089</v>
      </c>
      <c r="N41" s="135" t="s">
        <v>1087</v>
      </c>
      <c r="O41" s="135" t="s">
        <v>1089</v>
      </c>
      <c r="P41" s="135" t="s">
        <v>1087</v>
      </c>
      <c r="Q41" s="135" t="s">
        <v>1089</v>
      </c>
      <c r="R41" s="135" t="s">
        <v>1087</v>
      </c>
      <c r="S41" s="135" t="s">
        <v>1089</v>
      </c>
      <c r="T41" s="135" t="s">
        <v>1087</v>
      </c>
      <c r="U41" s="135" t="s">
        <v>1089</v>
      </c>
      <c r="V41" s="135" t="s">
        <v>1087</v>
      </c>
      <c r="W41" s="135" t="s">
        <v>1089</v>
      </c>
      <c r="X41" s="135" t="s">
        <v>1087</v>
      </c>
      <c r="Y41" s="135" t="s">
        <v>1089</v>
      </c>
      <c r="Z41" s="135" t="s">
        <v>1087</v>
      </c>
      <c r="AA41" s="135" t="s">
        <v>1089</v>
      </c>
      <c r="AB41" s="135" t="s">
        <v>1087</v>
      </c>
      <c r="AC41" s="135" t="s">
        <v>1089</v>
      </c>
      <c r="AD41" s="135" t="s">
        <v>1087</v>
      </c>
      <c r="AE41" s="135" t="s">
        <v>1089</v>
      </c>
      <c r="AF41" s="135" t="s">
        <v>1087</v>
      </c>
      <c r="AG41" s="135" t="s">
        <v>1089</v>
      </c>
      <c r="AH41" s="135" t="s">
        <v>1087</v>
      </c>
      <c r="AI41" s="135" t="s">
        <v>1089</v>
      </c>
      <c r="AJ41" s="135" t="s">
        <v>1087</v>
      </c>
      <c r="AK41" s="135" t="s">
        <v>1089</v>
      </c>
      <c r="AL41" s="135" t="s">
        <v>1087</v>
      </c>
      <c r="AM41" s="135" t="s">
        <v>1089</v>
      </c>
      <c r="AN41" s="135" t="s">
        <v>1087</v>
      </c>
      <c r="AO41" s="135" t="s">
        <v>1089</v>
      </c>
      <c r="AP41" s="135" t="s">
        <v>1087</v>
      </c>
      <c r="AQ41" s="135" t="s">
        <v>1089</v>
      </c>
      <c r="AR41" s="135" t="s">
        <v>1087</v>
      </c>
      <c r="AS41" s="135" t="s">
        <v>1089</v>
      </c>
      <c r="AT41" s="135" t="s">
        <v>1087</v>
      </c>
      <c r="AU41" s="135" t="s">
        <v>1089</v>
      </c>
      <c r="AV41" s="135" t="s">
        <v>1087</v>
      </c>
      <c r="AW41" s="135" t="s">
        <v>1089</v>
      </c>
      <c r="AX41" s="135" t="s">
        <v>1087</v>
      </c>
      <c r="AY41" s="135" t="s">
        <v>1089</v>
      </c>
      <c r="AZ41" s="135" t="s">
        <v>1087</v>
      </c>
      <c r="BA41" s="135" t="s">
        <v>1089</v>
      </c>
      <c r="BB41" s="135" t="s">
        <v>1087</v>
      </c>
      <c r="BC41" s="135" t="s">
        <v>1089</v>
      </c>
      <c r="BD41" s="135" t="s">
        <v>1087</v>
      </c>
      <c r="BE41" s="135" t="s">
        <v>1089</v>
      </c>
      <c r="BH41"/>
      <c r="BI41"/>
    </row>
    <row r="42" spans="1:61" ht="15" x14ac:dyDescent="0.35">
      <c r="A42" s="138" t="s">
        <v>1078</v>
      </c>
      <c r="B42" s="137"/>
      <c r="C42" s="137"/>
      <c r="D42" s="137"/>
      <c r="E42" s="137"/>
      <c r="F42" s="137"/>
      <c r="G42" s="137"/>
      <c r="H42" s="137">
        <v>9</v>
      </c>
      <c r="I42" s="137">
        <v>8</v>
      </c>
      <c r="J42" s="137">
        <v>6</v>
      </c>
      <c r="K42" s="137">
        <v>4</v>
      </c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>
        <v>15</v>
      </c>
      <c r="BG42" s="137">
        <v>12</v>
      </c>
      <c r="BH42"/>
      <c r="BI42"/>
    </row>
    <row r="43" spans="1:61" ht="15" x14ac:dyDescent="0.35">
      <c r="A43" s="24" t="s">
        <v>1079</v>
      </c>
      <c r="B43" s="137"/>
      <c r="C43" s="137"/>
      <c r="D43" s="137"/>
      <c r="E43" s="137"/>
      <c r="F43" s="137"/>
      <c r="G43" s="137"/>
      <c r="H43" s="137"/>
      <c r="I43" s="137"/>
      <c r="J43" s="137">
        <v>5</v>
      </c>
      <c r="K43" s="137">
        <v>5</v>
      </c>
      <c r="L43" s="137">
        <v>14</v>
      </c>
      <c r="M43" s="137">
        <v>12</v>
      </c>
      <c r="N43" s="137">
        <v>12</v>
      </c>
      <c r="O43" s="137"/>
      <c r="P43" s="137">
        <v>5</v>
      </c>
      <c r="Q43" s="137"/>
      <c r="R43" s="137">
        <v>7</v>
      </c>
      <c r="S43" s="137"/>
      <c r="T43" s="137">
        <v>26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>
        <v>69</v>
      </c>
      <c r="BG43" s="137">
        <v>17</v>
      </c>
      <c r="BH43"/>
      <c r="BI43"/>
    </row>
    <row r="44" spans="1:61" ht="15" x14ac:dyDescent="0.35">
      <c r="A44" s="24" t="s">
        <v>1080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>
        <v>11</v>
      </c>
      <c r="U44" s="137"/>
      <c r="V44" s="137">
        <v>11</v>
      </c>
      <c r="W44" s="137"/>
      <c r="X44" s="137">
        <v>11</v>
      </c>
      <c r="Y44" s="137"/>
      <c r="Z44" s="137">
        <v>6</v>
      </c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>
        <v>39</v>
      </c>
      <c r="BG44" s="137"/>
      <c r="BH44"/>
      <c r="BI44"/>
    </row>
    <row r="45" spans="1:61" ht="15" x14ac:dyDescent="0.35">
      <c r="A45" s="24" t="s">
        <v>1081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>
        <v>6</v>
      </c>
      <c r="AA45" s="137"/>
      <c r="AB45" s="137">
        <v>9</v>
      </c>
      <c r="AC45" s="137"/>
      <c r="AD45" s="137">
        <v>14</v>
      </c>
      <c r="AE45" s="137"/>
      <c r="AF45" s="137">
        <v>13</v>
      </c>
      <c r="AG45" s="137"/>
      <c r="AH45" s="137">
        <v>12</v>
      </c>
      <c r="AI45" s="137"/>
      <c r="AJ45" s="137">
        <v>11</v>
      </c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>
        <v>65</v>
      </c>
      <c r="BG45" s="137"/>
      <c r="BH45"/>
      <c r="BI45"/>
    </row>
    <row r="46" spans="1:61" ht="15" x14ac:dyDescent="0.35">
      <c r="A46" s="24" t="s">
        <v>1082</v>
      </c>
      <c r="B46" s="137">
        <v>9</v>
      </c>
      <c r="C46" s="137">
        <v>9</v>
      </c>
      <c r="D46" s="137">
        <v>7</v>
      </c>
      <c r="E46" s="137">
        <v>1</v>
      </c>
      <c r="F46" s="137">
        <v>14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>
        <v>13</v>
      </c>
      <c r="AM46" s="137"/>
      <c r="AN46" s="137">
        <v>11</v>
      </c>
      <c r="AO46" s="137"/>
      <c r="AP46" s="137">
        <v>11</v>
      </c>
      <c r="AQ46" s="137"/>
      <c r="AR46" s="137">
        <v>17</v>
      </c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>
        <v>82</v>
      </c>
      <c r="BG46" s="137">
        <v>10</v>
      </c>
      <c r="BH46"/>
      <c r="BI46"/>
    </row>
    <row r="47" spans="1:61" ht="15" x14ac:dyDescent="0.35">
      <c r="A47" s="24" t="s">
        <v>1004</v>
      </c>
      <c r="B47" s="137">
        <v>4</v>
      </c>
      <c r="C47" s="137">
        <v>2</v>
      </c>
      <c r="D47" s="137">
        <v>10</v>
      </c>
      <c r="E47" s="137">
        <v>10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>
        <v>1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>
        <v>14</v>
      </c>
      <c r="AU47" s="137"/>
      <c r="AV47" s="137">
        <v>11</v>
      </c>
      <c r="AW47" s="137"/>
      <c r="AX47" s="137">
        <v>10</v>
      </c>
      <c r="AY47" s="137"/>
      <c r="AZ47" s="137">
        <v>17</v>
      </c>
      <c r="BA47" s="137"/>
      <c r="BB47" s="137">
        <v>15</v>
      </c>
      <c r="BC47" s="137"/>
      <c r="BD47" s="137"/>
      <c r="BE47" s="137"/>
      <c r="BF47" s="137">
        <v>82</v>
      </c>
      <c r="BG47" s="137">
        <v>12</v>
      </c>
      <c r="BH47"/>
      <c r="BI47"/>
    </row>
    <row r="48" spans="1:61" ht="15" x14ac:dyDescent="0.35">
      <c r="A48" s="24" t="s">
        <v>1083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>
        <v>15</v>
      </c>
      <c r="BE48" s="137"/>
      <c r="BF48" s="137">
        <v>15</v>
      </c>
      <c r="BG48" s="137"/>
      <c r="BH48"/>
      <c r="BI48"/>
    </row>
    <row r="49" spans="1:61" ht="15" x14ac:dyDescent="0.35">
      <c r="A49" s="24" t="s">
        <v>1084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>
        <v>1</v>
      </c>
      <c r="BE49" s="137"/>
      <c r="BF49" s="137">
        <v>1</v>
      </c>
      <c r="BG49" s="137"/>
      <c r="BH49"/>
      <c r="BI49"/>
    </row>
    <row r="50" spans="1:61" ht="15" x14ac:dyDescent="0.35">
      <c r="A50" s="138" t="s">
        <v>1085</v>
      </c>
      <c r="B50" s="137">
        <v>13</v>
      </c>
      <c r="C50" s="137">
        <v>11</v>
      </c>
      <c r="D50" s="137">
        <v>17</v>
      </c>
      <c r="E50" s="137">
        <v>11</v>
      </c>
      <c r="F50" s="137">
        <v>14</v>
      </c>
      <c r="G50" s="137"/>
      <c r="H50" s="137">
        <v>9</v>
      </c>
      <c r="I50" s="137">
        <v>8</v>
      </c>
      <c r="J50" s="137">
        <v>11</v>
      </c>
      <c r="K50" s="137">
        <v>9</v>
      </c>
      <c r="L50" s="137">
        <v>14</v>
      </c>
      <c r="M50" s="137">
        <v>12</v>
      </c>
      <c r="N50" s="137">
        <v>12</v>
      </c>
      <c r="O50" s="137"/>
      <c r="P50" s="137">
        <v>5</v>
      </c>
      <c r="Q50" s="137"/>
      <c r="R50" s="137">
        <v>7</v>
      </c>
      <c r="S50" s="137"/>
      <c r="T50" s="137">
        <v>38</v>
      </c>
      <c r="U50" s="137"/>
      <c r="V50" s="137">
        <v>11</v>
      </c>
      <c r="W50" s="137"/>
      <c r="X50" s="137">
        <v>11</v>
      </c>
      <c r="Y50" s="137"/>
      <c r="Z50" s="137">
        <v>12</v>
      </c>
      <c r="AA50" s="137"/>
      <c r="AB50" s="137">
        <v>9</v>
      </c>
      <c r="AC50" s="137"/>
      <c r="AD50" s="137">
        <v>14</v>
      </c>
      <c r="AE50" s="137"/>
      <c r="AF50" s="137">
        <v>13</v>
      </c>
      <c r="AG50" s="137"/>
      <c r="AH50" s="137">
        <v>12</v>
      </c>
      <c r="AI50" s="137"/>
      <c r="AJ50" s="137">
        <v>11</v>
      </c>
      <c r="AK50" s="137"/>
      <c r="AL50" s="137">
        <v>13</v>
      </c>
      <c r="AM50" s="137"/>
      <c r="AN50" s="137">
        <v>11</v>
      </c>
      <c r="AO50" s="137"/>
      <c r="AP50" s="137">
        <v>11</v>
      </c>
      <c r="AQ50" s="137"/>
      <c r="AR50" s="137">
        <v>17</v>
      </c>
      <c r="AS50" s="137"/>
      <c r="AT50" s="137">
        <v>14</v>
      </c>
      <c r="AU50" s="137"/>
      <c r="AV50" s="137">
        <v>11</v>
      </c>
      <c r="AW50" s="137"/>
      <c r="AX50" s="137">
        <v>10</v>
      </c>
      <c r="AY50" s="137"/>
      <c r="AZ50" s="137">
        <v>17</v>
      </c>
      <c r="BA50" s="137"/>
      <c r="BB50" s="137">
        <v>15</v>
      </c>
      <c r="BC50" s="137"/>
      <c r="BD50" s="137">
        <v>16</v>
      </c>
      <c r="BE50" s="137"/>
      <c r="BF50" s="137">
        <v>368</v>
      </c>
      <c r="BG50" s="137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6" t="s">
        <v>1402</v>
      </c>
      <c r="B3" s="136" t="s">
        <v>1715</v>
      </c>
      <c r="K3"/>
    </row>
    <row r="4" spans="1:11" ht="15" x14ac:dyDescent="0.35">
      <c r="A4" s="136" t="s">
        <v>1403</v>
      </c>
      <c r="B4" s="140">
        <v>44396</v>
      </c>
      <c r="C4" s="140">
        <v>44397</v>
      </c>
      <c r="D4" s="140">
        <v>44398</v>
      </c>
      <c r="E4" s="140">
        <v>44399</v>
      </c>
      <c r="F4" s="140">
        <v>44400</v>
      </c>
      <c r="G4" s="140">
        <v>44403</v>
      </c>
      <c r="H4" s="140">
        <v>44404</v>
      </c>
      <c r="I4" s="140">
        <v>44405</v>
      </c>
      <c r="J4" s="23" t="s">
        <v>1085</v>
      </c>
      <c r="K4"/>
    </row>
    <row r="5" spans="1:11" ht="15" x14ac:dyDescent="0.35">
      <c r="A5" s="138" t="s">
        <v>11</v>
      </c>
      <c r="B5" s="137"/>
      <c r="C5" s="137"/>
      <c r="D5" s="137"/>
      <c r="E5" s="137">
        <v>1</v>
      </c>
      <c r="F5" s="137"/>
      <c r="G5" s="137"/>
      <c r="H5" s="137"/>
      <c r="I5" s="137"/>
      <c r="J5" s="137">
        <v>1</v>
      </c>
      <c r="K5"/>
    </row>
    <row r="6" spans="1:11" ht="15" x14ac:dyDescent="0.35">
      <c r="A6" s="24" t="s">
        <v>14</v>
      </c>
      <c r="B6" s="137"/>
      <c r="C6" s="137"/>
      <c r="D6" s="137"/>
      <c r="E6" s="137">
        <v>13</v>
      </c>
      <c r="F6" s="137"/>
      <c r="G6" s="137">
        <v>4</v>
      </c>
      <c r="H6" s="137"/>
      <c r="I6" s="137"/>
      <c r="J6" s="137">
        <v>17</v>
      </c>
      <c r="K6"/>
    </row>
    <row r="7" spans="1:11" ht="15" x14ac:dyDescent="0.35">
      <c r="A7" s="24" t="s">
        <v>22</v>
      </c>
      <c r="B7" s="137"/>
      <c r="C7" s="137"/>
      <c r="D7" s="137"/>
      <c r="E7" s="137">
        <v>10</v>
      </c>
      <c r="F7" s="137"/>
      <c r="G7" s="137"/>
      <c r="H7" s="137"/>
      <c r="I7" s="137"/>
      <c r="J7" s="137">
        <v>10</v>
      </c>
      <c r="K7"/>
    </row>
    <row r="8" spans="1:11" ht="15" x14ac:dyDescent="0.35">
      <c r="A8" s="24" t="s">
        <v>30</v>
      </c>
      <c r="B8" s="137"/>
      <c r="C8" s="137"/>
      <c r="D8" s="137"/>
      <c r="E8" s="137">
        <v>2</v>
      </c>
      <c r="F8" s="137"/>
      <c r="G8" s="137"/>
      <c r="H8" s="137"/>
      <c r="I8" s="137"/>
      <c r="J8" s="137">
        <v>2</v>
      </c>
      <c r="K8"/>
    </row>
    <row r="9" spans="1:11" ht="15" x14ac:dyDescent="0.35">
      <c r="A9" s="138" t="s">
        <v>39</v>
      </c>
      <c r="B9" s="137"/>
      <c r="C9" s="137"/>
      <c r="D9" s="137"/>
      <c r="E9" s="137"/>
      <c r="F9" s="137">
        <v>2</v>
      </c>
      <c r="G9" s="137"/>
      <c r="H9" s="137"/>
      <c r="I9" s="137"/>
      <c r="J9" s="137">
        <v>2</v>
      </c>
      <c r="K9"/>
    </row>
    <row r="10" spans="1:11" ht="15" x14ac:dyDescent="0.35">
      <c r="A10" s="24" t="s">
        <v>36</v>
      </c>
      <c r="B10" s="137"/>
      <c r="C10" s="137"/>
      <c r="D10" s="137"/>
      <c r="E10" s="137"/>
      <c r="F10" s="137">
        <v>2</v>
      </c>
      <c r="G10" s="137"/>
      <c r="H10" s="137"/>
      <c r="I10" s="137"/>
      <c r="J10" s="137">
        <v>2</v>
      </c>
      <c r="K10"/>
    </row>
    <row r="11" spans="1:11" ht="15" x14ac:dyDescent="0.35">
      <c r="A11" s="24" t="s">
        <v>1389</v>
      </c>
      <c r="B11" s="137"/>
      <c r="C11" s="137"/>
      <c r="D11" s="137"/>
      <c r="E11" s="137"/>
      <c r="F11" s="137">
        <v>2</v>
      </c>
      <c r="G11" s="137"/>
      <c r="H11" s="137"/>
      <c r="I11" s="137"/>
      <c r="J11" s="137">
        <v>2</v>
      </c>
      <c r="K11"/>
    </row>
    <row r="12" spans="1:11" ht="15" x14ac:dyDescent="0.35">
      <c r="A12" s="24" t="s">
        <v>1390</v>
      </c>
      <c r="B12" s="137"/>
      <c r="C12" s="137"/>
      <c r="D12" s="137"/>
      <c r="E12" s="137">
        <v>1</v>
      </c>
      <c r="F12" s="137"/>
      <c r="G12" s="137"/>
      <c r="H12" s="137"/>
      <c r="I12" s="137"/>
      <c r="J12" s="137">
        <v>1</v>
      </c>
      <c r="K12"/>
    </row>
    <row r="13" spans="1:11" ht="15" x14ac:dyDescent="0.35">
      <c r="A13" s="138" t="s">
        <v>236</v>
      </c>
      <c r="B13" s="137"/>
      <c r="C13" s="137"/>
      <c r="D13" s="137">
        <v>1</v>
      </c>
      <c r="E13" s="137"/>
      <c r="F13" s="137"/>
      <c r="G13" s="137"/>
      <c r="H13" s="137">
        <v>1</v>
      </c>
      <c r="I13" s="137"/>
      <c r="J13" s="137">
        <v>2</v>
      </c>
      <c r="K13"/>
    </row>
    <row r="14" spans="1:11" ht="15" x14ac:dyDescent="0.35">
      <c r="A14" s="138" t="s">
        <v>1391</v>
      </c>
      <c r="B14" s="137">
        <v>1</v>
      </c>
      <c r="C14" s="137"/>
      <c r="D14" s="137"/>
      <c r="E14" s="137"/>
      <c r="F14" s="137"/>
      <c r="G14" s="137"/>
      <c r="H14" s="137"/>
      <c r="I14" s="137"/>
      <c r="J14" s="137">
        <v>1</v>
      </c>
      <c r="K14"/>
    </row>
    <row r="15" spans="1:11" ht="15" x14ac:dyDescent="0.35">
      <c r="A15" s="138" t="s">
        <v>1392</v>
      </c>
      <c r="B15" s="137"/>
      <c r="C15" s="137">
        <v>3</v>
      </c>
      <c r="D15" s="137"/>
      <c r="E15" s="137"/>
      <c r="F15" s="137"/>
      <c r="G15" s="137"/>
      <c r="H15" s="137"/>
      <c r="I15" s="137"/>
      <c r="J15" s="137">
        <v>3</v>
      </c>
      <c r="K15"/>
    </row>
    <row r="16" spans="1:11" ht="15" x14ac:dyDescent="0.35">
      <c r="A16" s="24" t="s">
        <v>1393</v>
      </c>
      <c r="B16" s="137"/>
      <c r="C16" s="137">
        <v>1</v>
      </c>
      <c r="D16" s="137"/>
      <c r="E16" s="137"/>
      <c r="F16" s="137"/>
      <c r="G16" s="137"/>
      <c r="H16" s="137"/>
      <c r="I16" s="137"/>
      <c r="J16" s="137">
        <v>1</v>
      </c>
      <c r="K16"/>
    </row>
    <row r="17" spans="1:11" ht="15" x14ac:dyDescent="0.35">
      <c r="A17" s="24" t="s">
        <v>618</v>
      </c>
      <c r="B17" s="137">
        <v>4</v>
      </c>
      <c r="C17" s="137"/>
      <c r="D17" s="137"/>
      <c r="E17" s="137"/>
      <c r="F17" s="137"/>
      <c r="G17" s="137"/>
      <c r="H17" s="137"/>
      <c r="I17" s="137"/>
      <c r="J17" s="137">
        <v>4</v>
      </c>
      <c r="K17"/>
    </row>
    <row r="18" spans="1:11" ht="15" x14ac:dyDescent="0.35">
      <c r="A18" s="24" t="s">
        <v>613</v>
      </c>
      <c r="B18" s="137">
        <v>2</v>
      </c>
      <c r="C18" s="137"/>
      <c r="D18" s="137"/>
      <c r="E18" s="137"/>
      <c r="F18" s="137"/>
      <c r="G18" s="137"/>
      <c r="H18" s="137"/>
      <c r="I18" s="137"/>
      <c r="J18" s="137">
        <v>2</v>
      </c>
      <c r="K18"/>
    </row>
    <row r="19" spans="1:11" ht="15" x14ac:dyDescent="0.35">
      <c r="A19" s="24" t="s">
        <v>624</v>
      </c>
      <c r="B19" s="137">
        <v>4</v>
      </c>
      <c r="C19" s="137"/>
      <c r="D19" s="137"/>
      <c r="E19" s="137"/>
      <c r="F19" s="137"/>
      <c r="G19" s="137"/>
      <c r="H19" s="137"/>
      <c r="I19" s="137"/>
      <c r="J19" s="137">
        <v>4</v>
      </c>
      <c r="K19"/>
    </row>
    <row r="20" spans="1:11" ht="15" x14ac:dyDescent="0.35">
      <c r="A20" s="24" t="s">
        <v>635</v>
      </c>
      <c r="B20" s="137"/>
      <c r="C20" s="137">
        <v>1</v>
      </c>
      <c r="D20" s="137"/>
      <c r="E20" s="137"/>
      <c r="F20" s="137"/>
      <c r="G20" s="137"/>
      <c r="H20" s="137"/>
      <c r="I20" s="137"/>
      <c r="J20" s="137">
        <v>1</v>
      </c>
      <c r="K20"/>
    </row>
    <row r="21" spans="1:11" ht="15" x14ac:dyDescent="0.35">
      <c r="A21" s="24" t="s">
        <v>630</v>
      </c>
      <c r="B21" s="137"/>
      <c r="C21" s="137">
        <v>1</v>
      </c>
      <c r="D21" s="137"/>
      <c r="E21" s="137"/>
      <c r="F21" s="137"/>
      <c r="G21" s="137"/>
      <c r="H21" s="137"/>
      <c r="I21" s="137"/>
      <c r="J21" s="137">
        <v>1</v>
      </c>
      <c r="K21"/>
    </row>
    <row r="22" spans="1:11" ht="15" x14ac:dyDescent="0.35">
      <c r="A22" s="24" t="s">
        <v>675</v>
      </c>
      <c r="B22" s="137"/>
      <c r="C22" s="137"/>
      <c r="D22" s="137">
        <v>2</v>
      </c>
      <c r="E22" s="137"/>
      <c r="F22" s="137"/>
      <c r="G22" s="137"/>
      <c r="H22" s="137"/>
      <c r="I22" s="137"/>
      <c r="J22" s="137">
        <v>2</v>
      </c>
      <c r="K22"/>
    </row>
    <row r="23" spans="1:11" ht="15" x14ac:dyDescent="0.35">
      <c r="A23" s="24" t="s">
        <v>666</v>
      </c>
      <c r="B23" s="137"/>
      <c r="C23" s="137"/>
      <c r="D23" s="137">
        <v>2</v>
      </c>
      <c r="E23" s="137"/>
      <c r="F23" s="137"/>
      <c r="G23" s="137"/>
      <c r="H23" s="137"/>
      <c r="I23" s="137"/>
      <c r="J23" s="137">
        <v>2</v>
      </c>
      <c r="K23"/>
    </row>
    <row r="24" spans="1:11" ht="15" x14ac:dyDescent="0.35">
      <c r="A24" s="24" t="s">
        <v>669</v>
      </c>
      <c r="B24" s="137"/>
      <c r="C24" s="137"/>
      <c r="D24" s="137">
        <v>2</v>
      </c>
      <c r="E24" s="137"/>
      <c r="F24" s="137"/>
      <c r="G24" s="137"/>
      <c r="H24" s="137"/>
      <c r="I24" s="137"/>
      <c r="J24" s="137">
        <v>2</v>
      </c>
      <c r="K24"/>
    </row>
    <row r="25" spans="1:11" ht="15" x14ac:dyDescent="0.35">
      <c r="A25" s="24" t="s">
        <v>1394</v>
      </c>
      <c r="B25" s="137">
        <v>3</v>
      </c>
      <c r="C25" s="137"/>
      <c r="D25" s="137"/>
      <c r="E25" s="137"/>
      <c r="F25" s="137"/>
      <c r="G25" s="137"/>
      <c r="H25" s="137"/>
      <c r="I25" s="137"/>
      <c r="J25" s="137">
        <v>3</v>
      </c>
      <c r="K25"/>
    </row>
    <row r="26" spans="1:11" ht="15" x14ac:dyDescent="0.35">
      <c r="A26" s="24" t="s">
        <v>1395</v>
      </c>
      <c r="B26" s="137"/>
      <c r="C26" s="137">
        <v>3</v>
      </c>
      <c r="D26" s="137"/>
      <c r="E26" s="137"/>
      <c r="F26" s="137"/>
      <c r="G26" s="137"/>
      <c r="H26" s="137"/>
      <c r="I26" s="137"/>
      <c r="J26" s="137">
        <v>3</v>
      </c>
      <c r="K26"/>
    </row>
    <row r="27" spans="1:11" ht="15" x14ac:dyDescent="0.35">
      <c r="A27" s="24" t="s">
        <v>1396</v>
      </c>
      <c r="B27" s="137"/>
      <c r="C27" s="137">
        <v>3</v>
      </c>
      <c r="D27" s="137"/>
      <c r="E27" s="137"/>
      <c r="F27" s="137"/>
      <c r="G27" s="137"/>
      <c r="H27" s="137"/>
      <c r="I27" s="137"/>
      <c r="J27" s="137">
        <v>3</v>
      </c>
      <c r="K27"/>
    </row>
    <row r="28" spans="1:11" ht="15" x14ac:dyDescent="0.35">
      <c r="A28" s="24" t="s">
        <v>1397</v>
      </c>
      <c r="B28" s="137">
        <v>1</v>
      </c>
      <c r="C28" s="137"/>
      <c r="D28" s="137"/>
      <c r="E28" s="137"/>
      <c r="F28" s="137"/>
      <c r="G28" s="137"/>
      <c r="H28" s="137"/>
      <c r="I28" s="137"/>
      <c r="J28" s="137">
        <v>1</v>
      </c>
      <c r="K28"/>
    </row>
    <row r="29" spans="1:11" ht="15" x14ac:dyDescent="0.35">
      <c r="A29" s="24" t="s">
        <v>1398</v>
      </c>
      <c r="B29" s="137"/>
      <c r="C29" s="137"/>
      <c r="D29" s="137">
        <v>4</v>
      </c>
      <c r="E29" s="137"/>
      <c r="F29" s="137"/>
      <c r="G29" s="137"/>
      <c r="H29" s="137"/>
      <c r="I29" s="137"/>
      <c r="J29" s="137">
        <v>4</v>
      </c>
      <c r="K29"/>
    </row>
    <row r="30" spans="1:11" ht="15" x14ac:dyDescent="0.35">
      <c r="A30" s="24" t="s">
        <v>1399</v>
      </c>
      <c r="B30" s="137"/>
      <c r="C30" s="137"/>
      <c r="D30" s="137">
        <v>1</v>
      </c>
      <c r="E30" s="137"/>
      <c r="F30" s="137"/>
      <c r="G30" s="137"/>
      <c r="H30" s="137"/>
      <c r="I30" s="137"/>
      <c r="J30" s="137">
        <v>1</v>
      </c>
      <c r="K30"/>
    </row>
    <row r="31" spans="1:11" ht="15" x14ac:dyDescent="0.35">
      <c r="A31" s="24" t="s">
        <v>1400</v>
      </c>
      <c r="B31" s="137"/>
      <c r="C31" s="137">
        <v>3</v>
      </c>
      <c r="D31" s="137"/>
      <c r="E31" s="137"/>
      <c r="F31" s="137"/>
      <c r="G31" s="137"/>
      <c r="H31" s="137"/>
      <c r="I31" s="137"/>
      <c r="J31" s="137">
        <v>3</v>
      </c>
      <c r="K31"/>
    </row>
    <row r="32" spans="1:11" ht="15" x14ac:dyDescent="0.35">
      <c r="A32" s="24" t="s">
        <v>1306</v>
      </c>
      <c r="B32" s="137"/>
      <c r="C32" s="137"/>
      <c r="D32" s="137">
        <v>1</v>
      </c>
      <c r="E32" s="137"/>
      <c r="F32" s="137"/>
      <c r="G32" s="137"/>
      <c r="H32" s="137"/>
      <c r="I32" s="137"/>
      <c r="J32" s="137">
        <v>1</v>
      </c>
      <c r="K32"/>
    </row>
    <row r="33" spans="1:11" ht="15" x14ac:dyDescent="0.35">
      <c r="A33" s="24" t="s">
        <v>1401</v>
      </c>
      <c r="B33" s="137"/>
      <c r="C33" s="137"/>
      <c r="D33" s="137">
        <v>1</v>
      </c>
      <c r="E33" s="137"/>
      <c r="F33" s="137"/>
      <c r="G33" s="137"/>
      <c r="H33" s="137"/>
      <c r="I33" s="137"/>
      <c r="J33" s="137">
        <v>1</v>
      </c>
      <c r="K33"/>
    </row>
    <row r="34" spans="1:11" ht="15" x14ac:dyDescent="0.35">
      <c r="A34" s="24" t="s">
        <v>16</v>
      </c>
      <c r="B34" s="137"/>
      <c r="C34" s="137"/>
      <c r="D34" s="137"/>
      <c r="E34" s="137"/>
      <c r="F34" s="137"/>
      <c r="G34" s="137">
        <v>11</v>
      </c>
      <c r="H34" s="137"/>
      <c r="I34" s="137"/>
      <c r="J34" s="137">
        <v>11</v>
      </c>
      <c r="K34"/>
    </row>
    <row r="35" spans="1:11" ht="15" x14ac:dyDescent="0.35">
      <c r="A35" s="24" t="s">
        <v>25</v>
      </c>
      <c r="B35" s="137"/>
      <c r="C35" s="137"/>
      <c r="D35" s="137"/>
      <c r="E35" s="137"/>
      <c r="F35" s="137"/>
      <c r="G35" s="137">
        <v>7</v>
      </c>
      <c r="H35" s="137"/>
      <c r="I35" s="137"/>
      <c r="J35" s="137">
        <v>7</v>
      </c>
      <c r="K35"/>
    </row>
    <row r="36" spans="1:11" ht="15" x14ac:dyDescent="0.35">
      <c r="A36" s="24" t="s">
        <v>9</v>
      </c>
      <c r="B36" s="137"/>
      <c r="C36" s="137"/>
      <c r="D36" s="137"/>
      <c r="E36" s="137"/>
      <c r="F36" s="137"/>
      <c r="G36" s="137">
        <v>3</v>
      </c>
      <c r="H36" s="137"/>
      <c r="I36" s="137"/>
      <c r="J36" s="137">
        <v>3</v>
      </c>
      <c r="K36"/>
    </row>
    <row r="37" spans="1:11" ht="15" x14ac:dyDescent="0.35">
      <c r="A37" s="24" t="s">
        <v>1635</v>
      </c>
      <c r="B37" s="137"/>
      <c r="C37" s="137"/>
      <c r="D37" s="137"/>
      <c r="E37" s="137"/>
      <c r="F37" s="137"/>
      <c r="G37" s="137">
        <v>5</v>
      </c>
      <c r="H37" s="137"/>
      <c r="I37" s="137"/>
      <c r="J37" s="137">
        <v>5</v>
      </c>
      <c r="K37"/>
    </row>
    <row r="38" spans="1:11" ht="15" x14ac:dyDescent="0.35">
      <c r="A38" s="24" t="s">
        <v>782</v>
      </c>
      <c r="B38" s="137"/>
      <c r="C38" s="137"/>
      <c r="D38" s="137"/>
      <c r="E38" s="137"/>
      <c r="F38" s="137"/>
      <c r="G38" s="137">
        <v>1</v>
      </c>
      <c r="H38" s="137"/>
      <c r="I38" s="137"/>
      <c r="J38" s="137">
        <v>1</v>
      </c>
      <c r="K38"/>
    </row>
    <row r="39" spans="1:11" ht="15" x14ac:dyDescent="0.35">
      <c r="A39" s="24" t="s">
        <v>45</v>
      </c>
      <c r="B39" s="137"/>
      <c r="C39" s="137"/>
      <c r="D39" s="137"/>
      <c r="E39" s="137"/>
      <c r="F39" s="137"/>
      <c r="G39" s="137">
        <v>5</v>
      </c>
      <c r="H39" s="137"/>
      <c r="I39" s="137"/>
      <c r="J39" s="137">
        <v>5</v>
      </c>
      <c r="K39"/>
    </row>
    <row r="40" spans="1:11" ht="15" x14ac:dyDescent="0.35">
      <c r="A40" s="24" t="s">
        <v>61</v>
      </c>
      <c r="B40" s="137"/>
      <c r="C40" s="137"/>
      <c r="D40" s="137"/>
      <c r="E40" s="137"/>
      <c r="F40" s="137"/>
      <c r="G40" s="137">
        <v>2</v>
      </c>
      <c r="H40" s="137"/>
      <c r="I40" s="137"/>
      <c r="J40" s="137">
        <v>2</v>
      </c>
      <c r="K40"/>
    </row>
    <row r="41" spans="1:11" ht="15" x14ac:dyDescent="0.35">
      <c r="A41" s="24" t="s">
        <v>64</v>
      </c>
      <c r="B41" s="137"/>
      <c r="C41" s="137"/>
      <c r="D41" s="137"/>
      <c r="E41" s="137"/>
      <c r="F41" s="137"/>
      <c r="G41" s="137">
        <v>8</v>
      </c>
      <c r="H41" s="137"/>
      <c r="I41" s="137"/>
      <c r="J41" s="137">
        <v>8</v>
      </c>
      <c r="K41"/>
    </row>
    <row r="42" spans="1:11" ht="15" x14ac:dyDescent="0.35">
      <c r="A42" s="24" t="s">
        <v>73</v>
      </c>
      <c r="B42" s="137"/>
      <c r="C42" s="137"/>
      <c r="D42" s="137"/>
      <c r="E42" s="137"/>
      <c r="F42" s="137"/>
      <c r="G42" s="137">
        <v>3</v>
      </c>
      <c r="H42" s="137"/>
      <c r="I42" s="137"/>
      <c r="J42" s="137">
        <v>3</v>
      </c>
      <c r="K42"/>
    </row>
    <row r="43" spans="1:11" ht="15" x14ac:dyDescent="0.35">
      <c r="A43" s="24" t="s">
        <v>1636</v>
      </c>
      <c r="B43" s="137"/>
      <c r="C43" s="137"/>
      <c r="D43" s="137"/>
      <c r="E43" s="137"/>
      <c r="F43" s="137"/>
      <c r="G43" s="137">
        <v>10</v>
      </c>
      <c r="H43" s="137"/>
      <c r="I43" s="137"/>
      <c r="J43" s="137">
        <v>10</v>
      </c>
      <c r="K43"/>
    </row>
    <row r="44" spans="1:11" ht="15" x14ac:dyDescent="0.35">
      <c r="A44" s="24" t="s">
        <v>1637</v>
      </c>
      <c r="B44" s="137"/>
      <c r="C44" s="137"/>
      <c r="D44" s="137"/>
      <c r="E44" s="137"/>
      <c r="F44" s="137"/>
      <c r="G44" s="137"/>
      <c r="H44" s="137">
        <v>1</v>
      </c>
      <c r="I44" s="137"/>
      <c r="J44" s="137">
        <v>1</v>
      </c>
      <c r="K44"/>
    </row>
    <row r="45" spans="1:11" ht="15" x14ac:dyDescent="0.35">
      <c r="A45" s="24" t="s">
        <v>78</v>
      </c>
      <c r="B45" s="137"/>
      <c r="C45" s="137"/>
      <c r="D45" s="137"/>
      <c r="E45" s="137"/>
      <c r="F45" s="137"/>
      <c r="G45" s="137"/>
      <c r="H45" s="137">
        <v>8</v>
      </c>
      <c r="I45" s="137"/>
      <c r="J45" s="137">
        <v>8</v>
      </c>
      <c r="K45"/>
    </row>
    <row r="46" spans="1:11" ht="15" x14ac:dyDescent="0.35">
      <c r="A46" s="24" t="s">
        <v>1638</v>
      </c>
      <c r="B46" s="137"/>
      <c r="C46" s="137"/>
      <c r="D46" s="137"/>
      <c r="E46" s="137"/>
      <c r="F46" s="137"/>
      <c r="G46" s="137"/>
      <c r="H46" s="137">
        <v>1</v>
      </c>
      <c r="I46" s="137"/>
      <c r="J46" s="137">
        <v>1</v>
      </c>
      <c r="K46"/>
    </row>
    <row r="47" spans="1:11" ht="15" x14ac:dyDescent="0.35">
      <c r="A47" s="24" t="s">
        <v>1639</v>
      </c>
      <c r="B47" s="137"/>
      <c r="C47" s="137"/>
      <c r="D47" s="137"/>
      <c r="E47" s="137"/>
      <c r="F47" s="137"/>
      <c r="G47" s="137"/>
      <c r="H47" s="137">
        <v>3</v>
      </c>
      <c r="I47" s="137"/>
      <c r="J47" s="137">
        <v>3</v>
      </c>
      <c r="K47"/>
    </row>
    <row r="48" spans="1:11" ht="15" x14ac:dyDescent="0.35">
      <c r="A48" s="24" t="s">
        <v>1640</v>
      </c>
      <c r="B48" s="137"/>
      <c r="C48" s="137"/>
      <c r="D48" s="137"/>
      <c r="E48" s="137"/>
      <c r="F48" s="137"/>
      <c r="G48" s="137"/>
      <c r="H48" s="137"/>
      <c r="I48" s="137">
        <v>3</v>
      </c>
      <c r="J48" s="137">
        <v>3</v>
      </c>
      <c r="K48"/>
    </row>
    <row r="49" spans="1:11" ht="15" x14ac:dyDescent="0.35">
      <c r="A49" s="24" t="s">
        <v>1641</v>
      </c>
      <c r="B49" s="137"/>
      <c r="C49" s="137"/>
      <c r="D49" s="137"/>
      <c r="E49" s="137"/>
      <c r="F49" s="137"/>
      <c r="G49" s="137"/>
      <c r="H49" s="137"/>
      <c r="I49" s="137">
        <v>8</v>
      </c>
      <c r="J49" s="137">
        <v>8</v>
      </c>
      <c r="K49"/>
    </row>
    <row r="50" spans="1:11" ht="15" x14ac:dyDescent="0.35">
      <c r="A50" s="24" t="s">
        <v>1642</v>
      </c>
      <c r="B50" s="137"/>
      <c r="C50" s="137"/>
      <c r="D50" s="137"/>
      <c r="E50" s="137"/>
      <c r="F50" s="137"/>
      <c r="G50" s="137"/>
      <c r="H50" s="137"/>
      <c r="I50" s="137">
        <v>3</v>
      </c>
      <c r="J50" s="137">
        <v>3</v>
      </c>
      <c r="K50"/>
    </row>
    <row r="51" spans="1:11" ht="15" x14ac:dyDescent="0.35">
      <c r="A51" s="24" t="s">
        <v>1643</v>
      </c>
      <c r="B51" s="137"/>
      <c r="C51" s="137"/>
      <c r="D51" s="137"/>
      <c r="E51" s="137"/>
      <c r="F51" s="137"/>
      <c r="G51" s="137"/>
      <c r="H51" s="137"/>
      <c r="I51" s="137">
        <v>6</v>
      </c>
      <c r="J51" s="137">
        <v>6</v>
      </c>
      <c r="K51"/>
    </row>
    <row r="52" spans="1:11" ht="15" x14ac:dyDescent="0.35">
      <c r="A52" s="24" t="s">
        <v>1644</v>
      </c>
      <c r="B52" s="137"/>
      <c r="C52" s="137"/>
      <c r="D52" s="137"/>
      <c r="E52" s="137"/>
      <c r="F52" s="137"/>
      <c r="G52" s="137"/>
      <c r="H52" s="137"/>
      <c r="I52" s="137">
        <v>2</v>
      </c>
      <c r="J52" s="137">
        <v>2</v>
      </c>
      <c r="K52"/>
    </row>
    <row r="53" spans="1:11" ht="15" x14ac:dyDescent="0.35">
      <c r="A53" s="24" t="s">
        <v>1712</v>
      </c>
      <c r="B53" s="137"/>
      <c r="C53" s="137"/>
      <c r="D53" s="137">
        <v>1</v>
      </c>
      <c r="E53" s="137"/>
      <c r="F53" s="137"/>
      <c r="G53" s="137"/>
      <c r="H53" s="137"/>
      <c r="I53" s="137"/>
      <c r="J53" s="137">
        <v>1</v>
      </c>
      <c r="K53"/>
    </row>
    <row r="54" spans="1:11" ht="15" x14ac:dyDescent="0.35">
      <c r="A54" s="24" t="s">
        <v>1713</v>
      </c>
      <c r="B54" s="137"/>
      <c r="C54" s="137"/>
      <c r="D54" s="137"/>
      <c r="E54" s="137"/>
      <c r="F54" s="137"/>
      <c r="G54" s="137">
        <v>2</v>
      </c>
      <c r="H54" s="137"/>
      <c r="I54" s="137"/>
      <c r="J54" s="137">
        <v>2</v>
      </c>
      <c r="K54"/>
    </row>
    <row r="55" spans="1:11" ht="15" x14ac:dyDescent="0.35">
      <c r="A55" s="24" t="s">
        <v>1714</v>
      </c>
      <c r="B55" s="137"/>
      <c r="C55" s="137"/>
      <c r="D55" s="137"/>
      <c r="E55" s="137"/>
      <c r="F55" s="137"/>
      <c r="G55" s="137"/>
      <c r="H55" s="137">
        <v>1</v>
      </c>
      <c r="I55" s="137"/>
      <c r="J55" s="137">
        <v>1</v>
      </c>
      <c r="K55"/>
    </row>
    <row r="56" spans="1:11" ht="15" x14ac:dyDescent="0.35">
      <c r="A56" s="138" t="s">
        <v>1085</v>
      </c>
      <c r="B56" s="137">
        <v>15</v>
      </c>
      <c r="C56" s="137">
        <v>15</v>
      </c>
      <c r="D56" s="137">
        <v>15</v>
      </c>
      <c r="E56" s="137">
        <v>27</v>
      </c>
      <c r="F56" s="137">
        <v>6</v>
      </c>
      <c r="G56" s="137">
        <v>61</v>
      </c>
      <c r="H56" s="137">
        <v>15</v>
      </c>
      <c r="I56" s="137">
        <v>22</v>
      </c>
      <c r="J56" s="137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04" customFormat="1" x14ac:dyDescent="0.35">
      <c r="A2" s="103"/>
      <c r="B2" s="144"/>
      <c r="C2" s="144"/>
      <c r="D2" s="147"/>
      <c r="E2" s="147"/>
      <c r="F2" s="148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02" customFormat="1" x14ac:dyDescent="0.35">
      <c r="A3" s="92" t="s">
        <v>1385</v>
      </c>
      <c r="B3" s="144" t="s">
        <v>1717</v>
      </c>
      <c r="C3" s="144" t="s">
        <v>1718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x14ac:dyDescent="0.35">
      <c r="A4" s="101">
        <v>44396</v>
      </c>
      <c r="B4" s="145">
        <v>1</v>
      </c>
      <c r="C4" s="145"/>
      <c r="D4" s="150"/>
      <c r="E4" s="151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1:22" x14ac:dyDescent="0.35">
      <c r="A5" s="101">
        <v>44397</v>
      </c>
      <c r="B5" s="145">
        <v>2</v>
      </c>
      <c r="C5" s="145"/>
      <c r="D5" s="150"/>
      <c r="E5" s="151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1:22" x14ac:dyDescent="0.35">
      <c r="A6" s="101">
        <v>44398</v>
      </c>
      <c r="B6" s="145">
        <v>6</v>
      </c>
      <c r="C6" s="145">
        <v>1</v>
      </c>
      <c r="D6" s="150"/>
      <c r="E6" s="151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</row>
    <row r="7" spans="1:22" x14ac:dyDescent="0.35">
      <c r="A7" s="101">
        <v>44399</v>
      </c>
      <c r="B7" s="145">
        <v>4</v>
      </c>
      <c r="C7" s="145">
        <v>3</v>
      </c>
      <c r="D7" s="150"/>
      <c r="E7" s="151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</row>
    <row r="8" spans="1:22" x14ac:dyDescent="0.35">
      <c r="A8" s="101">
        <v>44400</v>
      </c>
      <c r="B8" s="145">
        <v>2</v>
      </c>
      <c r="C8" s="145">
        <v>1</v>
      </c>
      <c r="D8" s="150"/>
      <c r="E8" s="151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</row>
    <row r="9" spans="1:22" hidden="1" x14ac:dyDescent="0.35">
      <c r="A9" s="101" t="s">
        <v>1384</v>
      </c>
      <c r="B9" s="145"/>
      <c r="C9" s="145"/>
      <c r="D9" s="150"/>
      <c r="E9" s="151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</row>
    <row r="10" spans="1:22" s="102" customFormat="1" x14ac:dyDescent="0.35">
      <c r="A10" s="101">
        <v>44403</v>
      </c>
      <c r="B10" s="144">
        <v>9</v>
      </c>
      <c r="C10" s="144"/>
      <c r="D10" s="149"/>
      <c r="E10" s="152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x14ac:dyDescent="0.35">
      <c r="A11" s="101">
        <v>44404</v>
      </c>
      <c r="B11" s="145">
        <v>4</v>
      </c>
      <c r="C11" s="145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</row>
    <row r="12" spans="1:22" x14ac:dyDescent="0.35">
      <c r="A12" s="101">
        <v>44405</v>
      </c>
      <c r="B12" s="145">
        <v>6</v>
      </c>
      <c r="C12" s="145">
        <v>2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</row>
    <row r="13" spans="1:22" x14ac:dyDescent="0.35">
      <c r="A13" s="92" t="s">
        <v>1085</v>
      </c>
      <c r="B13" s="144">
        <v>34</v>
      </c>
      <c r="C13" s="144">
        <v>7</v>
      </c>
    </row>
    <row r="14" spans="1:22" s="146" customFormat="1" x14ac:dyDescent="0.35">
      <c r="A14" s="153"/>
      <c r="B14" s="154"/>
      <c r="C14" s="154"/>
    </row>
    <row r="15" spans="1:22" s="146" customFormat="1" x14ac:dyDescent="0.35">
      <c r="A15" s="153"/>
      <c r="B15" s="154"/>
      <c r="C15" s="154"/>
    </row>
    <row r="16" spans="1:22" s="146" customFormat="1" x14ac:dyDescent="0.35">
      <c r="A16" s="153"/>
      <c r="B16" s="154"/>
      <c r="C16" s="154"/>
    </row>
    <row r="17" spans="1:3" s="146" customFormat="1" x14ac:dyDescent="0.35">
      <c r="A17" s="153"/>
      <c r="B17" s="154"/>
      <c r="C17" s="154"/>
    </row>
    <row r="18" spans="1:3" s="146" customFormat="1" x14ac:dyDescent="0.35">
      <c r="A18" s="153"/>
      <c r="B18" s="154"/>
      <c r="C18" s="154"/>
    </row>
    <row r="19" spans="1:3" s="146" customFormat="1" x14ac:dyDescent="0.35">
      <c r="A19" s="153"/>
      <c r="B19" s="154"/>
      <c r="C19" s="154"/>
    </row>
    <row r="20" spans="1:3" s="146" customFormat="1" x14ac:dyDescent="0.35">
      <c r="A20" s="153"/>
      <c r="B20" s="154"/>
      <c r="C20" s="154"/>
    </row>
    <row r="21" spans="1:3" s="146" customFormat="1" x14ac:dyDescent="0.35">
      <c r="A21" s="153"/>
      <c r="B21" s="154"/>
      <c r="C21" s="154"/>
    </row>
    <row r="22" spans="1:3" s="146" customFormat="1" x14ac:dyDescent="0.35">
      <c r="A22" s="153"/>
      <c r="B22" s="154"/>
      <c r="C22" s="154"/>
    </row>
    <row r="23" spans="1:3" s="146" customFormat="1" x14ac:dyDescent="0.35">
      <c r="A23" s="153"/>
      <c r="B23" s="154"/>
      <c r="C23" s="154"/>
    </row>
    <row r="24" spans="1:3" s="146" customFormat="1" x14ac:dyDescent="0.35">
      <c r="A24" s="153"/>
      <c r="B24" s="154"/>
      <c r="C24" s="154"/>
    </row>
    <row r="25" spans="1:3" s="146" customFormat="1" x14ac:dyDescent="0.35">
      <c r="A25" s="153"/>
      <c r="B25" s="154"/>
      <c r="C25" s="154"/>
    </row>
    <row r="26" spans="1:3" s="146" customFormat="1" x14ac:dyDescent="0.35">
      <c r="A26" s="153"/>
      <c r="B26" s="154"/>
      <c r="C26" s="154"/>
    </row>
    <row r="27" spans="1:3" s="146" customFormat="1" x14ac:dyDescent="0.35">
      <c r="A27" s="153"/>
      <c r="B27" s="154"/>
      <c r="C27" s="154"/>
    </row>
    <row r="28" spans="1:3" s="146" customFormat="1" x14ac:dyDescent="0.35">
      <c r="A28" s="153"/>
      <c r="B28" s="154"/>
      <c r="C28" s="154"/>
    </row>
    <row r="29" spans="1:3" s="146" customFormat="1" x14ac:dyDescent="0.35">
      <c r="A29" s="153"/>
      <c r="B29" s="154"/>
      <c r="C29" s="154"/>
    </row>
    <row r="30" spans="1:3" s="146" customFormat="1" x14ac:dyDescent="0.35">
      <c r="A30" s="153"/>
      <c r="B30" s="154"/>
      <c r="C30" s="154"/>
    </row>
    <row r="31" spans="1:3" s="146" customFormat="1" x14ac:dyDescent="0.35">
      <c r="B31" s="155"/>
      <c r="C31" s="155"/>
    </row>
    <row r="34" spans="1:25" ht="15" x14ac:dyDescent="0.35">
      <c r="A34" s="140"/>
      <c r="B34" s="141" t="s">
        <v>1388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/>
      <c r="Y34"/>
    </row>
    <row r="35" spans="1:25" ht="15" x14ac:dyDescent="0.35">
      <c r="A35" s="140"/>
      <c r="B35" s="140">
        <v>44438</v>
      </c>
      <c r="D35" s="140">
        <v>44407</v>
      </c>
      <c r="F35" s="140">
        <v>44439</v>
      </c>
      <c r="H35" s="140">
        <v>44403</v>
      </c>
      <c r="J35" s="140">
        <v>44428</v>
      </c>
      <c r="L35" s="140">
        <v>44414</v>
      </c>
      <c r="N35" s="23" t="s">
        <v>1597</v>
      </c>
      <c r="P35" s="140">
        <v>44421</v>
      </c>
      <c r="R35" s="140">
        <v>44419</v>
      </c>
      <c r="T35" s="23" t="s">
        <v>1384</v>
      </c>
      <c r="V35" s="23" t="s">
        <v>1717</v>
      </c>
      <c r="W35" s="23" t="s">
        <v>1718</v>
      </c>
      <c r="X35"/>
      <c r="Y35"/>
    </row>
    <row r="36" spans="1:25" ht="15" x14ac:dyDescent="0.35">
      <c r="A36" s="142" t="s">
        <v>1385</v>
      </c>
      <c r="B36" s="23" t="s">
        <v>1716</v>
      </c>
      <c r="C36" s="23" t="s">
        <v>1719</v>
      </c>
      <c r="D36" s="23" t="s">
        <v>1716</v>
      </c>
      <c r="E36" s="23" t="s">
        <v>1719</v>
      </c>
      <c r="F36" s="23" t="s">
        <v>1716</v>
      </c>
      <c r="G36" s="23" t="s">
        <v>1719</v>
      </c>
      <c r="H36" s="23" t="s">
        <v>1716</v>
      </c>
      <c r="I36" s="23" t="s">
        <v>1719</v>
      </c>
      <c r="J36" s="23" t="s">
        <v>1716</v>
      </c>
      <c r="K36" s="23" t="s">
        <v>1719</v>
      </c>
      <c r="L36" s="23" t="s">
        <v>1716</v>
      </c>
      <c r="M36" s="23" t="s">
        <v>1719</v>
      </c>
      <c r="N36" s="23" t="s">
        <v>1716</v>
      </c>
      <c r="O36" s="23" t="s">
        <v>1719</v>
      </c>
      <c r="P36" s="23" t="s">
        <v>1716</v>
      </c>
      <c r="Q36" s="23" t="s">
        <v>1719</v>
      </c>
      <c r="R36" s="23" t="s">
        <v>1716</v>
      </c>
      <c r="S36" s="23" t="s">
        <v>1719</v>
      </c>
      <c r="T36" s="23" t="s">
        <v>1716</v>
      </c>
      <c r="U36" s="23" t="s">
        <v>1719</v>
      </c>
      <c r="X36"/>
      <c r="Y36"/>
    </row>
    <row r="37" spans="1:25" ht="15" x14ac:dyDescent="0.35">
      <c r="A37" s="99">
        <v>44396</v>
      </c>
      <c r="B37" s="137">
        <v>1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>
        <v>1</v>
      </c>
      <c r="W37" s="137"/>
      <c r="X37"/>
      <c r="Y37"/>
    </row>
    <row r="38" spans="1:25" ht="15" x14ac:dyDescent="0.35">
      <c r="A38" s="99">
        <v>44397</v>
      </c>
      <c r="B38" s="137"/>
      <c r="C38" s="137"/>
      <c r="D38" s="137">
        <v>2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>
        <v>2</v>
      </c>
      <c r="W38" s="137"/>
      <c r="X38"/>
      <c r="Y38"/>
    </row>
    <row r="39" spans="1:25" ht="15" x14ac:dyDescent="0.35">
      <c r="A39" s="99">
        <v>44398</v>
      </c>
      <c r="B39" s="137"/>
      <c r="C39" s="137"/>
      <c r="D39" s="137">
        <v>1</v>
      </c>
      <c r="E39" s="137">
        <v>1</v>
      </c>
      <c r="F39" s="137">
        <v>1</v>
      </c>
      <c r="G39" s="137"/>
      <c r="H39" s="137"/>
      <c r="I39" s="137"/>
      <c r="J39" s="137"/>
      <c r="K39" s="137"/>
      <c r="L39" s="137">
        <v>4</v>
      </c>
      <c r="M39" s="137"/>
      <c r="N39" s="137"/>
      <c r="O39" s="137"/>
      <c r="P39" s="137"/>
      <c r="Q39" s="137"/>
      <c r="R39" s="137"/>
      <c r="S39" s="137"/>
      <c r="T39" s="137"/>
      <c r="U39" s="137"/>
      <c r="V39" s="137">
        <v>6</v>
      </c>
      <c r="W39" s="137">
        <v>1</v>
      </c>
      <c r="X39"/>
      <c r="Y39"/>
    </row>
    <row r="40" spans="1:25" ht="15" x14ac:dyDescent="0.35">
      <c r="A40" s="99">
        <v>44399</v>
      </c>
      <c r="B40" s="137"/>
      <c r="C40" s="137"/>
      <c r="D40" s="137">
        <v>2</v>
      </c>
      <c r="E40" s="137">
        <v>2</v>
      </c>
      <c r="F40" s="137"/>
      <c r="G40" s="137"/>
      <c r="H40" s="137">
        <v>1</v>
      </c>
      <c r="I40" s="137">
        <v>1</v>
      </c>
      <c r="J40" s="137"/>
      <c r="K40" s="137"/>
      <c r="L40" s="137"/>
      <c r="M40" s="137"/>
      <c r="N40" s="137"/>
      <c r="O40" s="137"/>
      <c r="P40" s="137">
        <v>1</v>
      </c>
      <c r="Q40" s="137"/>
      <c r="R40" s="137"/>
      <c r="S40" s="137"/>
      <c r="T40" s="137"/>
      <c r="U40" s="137"/>
      <c r="V40" s="137">
        <v>4</v>
      </c>
      <c r="W40" s="137">
        <v>3</v>
      </c>
      <c r="X40"/>
      <c r="Y40"/>
    </row>
    <row r="41" spans="1:25" ht="15" x14ac:dyDescent="0.35">
      <c r="A41" s="99">
        <v>44400</v>
      </c>
      <c r="B41" s="137"/>
      <c r="C41" s="137"/>
      <c r="D41" s="137">
        <v>1</v>
      </c>
      <c r="E41" s="137">
        <v>1</v>
      </c>
      <c r="F41" s="137"/>
      <c r="G41" s="137"/>
      <c r="H41" s="137"/>
      <c r="I41" s="137"/>
      <c r="J41" s="137">
        <v>1</v>
      </c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>
        <v>2</v>
      </c>
      <c r="W41" s="137">
        <v>1</v>
      </c>
      <c r="X41"/>
      <c r="Y41"/>
    </row>
    <row r="42" spans="1:25" ht="15" x14ac:dyDescent="0.35">
      <c r="A42" s="24" t="s">
        <v>1384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/>
      <c r="Y42"/>
    </row>
    <row r="43" spans="1:25" ht="15" x14ac:dyDescent="0.35">
      <c r="A43" s="99">
        <v>44403</v>
      </c>
      <c r="B43" s="137"/>
      <c r="C43" s="137"/>
      <c r="D43" s="137"/>
      <c r="E43" s="137"/>
      <c r="F43" s="137">
        <v>2</v>
      </c>
      <c r="G43" s="137"/>
      <c r="H43" s="137"/>
      <c r="I43" s="137"/>
      <c r="J43" s="137"/>
      <c r="K43" s="137"/>
      <c r="L43" s="137">
        <v>7</v>
      </c>
      <c r="M43" s="137"/>
      <c r="N43" s="137"/>
      <c r="O43" s="137"/>
      <c r="P43" s="137"/>
      <c r="Q43" s="137"/>
      <c r="R43" s="137"/>
      <c r="S43" s="137"/>
      <c r="T43" s="137"/>
      <c r="U43" s="137"/>
      <c r="V43" s="137">
        <v>9</v>
      </c>
      <c r="W43" s="137"/>
      <c r="X43"/>
      <c r="Y43"/>
    </row>
    <row r="44" spans="1:25" ht="15" x14ac:dyDescent="0.35">
      <c r="A44" s="99">
        <v>44404</v>
      </c>
      <c r="B44" s="137"/>
      <c r="C44" s="137"/>
      <c r="D44" s="137"/>
      <c r="E44" s="137"/>
      <c r="F44" s="137">
        <v>1</v>
      </c>
      <c r="G44" s="137"/>
      <c r="H44" s="137"/>
      <c r="I44" s="137"/>
      <c r="J44" s="137"/>
      <c r="K44" s="137"/>
      <c r="L44" s="137"/>
      <c r="M44" s="137"/>
      <c r="N44" s="137">
        <v>1</v>
      </c>
      <c r="O44" s="137"/>
      <c r="P44" s="137">
        <v>2</v>
      </c>
      <c r="Q44" s="137"/>
      <c r="R44" s="137"/>
      <c r="S44" s="137"/>
      <c r="T44" s="137"/>
      <c r="U44" s="137"/>
      <c r="V44" s="137">
        <v>4</v>
      </c>
      <c r="W44" s="137"/>
      <c r="X44"/>
      <c r="Y44"/>
    </row>
    <row r="45" spans="1:25" ht="15" x14ac:dyDescent="0.35">
      <c r="A45" s="99">
        <v>44405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>
        <v>6</v>
      </c>
      <c r="S45" s="137">
        <v>2</v>
      </c>
      <c r="T45" s="137"/>
      <c r="U45" s="137"/>
      <c r="V45" s="137">
        <v>6</v>
      </c>
      <c r="W45" s="137">
        <v>2</v>
      </c>
      <c r="X45"/>
      <c r="Y45"/>
    </row>
    <row r="46" spans="1:25" ht="15" x14ac:dyDescent="0.35">
      <c r="A46" s="143" t="s">
        <v>1085</v>
      </c>
      <c r="B46" s="137">
        <v>1</v>
      </c>
      <c r="C46" s="137"/>
      <c r="D46" s="137">
        <v>6</v>
      </c>
      <c r="E46" s="137">
        <v>4</v>
      </c>
      <c r="F46" s="137">
        <v>4</v>
      </c>
      <c r="G46" s="137"/>
      <c r="H46" s="137">
        <v>1</v>
      </c>
      <c r="I46" s="137">
        <v>1</v>
      </c>
      <c r="J46" s="137">
        <v>1</v>
      </c>
      <c r="K46" s="137"/>
      <c r="L46" s="137">
        <v>11</v>
      </c>
      <c r="M46" s="137"/>
      <c r="N46" s="137">
        <v>1</v>
      </c>
      <c r="O46" s="137"/>
      <c r="P46" s="137">
        <v>3</v>
      </c>
      <c r="Q46" s="137"/>
      <c r="R46" s="137">
        <v>6</v>
      </c>
      <c r="S46" s="137">
        <v>2</v>
      </c>
      <c r="T46" s="137"/>
      <c r="U46" s="137"/>
      <c r="V46" s="137">
        <v>34</v>
      </c>
      <c r="W46" s="137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7"/>
  <sheetViews>
    <sheetView workbookViewId="0">
      <selection activeCell="AC13" sqref="AC13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7" t="s">
        <v>1741</v>
      </c>
      <c r="B1" s="158" t="s">
        <v>1742</v>
      </c>
      <c r="C1" s="159"/>
      <c r="D1" s="160"/>
      <c r="E1" s="158" t="s">
        <v>1743</v>
      </c>
      <c r="F1" s="159"/>
      <c r="G1" s="160"/>
      <c r="H1" s="161" t="s">
        <v>1744</v>
      </c>
      <c r="I1" s="162"/>
      <c r="J1" s="163"/>
      <c r="K1" s="164" t="s">
        <v>1745</v>
      </c>
      <c r="L1" s="165"/>
      <c r="M1" s="165"/>
      <c r="N1" s="165"/>
      <c r="O1" s="165"/>
      <c r="P1" s="165"/>
      <c r="Q1" s="165"/>
      <c r="R1" s="165"/>
      <c r="S1" s="166"/>
      <c r="T1" s="167" t="s">
        <v>1746</v>
      </c>
      <c r="U1" s="168"/>
      <c r="V1" s="168"/>
      <c r="W1" s="169" t="s">
        <v>1747</v>
      </c>
      <c r="X1" s="169"/>
      <c r="Y1" s="169"/>
    </row>
    <row r="2" spans="1:25" x14ac:dyDescent="0.35">
      <c r="A2" s="97" t="s">
        <v>1748</v>
      </c>
      <c r="B2" s="23" t="s">
        <v>1749</v>
      </c>
      <c r="C2" s="23" t="s">
        <v>1750</v>
      </c>
      <c r="D2" s="23" t="s">
        <v>1751</v>
      </c>
      <c r="E2" s="23" t="s">
        <v>1749</v>
      </c>
      <c r="F2" s="23" t="s">
        <v>1750</v>
      </c>
      <c r="G2" s="23" t="s">
        <v>1751</v>
      </c>
      <c r="H2" s="23" t="s">
        <v>1749</v>
      </c>
      <c r="I2" s="23" t="s">
        <v>1750</v>
      </c>
      <c r="J2" s="23" t="s">
        <v>1751</v>
      </c>
      <c r="K2" s="23" t="s">
        <v>1752</v>
      </c>
      <c r="L2" s="23" t="s">
        <v>1750</v>
      </c>
      <c r="M2" s="23" t="s">
        <v>1751</v>
      </c>
      <c r="N2" s="23" t="s">
        <v>1753</v>
      </c>
      <c r="O2" s="23" t="s">
        <v>1750</v>
      </c>
      <c r="P2" s="23" t="s">
        <v>1751</v>
      </c>
      <c r="Q2" s="23" t="s">
        <v>1754</v>
      </c>
      <c r="R2" s="23" t="s">
        <v>1750</v>
      </c>
      <c r="S2" s="23" t="s">
        <v>1751</v>
      </c>
      <c r="T2" s="23" t="s">
        <v>1749</v>
      </c>
      <c r="U2" s="23" t="s">
        <v>1750</v>
      </c>
      <c r="V2" s="23" t="s">
        <v>1751</v>
      </c>
      <c r="W2" s="23" t="s">
        <v>1749</v>
      </c>
      <c r="X2" s="23" t="s">
        <v>1750</v>
      </c>
      <c r="Y2" s="23" t="s">
        <v>1751</v>
      </c>
    </row>
    <row r="3" spans="1:25" hidden="1" x14ac:dyDescent="0.35">
      <c r="A3" s="97">
        <v>44411</v>
      </c>
      <c r="B3" s="23">
        <v>32</v>
      </c>
      <c r="C3" s="23">
        <v>8</v>
      </c>
      <c r="D3" s="170">
        <f>C3/B3</f>
        <v>0.25</v>
      </c>
      <c r="E3" s="23">
        <v>2</v>
      </c>
      <c r="F3" s="23">
        <v>1</v>
      </c>
      <c r="G3" s="170">
        <f>F3/E3</f>
        <v>0.5</v>
      </c>
      <c r="H3" s="23">
        <v>79</v>
      </c>
      <c r="I3" s="23">
        <v>37</v>
      </c>
      <c r="J3" s="170">
        <f>I3/H3</f>
        <v>0.46835443037974683</v>
      </c>
      <c r="K3" s="23">
        <v>27</v>
      </c>
      <c r="L3" s="23">
        <v>1</v>
      </c>
      <c r="M3" s="170">
        <f>L3/K3</f>
        <v>3.7037037037037035E-2</v>
      </c>
      <c r="N3" s="23">
        <v>4</v>
      </c>
      <c r="O3" s="23">
        <v>0</v>
      </c>
      <c r="P3" s="170">
        <f>O3/N3</f>
        <v>0</v>
      </c>
      <c r="Q3" s="23">
        <v>2</v>
      </c>
      <c r="R3" s="23">
        <v>0</v>
      </c>
      <c r="S3" s="170">
        <f>R3/Q3</f>
        <v>0</v>
      </c>
      <c r="T3" s="23">
        <v>13</v>
      </c>
      <c r="U3" s="23">
        <v>0</v>
      </c>
      <c r="V3" s="170">
        <f>U3/T3</f>
        <v>0</v>
      </c>
      <c r="W3" s="23">
        <v>34</v>
      </c>
      <c r="X3" s="23">
        <v>7</v>
      </c>
      <c r="Y3" s="170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70">
        <f>C4/B4</f>
        <v>0.46875</v>
      </c>
      <c r="E4" s="23">
        <v>2</v>
      </c>
      <c r="F4" s="23">
        <v>2</v>
      </c>
      <c r="G4" s="170">
        <f>F4/E4</f>
        <v>1</v>
      </c>
      <c r="H4" s="23">
        <v>79</v>
      </c>
      <c r="I4" s="23">
        <v>53</v>
      </c>
      <c r="J4" s="170">
        <f>I4/H4</f>
        <v>0.67088607594936711</v>
      </c>
      <c r="K4" s="23">
        <v>27</v>
      </c>
      <c r="L4" s="23">
        <v>3</v>
      </c>
      <c r="M4" s="170">
        <f>L4/K4</f>
        <v>0.1111111111111111</v>
      </c>
      <c r="N4" s="23">
        <v>4</v>
      </c>
      <c r="O4" s="23">
        <v>1</v>
      </c>
      <c r="P4" s="170">
        <f>O4/N4</f>
        <v>0.25</v>
      </c>
      <c r="Q4" s="23">
        <v>2</v>
      </c>
      <c r="R4" s="23">
        <v>0</v>
      </c>
      <c r="S4" s="170">
        <f>R4/Q4</f>
        <v>0</v>
      </c>
      <c r="T4" s="23">
        <v>13</v>
      </c>
      <c r="U4" s="23">
        <v>0</v>
      </c>
      <c r="V4" s="170">
        <f>U4/T4</f>
        <v>0</v>
      </c>
      <c r="W4" s="23">
        <v>34</v>
      </c>
      <c r="X4" s="23">
        <v>12</v>
      </c>
      <c r="Y4" s="170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70">
        <f>C5/B5</f>
        <v>0.46875</v>
      </c>
      <c r="E5" s="23">
        <v>2</v>
      </c>
      <c r="F5" s="23">
        <v>2</v>
      </c>
      <c r="G5" s="170">
        <f>F5/E5</f>
        <v>1</v>
      </c>
      <c r="H5" s="23">
        <v>79</v>
      </c>
      <c r="I5" s="23">
        <v>53</v>
      </c>
      <c r="J5" s="170">
        <f>I5/H5</f>
        <v>0.67088607594936711</v>
      </c>
      <c r="K5" s="23">
        <v>27</v>
      </c>
      <c r="L5" s="23">
        <v>3</v>
      </c>
      <c r="M5" s="170">
        <f>L5/K5</f>
        <v>0.1111111111111111</v>
      </c>
      <c r="N5" s="23">
        <v>4</v>
      </c>
      <c r="O5" s="23">
        <v>1</v>
      </c>
      <c r="P5" s="170">
        <f>O5/N5</f>
        <v>0.25</v>
      </c>
      <c r="Q5" s="23">
        <v>2</v>
      </c>
      <c r="R5" s="23">
        <v>0</v>
      </c>
      <c r="S5" s="170">
        <f>R5/Q5</f>
        <v>0</v>
      </c>
      <c r="T5" s="23">
        <v>13</v>
      </c>
      <c r="U5" s="23">
        <v>0</v>
      </c>
      <c r="V5" s="170">
        <f>U5/T5</f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70">
        <f>F6/E6</f>
        <v>1</v>
      </c>
      <c r="H6" s="23">
        <v>79</v>
      </c>
      <c r="I6" s="23">
        <v>55</v>
      </c>
      <c r="J6" s="170">
        <f>I6/H6</f>
        <v>0.69620253164556967</v>
      </c>
      <c r="K6" s="23">
        <v>27</v>
      </c>
      <c r="L6" s="23">
        <v>3</v>
      </c>
      <c r="M6" s="170">
        <f>L6/K6</f>
        <v>0.1111111111111111</v>
      </c>
      <c r="N6" s="23">
        <v>4</v>
      </c>
      <c r="O6" s="23">
        <v>1</v>
      </c>
      <c r="P6" s="170">
        <f>O6/N6</f>
        <v>0.25</v>
      </c>
      <c r="Q6" s="23">
        <v>2</v>
      </c>
      <c r="R6" s="23">
        <v>0</v>
      </c>
      <c r="S6" s="170">
        <f>R6/Q6</f>
        <v>0</v>
      </c>
      <c r="T6" s="23">
        <v>13</v>
      </c>
      <c r="U6" s="23">
        <v>0</v>
      </c>
      <c r="V6" s="170">
        <f>U6/T6</f>
        <v>0</v>
      </c>
      <c r="W6" s="23">
        <v>34</v>
      </c>
      <c r="X6" s="23">
        <v>18</v>
      </c>
    </row>
    <row r="7" spans="1:25" x14ac:dyDescent="0.35">
      <c r="A7" s="97">
        <v>44424</v>
      </c>
      <c r="B7" s="23">
        <v>32</v>
      </c>
      <c r="C7" s="23">
        <v>17</v>
      </c>
      <c r="E7" s="23">
        <v>2</v>
      </c>
      <c r="F7" s="23">
        <v>2</v>
      </c>
      <c r="G7" s="170">
        <f>F7/E7</f>
        <v>1</v>
      </c>
      <c r="H7" s="23">
        <v>79</v>
      </c>
      <c r="I7" s="23">
        <v>55</v>
      </c>
      <c r="K7" s="23">
        <v>27</v>
      </c>
      <c r="L7" s="23">
        <v>3</v>
      </c>
      <c r="M7" s="23">
        <f>L7/K7</f>
        <v>0.1111111111111111</v>
      </c>
      <c r="N7" s="23">
        <v>4</v>
      </c>
      <c r="O7" s="23">
        <v>1</v>
      </c>
      <c r="P7" s="170">
        <f>O7/N7</f>
        <v>0.25</v>
      </c>
      <c r="Q7" s="23">
        <v>2</v>
      </c>
      <c r="R7" s="23">
        <v>0</v>
      </c>
      <c r="S7" s="170">
        <f>R7/Q7</f>
        <v>0</v>
      </c>
      <c r="T7" s="23">
        <v>13</v>
      </c>
      <c r="U7" s="23">
        <v>0</v>
      </c>
      <c r="V7" s="170">
        <f>U7/T7</f>
        <v>0</v>
      </c>
      <c r="W7" s="23">
        <v>34</v>
      </c>
      <c r="X7" s="23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6"/>
  <sheetViews>
    <sheetView tabSelected="1" topLeftCell="E70" zoomScaleNormal="100" workbookViewId="0">
      <selection activeCell="K78" sqref="K78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1059</v>
      </c>
      <c r="B1" s="5" t="s">
        <v>0</v>
      </c>
      <c r="C1" s="5" t="s">
        <v>998</v>
      </c>
      <c r="D1" s="5" t="s">
        <v>1692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1077</v>
      </c>
      <c r="K1" s="1" t="s">
        <v>1601</v>
      </c>
      <c r="L1" s="1" t="s">
        <v>1076</v>
      </c>
      <c r="M1" s="7" t="s">
        <v>997</v>
      </c>
      <c r="N1" s="7" t="s">
        <v>1513</v>
      </c>
      <c r="O1" s="29" t="s">
        <v>1512</v>
      </c>
      <c r="P1" s="7" t="s">
        <v>1062</v>
      </c>
      <c r="Q1" s="7" t="s">
        <v>1063</v>
      </c>
      <c r="R1" s="7" t="s">
        <v>1065</v>
      </c>
      <c r="S1" s="7" t="s">
        <v>1066</v>
      </c>
      <c r="T1" s="7" t="s">
        <v>1067</v>
      </c>
      <c r="U1" s="7" t="s">
        <v>1069</v>
      </c>
      <c r="V1" s="7" t="s">
        <v>1070</v>
      </c>
      <c r="W1" s="29" t="s">
        <v>1068</v>
      </c>
      <c r="X1" s="7" t="s">
        <v>1439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1004</v>
      </c>
      <c r="D2" s="38"/>
      <c r="E2" s="21" t="s">
        <v>728</v>
      </c>
      <c r="F2" s="40" t="s">
        <v>1023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>
        <v>44396</v>
      </c>
      <c r="M2" s="39" t="s">
        <v>970</v>
      </c>
      <c r="N2" s="39" t="s">
        <v>978</v>
      </c>
      <c r="O2" s="9"/>
      <c r="P2" s="11">
        <v>1</v>
      </c>
      <c r="Q2" s="11" t="s">
        <v>1072</v>
      </c>
      <c r="R2" s="11"/>
      <c r="S2" s="11"/>
      <c r="T2" s="11"/>
      <c r="U2" s="11"/>
      <c r="V2" s="11"/>
      <c r="W2" s="9" t="str">
        <f>VLOOKUP(功能_33[[#This Row],[User]],SKL放款!A:G,7,FALSE)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1004</v>
      </c>
      <c r="D3" s="38"/>
      <c r="E3" s="21" t="s">
        <v>730</v>
      </c>
      <c r="F3" s="40" t="s">
        <v>1026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>
        <v>44396</v>
      </c>
      <c r="M3" s="39" t="s">
        <v>970</v>
      </c>
      <c r="N3" s="39" t="s">
        <v>978</v>
      </c>
      <c r="O3" s="9"/>
      <c r="P3" s="11">
        <v>1</v>
      </c>
      <c r="Q3" s="11" t="s">
        <v>1064</v>
      </c>
      <c r="R3" s="11"/>
      <c r="S3" s="11"/>
      <c r="T3" s="11"/>
      <c r="U3" s="11"/>
      <c r="V3" s="11"/>
      <c r="W3" s="9" t="str">
        <f>VLOOKUP(功能_33[[#This Row],[User]],SKL放款!A:G,7,FALSE)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1003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>
        <v>44396</v>
      </c>
      <c r="M4" s="39" t="s">
        <v>970</v>
      </c>
      <c r="N4" s="39" t="s">
        <v>978</v>
      </c>
      <c r="O4" s="9"/>
      <c r="P4" s="11">
        <v>1</v>
      </c>
      <c r="Q4" s="11" t="s">
        <v>1064</v>
      </c>
      <c r="R4" s="11"/>
      <c r="S4" s="11"/>
      <c r="T4" s="11"/>
      <c r="U4" s="11"/>
      <c r="V4" s="11"/>
      <c r="W4" s="9" t="str">
        <f>VLOOKUP(功能_33[[#This Row],[User]],SKL放款!A:G,7,FALSE)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1003</v>
      </c>
      <c r="D5" s="38"/>
      <c r="E5" s="21" t="s">
        <v>616</v>
      </c>
      <c r="F5" s="42" t="s">
        <v>1024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>
        <v>44396</v>
      </c>
      <c r="M5" s="39" t="s">
        <v>970</v>
      </c>
      <c r="N5" s="39" t="s">
        <v>978</v>
      </c>
      <c r="O5" s="9"/>
      <c r="P5" s="11">
        <v>1</v>
      </c>
      <c r="Q5" s="11" t="s">
        <v>1073</v>
      </c>
      <c r="R5" s="11"/>
      <c r="S5" s="11"/>
      <c r="T5" s="11"/>
      <c r="U5" s="11"/>
      <c r="V5" s="11"/>
      <c r="W5" s="9" t="str">
        <f>VLOOKUP(功能_33[[#This Row],[User]],SKL放款!A:G,7,FALSE)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1003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>
        <v>44396</v>
      </c>
      <c r="M6" s="39" t="s">
        <v>970</v>
      </c>
      <c r="N6" s="39" t="s">
        <v>978</v>
      </c>
      <c r="O6" s="9"/>
      <c r="P6" s="11">
        <v>1</v>
      </c>
      <c r="Q6" s="11" t="s">
        <v>1064</v>
      </c>
      <c r="R6" s="11"/>
      <c r="S6" s="11"/>
      <c r="T6" s="11"/>
      <c r="U6" s="11"/>
      <c r="V6" s="11"/>
      <c r="W6" s="9" t="str">
        <f>VLOOKUP(功能_33[[#This Row],[User]],SKL放款!A:G,7,FALSE)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1003</v>
      </c>
      <c r="D7" s="38"/>
      <c r="E7" s="21" t="s">
        <v>633</v>
      </c>
      <c r="F7" s="42" t="s">
        <v>1025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>
        <v>44397</v>
      </c>
      <c r="M7" s="39" t="s">
        <v>970</v>
      </c>
      <c r="N7" s="39" t="s">
        <v>969</v>
      </c>
      <c r="O7" s="9"/>
      <c r="P7" s="11">
        <v>1</v>
      </c>
      <c r="Q7" s="11" t="s">
        <v>1073</v>
      </c>
      <c r="R7" s="11"/>
      <c r="S7" s="11"/>
      <c r="T7" s="11"/>
      <c r="U7" s="11"/>
      <c r="V7" s="11"/>
      <c r="W7" s="9" t="str">
        <f>VLOOKUP(功能_33[[#This Row],[User]],SKL放款!A:G,7,FALSE)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1003</v>
      </c>
      <c r="D8" s="38"/>
      <c r="E8" s="21" t="s">
        <v>635</v>
      </c>
      <c r="F8" s="42" t="s">
        <v>1025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>
        <v>44397</v>
      </c>
      <c r="M8" s="39" t="s">
        <v>970</v>
      </c>
      <c r="N8" s="39" t="s">
        <v>969</v>
      </c>
      <c r="O8" s="9"/>
      <c r="P8" s="11">
        <v>1</v>
      </c>
      <c r="Q8" s="11" t="s">
        <v>1075</v>
      </c>
      <c r="R8" s="11"/>
      <c r="S8" s="11"/>
      <c r="T8" s="11"/>
      <c r="U8" s="11"/>
      <c r="V8" s="11"/>
      <c r="W8" s="9" t="str">
        <f>VLOOKUP(功能_33[[#This Row],[User]],SKL放款!A:G,7,FALSE)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1003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>
        <v>44396</v>
      </c>
      <c r="M9" s="39" t="s">
        <v>970</v>
      </c>
      <c r="N9" s="39" t="s">
        <v>978</v>
      </c>
      <c r="O9" s="9"/>
      <c r="P9" s="11">
        <v>1</v>
      </c>
      <c r="Q9" s="11" t="s">
        <v>1073</v>
      </c>
      <c r="R9" s="11"/>
      <c r="S9" s="11"/>
      <c r="T9" s="11"/>
      <c r="U9" s="11"/>
      <c r="V9" s="11"/>
      <c r="W9" s="9" t="str">
        <f>VLOOKUP(功能_33[[#This Row],[User]],SKL放款!A:G,7,FALSE)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1003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>
        <v>44396</v>
      </c>
      <c r="M10" s="39" t="s">
        <v>970</v>
      </c>
      <c r="N10" s="39" t="s">
        <v>978</v>
      </c>
      <c r="O10" s="9"/>
      <c r="P10" s="11">
        <v>1</v>
      </c>
      <c r="Q10" s="11" t="s">
        <v>1074</v>
      </c>
      <c r="R10" s="11"/>
      <c r="S10" s="11"/>
      <c r="T10" s="11"/>
      <c r="U10" s="11"/>
      <c r="V10" s="11"/>
      <c r="W10" s="9" t="str">
        <f>VLOOKUP(功能_33[[#This Row],[User]],SKL放款!A:G,7,FALSE)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1003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>
        <v>44397</v>
      </c>
      <c r="M11" s="39" t="s">
        <v>970</v>
      </c>
      <c r="N11" s="39" t="s">
        <v>978</v>
      </c>
      <c r="O11" s="9"/>
      <c r="P11" s="11">
        <v>1</v>
      </c>
      <c r="Q11" s="11" t="s">
        <v>1073</v>
      </c>
      <c r="R11" s="11"/>
      <c r="S11" s="11"/>
      <c r="T11" s="11"/>
      <c r="U11" s="11"/>
      <c r="V11" s="11"/>
      <c r="W11" s="9" t="str">
        <f>VLOOKUP(功能_33[[#This Row],[User]],SKL放款!A:G,7,FALSE)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1003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>
        <v>44397</v>
      </c>
      <c r="M12" s="39" t="s">
        <v>970</v>
      </c>
      <c r="N12" s="39" t="s">
        <v>978</v>
      </c>
      <c r="O12" s="9"/>
      <c r="P12" s="11">
        <v>1</v>
      </c>
      <c r="Q12" s="11" t="s">
        <v>1064</v>
      </c>
      <c r="R12" s="11"/>
      <c r="S12" s="11"/>
      <c r="T12" s="11"/>
      <c r="U12" s="11"/>
      <c r="V12" s="11"/>
      <c r="W12" s="9" t="str">
        <f>VLOOKUP(功能_33[[#This Row],[User]],SKL放款!A:G,7,FALSE)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1004</v>
      </c>
      <c r="D13" s="38"/>
      <c r="E13" s="39" t="s">
        <v>1130</v>
      </c>
      <c r="F13" s="42" t="s">
        <v>1027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39" t="s">
        <v>970</v>
      </c>
      <c r="N13" s="39" t="s">
        <v>978</v>
      </c>
      <c r="O13" s="9"/>
      <c r="P13" s="11">
        <v>1</v>
      </c>
      <c r="Q13" s="11" t="s">
        <v>1072</v>
      </c>
      <c r="R13" s="11"/>
      <c r="S13" s="11"/>
      <c r="T13" s="11"/>
      <c r="U13" s="11"/>
      <c r="V13" s="11"/>
      <c r="W13" s="9" t="str">
        <f>VLOOKUP(功能_33[[#This Row],[User]],SKL放款!A:G,7,FALSE)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1004</v>
      </c>
      <c r="D14" s="38"/>
      <c r="E14" s="39" t="s">
        <v>1131</v>
      </c>
      <c r="F14" s="42" t="s">
        <v>1027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39" t="s">
        <v>970</v>
      </c>
      <c r="N14" s="39" t="s">
        <v>978</v>
      </c>
      <c r="O14" s="9"/>
      <c r="P14" s="11">
        <v>1</v>
      </c>
      <c r="Q14" s="11" t="s">
        <v>1064</v>
      </c>
      <c r="R14" s="11"/>
      <c r="S14" s="11"/>
      <c r="T14" s="11"/>
      <c r="U14" s="11"/>
      <c r="V14" s="11"/>
      <c r="W14" s="9" t="str">
        <f>VLOOKUP(功能_33[[#This Row],[User]],SKL放款!A:G,7,FALSE)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1004</v>
      </c>
      <c r="D15" s="31"/>
      <c r="E15" s="56" t="s">
        <v>733</v>
      </c>
      <c r="F15" s="33" t="s">
        <v>1028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>
        <v>44398</v>
      </c>
      <c r="M15" s="32" t="s">
        <v>970</v>
      </c>
      <c r="N15" s="32" t="s">
        <v>978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Row],[User]],SKL放款!A:G,7,FALSE)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1004</v>
      </c>
      <c r="D16" s="31"/>
      <c r="E16" s="56" t="s">
        <v>803</v>
      </c>
      <c r="F16" s="33" t="s">
        <v>1029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>
        <v>44398</v>
      </c>
      <c r="M16" s="32" t="s">
        <v>970</v>
      </c>
      <c r="N16" s="32" t="s">
        <v>978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Row],[User]],SKL放款!A:G,7,FALSE)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1004</v>
      </c>
      <c r="D17" s="31"/>
      <c r="E17" s="56" t="s">
        <v>1161</v>
      </c>
      <c r="F17" s="33" t="s">
        <v>1030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>
        <v>44398</v>
      </c>
      <c r="M17" s="32" t="s">
        <v>970</v>
      </c>
      <c r="N17" s="32" t="s">
        <v>968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Row],[User]],SKL放款!A:G,7,FALSE)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1004</v>
      </c>
      <c r="D18" s="31"/>
      <c r="E18" s="56" t="s">
        <v>804</v>
      </c>
      <c r="F18" s="33" t="s">
        <v>1031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>
        <v>44398</v>
      </c>
      <c r="M18" s="32" t="s">
        <v>970</v>
      </c>
      <c r="N18" s="32" t="s">
        <v>978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Row],[User]],SKL放款!A:G,7,FALSE)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1004</v>
      </c>
      <c r="D19" s="31"/>
      <c r="E19" s="21" t="s">
        <v>787</v>
      </c>
      <c r="F19" s="33" t="s">
        <v>1032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>
        <v>44397</v>
      </c>
      <c r="M19" s="32" t="s">
        <v>966</v>
      </c>
      <c r="N19" s="32" t="s">
        <v>978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Row],[User]],SKL放款!A:G,7,FALSE)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1004</v>
      </c>
      <c r="D20" s="31"/>
      <c r="E20" s="21" t="s">
        <v>789</v>
      </c>
      <c r="F20" s="33" t="s">
        <v>1033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>
        <v>44397</v>
      </c>
      <c r="M20" s="32" t="s">
        <v>966</v>
      </c>
      <c r="N20" s="32" t="s">
        <v>978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Row],[User]],SKL放款!A:G,7,FALSE)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1004</v>
      </c>
      <c r="D21" s="31"/>
      <c r="E21" s="21" t="s">
        <v>799</v>
      </c>
      <c r="F21" s="33" t="s">
        <v>1034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>
        <v>44397</v>
      </c>
      <c r="M21" s="32" t="s">
        <v>970</v>
      </c>
      <c r="N21" s="32" t="s">
        <v>978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Row],[User]],SKL放款!A:G,7,FALSE)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1004</v>
      </c>
      <c r="D22" s="31"/>
      <c r="E22" s="21" t="s">
        <v>801</v>
      </c>
      <c r="F22" s="33" t="s">
        <v>1035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>
        <v>44397</v>
      </c>
      <c r="M22" s="32" t="s">
        <v>970</v>
      </c>
      <c r="N22" s="32" t="s">
        <v>978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Row],[User]],SKL放款!A:G,7,FALSE)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1004</v>
      </c>
      <c r="D23" s="31"/>
      <c r="E23" s="21" t="s">
        <v>835</v>
      </c>
      <c r="F23" s="33" t="s">
        <v>1036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>
        <v>44397</v>
      </c>
      <c r="M23" s="32" t="s">
        <v>970</v>
      </c>
      <c r="N23" s="32" t="s">
        <v>968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Row],[User]],SKL放款!A:G,7,FALSE)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1004</v>
      </c>
      <c r="D24" s="31"/>
      <c r="E24" s="21" t="s">
        <v>985</v>
      </c>
      <c r="F24" s="33" t="s">
        <v>1037</v>
      </c>
      <c r="G24" s="45" t="s">
        <v>991</v>
      </c>
      <c r="H24" s="32" t="s">
        <v>961</v>
      </c>
      <c r="I24" s="32" t="s">
        <v>6</v>
      </c>
      <c r="J24" s="34">
        <v>44397</v>
      </c>
      <c r="K24" s="34"/>
      <c r="L24" s="34">
        <v>44397</v>
      </c>
      <c r="M24" s="32" t="s">
        <v>970</v>
      </c>
      <c r="N24" s="32" t="s">
        <v>978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Row],[User]],SKL放款!A:G,7,FALSE)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1003</v>
      </c>
      <c r="D25" s="31"/>
      <c r="E25" s="56" t="s">
        <v>675</v>
      </c>
      <c r="F25" s="33" t="s">
        <v>1038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>
        <v>44398</v>
      </c>
      <c r="M25" s="32" t="s">
        <v>970</v>
      </c>
      <c r="N25" s="32" t="s">
        <v>978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Row],[User]],SKL放款!A:G,7,FALSE)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1003</v>
      </c>
      <c r="D26" s="31"/>
      <c r="E26" s="32" t="s">
        <v>666</v>
      </c>
      <c r="F26" s="33" t="s">
        <v>1039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2" t="s">
        <v>970</v>
      </c>
      <c r="N26" s="32" t="s">
        <v>969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Row],[User]],SKL放款!A:G,7,FALSE)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1003</v>
      </c>
      <c r="D27" s="31"/>
      <c r="E27" s="32" t="s">
        <v>650</v>
      </c>
      <c r="F27" s="33" t="s">
        <v>1040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2" t="s">
        <v>970</v>
      </c>
      <c r="N27" s="32" t="s">
        <v>969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Row],[User]],SKL放款!A:G,7,FALSE)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1003</v>
      </c>
      <c r="D28" s="31"/>
      <c r="E28" s="32" t="s">
        <v>652</v>
      </c>
      <c r="F28" s="33" t="s">
        <v>1041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2" t="s">
        <v>970</v>
      </c>
      <c r="N28" s="32" t="s">
        <v>969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Row],[User]],SKL放款!A:G,7,FALSE)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1003</v>
      </c>
      <c r="D29" s="31"/>
      <c r="E29" s="32" t="s">
        <v>669</v>
      </c>
      <c r="F29" s="35" t="s">
        <v>1053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2" t="s">
        <v>970</v>
      </c>
      <c r="N29" s="32" t="s">
        <v>969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Row],[User]],SKL放款!A:G,7,FALSE)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1003</v>
      </c>
      <c r="D30" s="31"/>
      <c r="E30" s="32" t="s">
        <v>654</v>
      </c>
      <c r="F30" s="35" t="s">
        <v>1042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2" t="s">
        <v>970</v>
      </c>
      <c r="N30" s="32" t="s">
        <v>969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Row],[User]],SKL放款!A:G,7,FALSE)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1003</v>
      </c>
      <c r="D31" s="31"/>
      <c r="E31" s="32" t="s">
        <v>656</v>
      </c>
      <c r="F31" s="35" t="s">
        <v>1043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2" t="s">
        <v>970</v>
      </c>
      <c r="N31" s="32" t="s">
        <v>969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Row],[User]],SKL放款!A:G,7,FALSE)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1003</v>
      </c>
      <c r="D32" s="38"/>
      <c r="E32" s="39" t="s">
        <v>1129</v>
      </c>
      <c r="F32" s="42" t="s">
        <v>1044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39" t="s">
        <v>970</v>
      </c>
      <c r="N32" s="39" t="s">
        <v>978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Row],[User]],SKL放款!A:G,7,FALSE)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1003</v>
      </c>
      <c r="D33" s="38"/>
      <c r="E33" s="39" t="s">
        <v>1021</v>
      </c>
      <c r="F33" s="42" t="s">
        <v>1045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39" t="s">
        <v>970</v>
      </c>
      <c r="N33" s="39" t="s">
        <v>979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Row],[User]],SKL放款!A:G,7,FALSE)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1003</v>
      </c>
      <c r="D34" s="38"/>
      <c r="E34" s="39" t="s">
        <v>658</v>
      </c>
      <c r="F34" s="42" t="s">
        <v>1046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39" t="s">
        <v>970</v>
      </c>
      <c r="N34" s="39" t="s">
        <v>979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Row],[User]],SKL放款!A:G,7,FALSE)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1003</v>
      </c>
      <c r="D35" s="38"/>
      <c r="E35" s="39" t="s">
        <v>660</v>
      </c>
      <c r="F35" s="42" t="s">
        <v>1047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39" t="s">
        <v>970</v>
      </c>
      <c r="N35" s="39" t="s">
        <v>979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Row],[User]],SKL放款!A:G,7,FALSE)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1003</v>
      </c>
      <c r="D36" s="38"/>
      <c r="E36" s="39" t="s">
        <v>1022</v>
      </c>
      <c r="F36" s="42" t="s">
        <v>1048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39" t="s">
        <v>970</v>
      </c>
      <c r="N36" s="39" t="s">
        <v>978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Row],[User]],SKL放款!A:G,7,FALSE)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1003</v>
      </c>
      <c r="D37" s="38"/>
      <c r="E37" s="39" t="s">
        <v>662</v>
      </c>
      <c r="F37" s="42" t="s">
        <v>1049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39" t="s">
        <v>970</v>
      </c>
      <c r="N37" s="39" t="s">
        <v>978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Row],[User]],SKL放款!A:G,7,FALSE)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1003</v>
      </c>
      <c r="D38" s="38"/>
      <c r="E38" s="39" t="s">
        <v>664</v>
      </c>
      <c r="F38" s="42" t="s">
        <v>1050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39" t="s">
        <v>970</v>
      </c>
      <c r="N38" s="39" t="s">
        <v>978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Row],[User]],SKL放款!A:G,7,FALSE)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1003</v>
      </c>
      <c r="D39" s="38"/>
      <c r="E39" s="39" t="s">
        <v>671</v>
      </c>
      <c r="F39" s="42" t="s">
        <v>1051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39" t="s">
        <v>970</v>
      </c>
      <c r="N39" s="39" t="s">
        <v>979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Row],[User]],SKL放款!A:G,7,FALSE)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1003</v>
      </c>
      <c r="D40" s="38"/>
      <c r="E40" s="39" t="s">
        <v>673</v>
      </c>
      <c r="F40" s="42" t="s">
        <v>1058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39" t="s">
        <v>970</v>
      </c>
      <c r="N40" s="39" t="s">
        <v>978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Row],[User]],SKL放款!A:G,7,FALSE)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1003</v>
      </c>
      <c r="D41" s="38"/>
      <c r="E41" s="39" t="s">
        <v>637</v>
      </c>
      <c r="F41" s="42" t="s">
        <v>1052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39" t="s">
        <v>970</v>
      </c>
      <c r="N41" s="39" t="s">
        <v>978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Row],[User]],SKL放款!A:G,7,FALSE)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1003</v>
      </c>
      <c r="D42" s="38"/>
      <c r="E42" s="39" t="s">
        <v>639</v>
      </c>
      <c r="F42" s="42" t="s">
        <v>1054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39" t="s">
        <v>970</v>
      </c>
      <c r="N42" s="39" t="s">
        <v>978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Row],[User]],SKL放款!A:G,7,FALSE)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1003</v>
      </c>
      <c r="D43" s="38"/>
      <c r="E43" s="39" t="s">
        <v>641</v>
      </c>
      <c r="F43" s="42" t="s">
        <v>1055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39" t="s">
        <v>970</v>
      </c>
      <c r="N43" s="39" t="s">
        <v>978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Row],[User]],SKL放款!A:G,7,FALSE)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1003</v>
      </c>
      <c r="D44" s="38"/>
      <c r="E44" s="39" t="s">
        <v>643</v>
      </c>
      <c r="F44" s="42" t="s">
        <v>1056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39" t="s">
        <v>970</v>
      </c>
      <c r="N44" s="39" t="s">
        <v>978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Row],[User]],SKL放款!A:G,7,FALSE)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1003</v>
      </c>
      <c r="D45" s="38"/>
      <c r="E45" s="39" t="s">
        <v>645</v>
      </c>
      <c r="F45" s="42" t="s">
        <v>1057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39" t="s">
        <v>970</v>
      </c>
      <c r="N45" s="39" t="s">
        <v>978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Row],[User]],SKL放款!A:G,7,FALSE)</f>
        <v>放款推展課</v>
      </c>
      <c r="X45" s="9"/>
    </row>
    <row r="46" spans="1:24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999</v>
      </c>
      <c r="D46" s="18" t="s">
        <v>1673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>
        <v>44431</v>
      </c>
      <c r="L46" s="60">
        <v>44399</v>
      </c>
      <c r="M46" s="58" t="s">
        <v>965</v>
      </c>
      <c r="N46" s="58" t="s">
        <v>969</v>
      </c>
      <c r="O46" s="57"/>
      <c r="P46" s="58"/>
      <c r="Q46" s="58"/>
      <c r="R46" s="58"/>
      <c r="S46" s="58"/>
      <c r="T46" s="58"/>
      <c r="U46" s="58"/>
      <c r="V46" s="58"/>
      <c r="W46" s="57" t="str">
        <f>VLOOKUP(功能_33[[#This Row],[User]],SKL放款!A:G,7,FALSE)</f>
        <v>放款推展課</v>
      </c>
      <c r="X46" s="60">
        <v>44403</v>
      </c>
    </row>
    <row r="47" spans="1:24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999</v>
      </c>
      <c r="D47" s="18" t="s">
        <v>1673</v>
      </c>
      <c r="E47" s="21" t="s">
        <v>14</v>
      </c>
      <c r="F47" s="95" t="s">
        <v>15</v>
      </c>
      <c r="G47" s="18" t="s">
        <v>1372</v>
      </c>
      <c r="H47" s="58" t="s">
        <v>961</v>
      </c>
      <c r="I47" s="58" t="s">
        <v>6</v>
      </c>
      <c r="J47" s="60">
        <v>44399</v>
      </c>
      <c r="K47" s="60">
        <v>44431</v>
      </c>
      <c r="L47" s="60">
        <v>44399</v>
      </c>
      <c r="M47" s="58" t="s">
        <v>965</v>
      </c>
      <c r="N47" s="58" t="s">
        <v>969</v>
      </c>
      <c r="O47" s="57"/>
      <c r="P47" s="58"/>
      <c r="Q47" s="58"/>
      <c r="R47" s="58"/>
      <c r="S47" s="58"/>
      <c r="T47" s="58"/>
      <c r="U47" s="58"/>
      <c r="V47" s="58"/>
      <c r="W47" s="57" t="str">
        <f>VLOOKUP(功能_33[[#This Row],[User]],SKL放款!A:G,7,FALSE)</f>
        <v>放款推展課</v>
      </c>
      <c r="X47" s="60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999</v>
      </c>
      <c r="D48" s="9" t="s">
        <v>1673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>
        <v>44431</v>
      </c>
      <c r="L48" s="1">
        <v>44403</v>
      </c>
      <c r="M48" s="11" t="s">
        <v>965</v>
      </c>
      <c r="N48" s="11" t="s">
        <v>967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Row],[User]],SKL放款!A:G,7,FALSE)</f>
        <v>放款推展課</v>
      </c>
      <c r="X48" s="9"/>
    </row>
    <row r="49" spans="1:24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999</v>
      </c>
      <c r="D49" s="18" t="s">
        <v>1673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>
        <v>44431</v>
      </c>
      <c r="L49" s="60">
        <v>44399</v>
      </c>
      <c r="M49" s="58" t="s">
        <v>965</v>
      </c>
      <c r="N49" s="58" t="s">
        <v>969</v>
      </c>
      <c r="O49" s="57"/>
      <c r="P49" s="58"/>
      <c r="Q49" s="58"/>
      <c r="R49" s="58"/>
      <c r="S49" s="58"/>
      <c r="T49" s="58"/>
      <c r="U49" s="58"/>
      <c r="V49" s="58"/>
      <c r="W49" s="57" t="str">
        <f>VLOOKUP(功能_33[[#This Row],[User]],SKL放款!A:G,7,FALSE)</f>
        <v>放款推展課</v>
      </c>
      <c r="X49" s="57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999</v>
      </c>
      <c r="D50" s="9" t="s">
        <v>1673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>
        <v>44431</v>
      </c>
      <c r="L50" s="1">
        <v>44403</v>
      </c>
      <c r="M50" s="11" t="s">
        <v>965</v>
      </c>
      <c r="N50" s="11" t="s">
        <v>967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Row],[User]],SKL放款!A:G,7,FALSE)</f>
        <v>放款推展課</v>
      </c>
      <c r="X50" s="9"/>
    </row>
    <row r="51" spans="1:24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999</v>
      </c>
      <c r="D51" s="57" t="s">
        <v>1673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58" t="s">
        <v>965</v>
      </c>
      <c r="N51" s="58" t="s">
        <v>969</v>
      </c>
      <c r="O51" s="57"/>
      <c r="P51" s="58"/>
      <c r="Q51" s="58"/>
      <c r="R51" s="58"/>
      <c r="S51" s="58"/>
      <c r="T51" s="58"/>
      <c r="U51" s="58"/>
      <c r="V51" s="58"/>
      <c r="W51" s="57" t="str">
        <f>VLOOKUP(功能_33[[#This Row],[User]],SKL放款!A:G,7,FALSE)</f>
        <v>放款推展課</v>
      </c>
      <c r="X51" s="57"/>
    </row>
    <row r="52" spans="1:24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999</v>
      </c>
      <c r="D52" s="18" t="s">
        <v>1673</v>
      </c>
      <c r="E52" s="21" t="s">
        <v>28</v>
      </c>
      <c r="F52" s="95" t="s">
        <v>29</v>
      </c>
      <c r="G52" s="18" t="s">
        <v>1315</v>
      </c>
      <c r="H52" s="58" t="s">
        <v>961</v>
      </c>
      <c r="I52" s="58" t="s">
        <v>6</v>
      </c>
      <c r="J52" s="60">
        <v>44399</v>
      </c>
      <c r="K52" s="60"/>
      <c r="L52" s="60">
        <v>44399</v>
      </c>
      <c r="M52" s="58" t="s">
        <v>965</v>
      </c>
      <c r="N52" s="58" t="s">
        <v>967</v>
      </c>
      <c r="O52" s="57"/>
      <c r="P52" s="58"/>
      <c r="Q52" s="58"/>
      <c r="R52" s="58"/>
      <c r="S52" s="58"/>
      <c r="T52" s="58"/>
      <c r="U52" s="58"/>
      <c r="V52" s="58"/>
      <c r="W52" s="57" t="str">
        <f>VLOOKUP(功能_33[[#This Row],[User]],SKL放款!A:G,7,FALSE)</f>
        <v>放款推展課</v>
      </c>
      <c r="X52" s="57"/>
    </row>
    <row r="53" spans="1:24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999</v>
      </c>
      <c r="D53" s="18" t="s">
        <v>1673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>
        <v>44399</v>
      </c>
      <c r="M53" s="58" t="s">
        <v>965</v>
      </c>
      <c r="N53" s="58" t="s">
        <v>967</v>
      </c>
      <c r="O53" s="57"/>
      <c r="P53" s="58"/>
      <c r="Q53" s="58"/>
      <c r="R53" s="58"/>
      <c r="S53" s="58"/>
      <c r="T53" s="58"/>
      <c r="U53" s="58"/>
      <c r="V53" s="58"/>
      <c r="W53" s="57" t="str">
        <f>VLOOKUP(功能_33[[#This Row],[User]],SKL放款!A:G,7,FALSE)</f>
        <v>放款推展課</v>
      </c>
      <c r="X53" s="57"/>
    </row>
    <row r="54" spans="1:24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999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>
        <v>44400</v>
      </c>
      <c r="M54" s="58" t="s">
        <v>965</v>
      </c>
      <c r="N54" s="58" t="s">
        <v>964</v>
      </c>
      <c r="O54" s="57"/>
      <c r="P54" s="58"/>
      <c r="Q54" s="58"/>
      <c r="R54" s="58"/>
      <c r="S54" s="58"/>
      <c r="T54" s="58"/>
      <c r="U54" s="58"/>
      <c r="V54" s="58"/>
      <c r="W54" s="57" t="str">
        <f>VLOOKUP(功能_33[[#This Row],[User]],SKL放款!A:G,7,FALSE)</f>
        <v>放款服務課</v>
      </c>
      <c r="X54" s="57"/>
    </row>
    <row r="55" spans="1:24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999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>
        <v>44400</v>
      </c>
      <c r="M55" s="58" t="s">
        <v>970</v>
      </c>
      <c r="N55" s="58" t="s">
        <v>968</v>
      </c>
      <c r="O55" s="57"/>
      <c r="P55" s="58"/>
      <c r="Q55" s="58"/>
      <c r="R55" s="58"/>
      <c r="S55" s="58"/>
      <c r="T55" s="58"/>
      <c r="U55" s="58"/>
      <c r="V55" s="58"/>
      <c r="W55" s="57" t="str">
        <f>VLOOKUP(功能_33[[#This Row],[User]],SKL放款!A:G,7,FALSE)</f>
        <v>放款服務課</v>
      </c>
      <c r="X55" s="57"/>
    </row>
    <row r="56" spans="1:24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999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>
        <v>44400</v>
      </c>
      <c r="M56" s="58" t="s">
        <v>970</v>
      </c>
      <c r="N56" s="58" t="s">
        <v>968</v>
      </c>
      <c r="O56" s="57"/>
      <c r="P56" s="58"/>
      <c r="Q56" s="58"/>
      <c r="R56" s="58"/>
      <c r="S56" s="58"/>
      <c r="T56" s="58"/>
      <c r="U56" s="58"/>
      <c r="V56" s="58"/>
      <c r="W56" s="57" t="str">
        <f>VLOOKUP(功能_33[[#This Row],[User]],SKL放款!A:G,7,FALSE)</f>
        <v>放款服務課</v>
      </c>
      <c r="X56" s="57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1060</v>
      </c>
      <c r="D57" s="9" t="s">
        <v>1673</v>
      </c>
      <c r="E57" s="11" t="s">
        <v>4</v>
      </c>
      <c r="F57" s="10" t="s">
        <v>5</v>
      </c>
      <c r="G57" s="9" t="s">
        <v>1435</v>
      </c>
      <c r="H57" s="11" t="s">
        <v>961</v>
      </c>
      <c r="I57" s="11" t="s">
        <v>6</v>
      </c>
      <c r="J57" s="1">
        <v>44403</v>
      </c>
      <c r="K57" s="1"/>
      <c r="L57" s="1"/>
      <c r="M57" s="11" t="s">
        <v>965</v>
      </c>
      <c r="N57" s="11" t="s">
        <v>1769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Row],[User]],SKL放款!A:G,7,FALSE)</f>
        <v>放款審查課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999</v>
      </c>
      <c r="D58" s="9" t="s">
        <v>1673</v>
      </c>
      <c r="E58" s="11" t="s">
        <v>963</v>
      </c>
      <c r="F58" s="10" t="s">
        <v>5</v>
      </c>
      <c r="G58" s="9" t="s">
        <v>1436</v>
      </c>
      <c r="H58" s="11" t="s">
        <v>961</v>
      </c>
      <c r="I58" s="11" t="s">
        <v>6</v>
      </c>
      <c r="J58" s="1">
        <v>44403</v>
      </c>
      <c r="K58" s="1"/>
      <c r="L58" s="1"/>
      <c r="M58" s="11" t="s">
        <v>965</v>
      </c>
      <c r="N58" s="11" t="s">
        <v>1769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Row],[User]],SKL放款!A:G,7,FALSE)</f>
        <v>放款審查課</v>
      </c>
      <c r="X58" s="9"/>
    </row>
    <row r="59" spans="1:24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999</v>
      </c>
      <c r="D59" s="57" t="s">
        <v>1674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>
        <v>44403</v>
      </c>
      <c r="M59" s="58" t="s">
        <v>965</v>
      </c>
      <c r="N59" s="207" t="s">
        <v>1772</v>
      </c>
      <c r="O59" s="57"/>
      <c r="P59" s="58"/>
      <c r="Q59" s="58"/>
      <c r="R59" s="58"/>
      <c r="S59" s="58"/>
      <c r="T59" s="58"/>
      <c r="U59" s="58"/>
      <c r="V59" s="58"/>
      <c r="W59" s="57" t="e">
        <f>VLOOKUP(功能_33[[#This Row],[User]],SKL放款!A:G,7,FALSE)</f>
        <v>#N/A</v>
      </c>
      <c r="X59" s="57"/>
    </row>
    <row r="60" spans="1:24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999</v>
      </c>
      <c r="D60" s="57" t="s">
        <v>1674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>
        <v>44403</v>
      </c>
      <c r="M60" s="58" t="s">
        <v>965</v>
      </c>
      <c r="N60" s="207" t="s">
        <v>1772</v>
      </c>
      <c r="O60" s="57"/>
      <c r="P60" s="58"/>
      <c r="Q60" s="58"/>
      <c r="R60" s="58"/>
      <c r="S60" s="58"/>
      <c r="T60" s="58"/>
      <c r="U60" s="58"/>
      <c r="V60" s="58"/>
      <c r="W60" s="57" t="e">
        <f>VLOOKUP(功能_33[[#This Row],[User]],SKL放款!A:G,7,FALSE)</f>
        <v>#N/A</v>
      </c>
      <c r="X60" s="57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1061</v>
      </c>
      <c r="D61" s="29" t="s">
        <v>1675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2">
        <v>44403</v>
      </c>
      <c r="M61" s="11" t="s">
        <v>965</v>
      </c>
      <c r="N61" s="11" t="s">
        <v>964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Row],[User]],SKL放款!A:G,7,FALSE)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1000</v>
      </c>
      <c r="D62" s="29" t="s">
        <v>1675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2">
        <v>44403</v>
      </c>
      <c r="M62" s="11" t="s">
        <v>965</v>
      </c>
      <c r="N62" s="11" t="s">
        <v>964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Row],[User]],SKL放款!A:G,7,FALSE)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1000</v>
      </c>
      <c r="D63" s="29" t="s">
        <v>1676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>
        <v>44403</v>
      </c>
      <c r="M63" s="11" t="s">
        <v>965</v>
      </c>
      <c r="N63" s="11" t="s">
        <v>969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Row],[User]],SKL放款!A:G,7,FALSE)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1000</v>
      </c>
      <c r="D64" s="29" t="s">
        <v>1676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>
        <v>44403</v>
      </c>
      <c r="M64" s="11" t="s">
        <v>965</v>
      </c>
      <c r="N64" s="11" t="s">
        <v>969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Row],[User]],SKL放款!A:G,7,FALSE)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1000</v>
      </c>
      <c r="D65" s="29" t="s">
        <v>1677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>
        <v>44403</v>
      </c>
      <c r="M65" s="11" t="s">
        <v>965</v>
      </c>
      <c r="N65" s="11" t="s">
        <v>969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Row],[User]],SKL放款!A:G,7,FALSE)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1000</v>
      </c>
      <c r="D66" s="29" t="s">
        <v>1678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>
        <v>44403</v>
      </c>
      <c r="M66" s="11" t="s">
        <v>965</v>
      </c>
      <c r="N66" s="11" t="s">
        <v>969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Row],[User]],SKL放款!A:G,7,FALSE)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1000</v>
      </c>
      <c r="D67" s="29" t="s">
        <v>1678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>
        <v>44403</v>
      </c>
      <c r="M67" s="11" t="s">
        <v>965</v>
      </c>
      <c r="N67" s="11" t="s">
        <v>969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Row],[User]],SKL放款!A:G,7,FALSE)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1000</v>
      </c>
      <c r="D68" s="29"/>
      <c r="E68" s="7" t="s">
        <v>1371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>
        <v>44404</v>
      </c>
      <c r="M68" s="11" t="s">
        <v>965</v>
      </c>
      <c r="N68" s="11" t="s">
        <v>969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Row],[User]],SKL放款!A:G,7,FALSE)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1000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>
        <v>44404</v>
      </c>
      <c r="M69" s="11" t="s">
        <v>965</v>
      </c>
      <c r="N69" s="11" t="s">
        <v>969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Row],[User]],SKL放款!A:G,7,FALSE)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1000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>
        <v>44404</v>
      </c>
      <c r="M70" s="11" t="s">
        <v>965</v>
      </c>
      <c r="N70" s="11" t="s">
        <v>969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Row],[User]],SKL放款!A:G,7,FALSE)</f>
        <v>放款推展課</v>
      </c>
      <c r="X70" s="9"/>
    </row>
    <row r="71" spans="1:24" s="258" customFormat="1" ht="13.5" x14ac:dyDescent="0.3">
      <c r="A71" s="252">
        <v>70</v>
      </c>
      <c r="B71" s="206" t="str">
        <f>LEFT(功能_33[[#This Row],[功能代號]],2)</f>
        <v>L6</v>
      </c>
      <c r="C71" s="206" t="s">
        <v>1000</v>
      </c>
      <c r="D71" s="253"/>
      <c r="E71" s="254" t="s">
        <v>1631</v>
      </c>
      <c r="F71" s="255" t="s">
        <v>51</v>
      </c>
      <c r="G71" s="253" t="s">
        <v>1632</v>
      </c>
      <c r="H71" s="256" t="s">
        <v>961</v>
      </c>
      <c r="I71" s="257" t="s">
        <v>710</v>
      </c>
      <c r="J71" s="251">
        <v>44404</v>
      </c>
      <c r="K71" s="251"/>
      <c r="L71" s="251">
        <v>44404</v>
      </c>
      <c r="M71" s="256" t="s">
        <v>970</v>
      </c>
      <c r="N71" s="256" t="s">
        <v>1514</v>
      </c>
      <c r="O71" s="206" t="s">
        <v>1515</v>
      </c>
      <c r="P71" s="256"/>
      <c r="Q71" s="256"/>
      <c r="R71" s="256"/>
      <c r="S71" s="256"/>
      <c r="T71" s="256"/>
      <c r="U71" s="256"/>
      <c r="V71" s="256"/>
      <c r="W71" s="206" t="str">
        <f>VLOOKUP(功能_33[[#This Row],[User]],SKL放款!A:G,7,FALSE)</f>
        <v>放款審查課</v>
      </c>
      <c r="X71" s="206"/>
    </row>
    <row r="72" spans="1:24" s="258" customFormat="1" ht="13.5" x14ac:dyDescent="0.3">
      <c r="A72" s="252">
        <v>70</v>
      </c>
      <c r="B72" s="206" t="str">
        <f>LEFT(功能_33[[#This Row],[功能代號]],2)</f>
        <v>L6</v>
      </c>
      <c r="C72" s="206" t="s">
        <v>1000</v>
      </c>
      <c r="D72" s="253"/>
      <c r="E72" s="254" t="s">
        <v>1549</v>
      </c>
      <c r="F72" s="255" t="s">
        <v>51</v>
      </c>
      <c r="G72" s="253" t="s">
        <v>1550</v>
      </c>
      <c r="H72" s="256" t="s">
        <v>961</v>
      </c>
      <c r="I72" s="257" t="s">
        <v>710</v>
      </c>
      <c r="J72" s="251">
        <v>44404</v>
      </c>
      <c r="K72" s="251"/>
      <c r="L72" s="251">
        <v>44404</v>
      </c>
      <c r="M72" s="256" t="s">
        <v>970</v>
      </c>
      <c r="N72" s="256" t="s">
        <v>1514</v>
      </c>
      <c r="O72" s="206" t="s">
        <v>1515</v>
      </c>
      <c r="P72" s="256"/>
      <c r="Q72" s="256"/>
      <c r="R72" s="256"/>
      <c r="S72" s="256"/>
      <c r="T72" s="256"/>
      <c r="U72" s="256"/>
      <c r="V72" s="256"/>
      <c r="W72" s="206" t="str">
        <f>VLOOKUP(功能_33[[#This Row],[User]],SKL放款!A:G,7,FALSE)</f>
        <v>放款審查課</v>
      </c>
      <c r="X72" s="206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1000</v>
      </c>
      <c r="D73" s="29"/>
      <c r="E73" s="7" t="s">
        <v>50</v>
      </c>
      <c r="F73" s="105" t="s">
        <v>51</v>
      </c>
      <c r="G73" s="29" t="s">
        <v>1764</v>
      </c>
      <c r="H73" s="11" t="s">
        <v>961</v>
      </c>
      <c r="I73" s="14" t="s">
        <v>710</v>
      </c>
      <c r="J73" s="2">
        <v>44404</v>
      </c>
      <c r="K73" s="2"/>
      <c r="L73" s="2">
        <v>44405</v>
      </c>
      <c r="M73" s="11" t="s">
        <v>970</v>
      </c>
      <c r="N73" s="11" t="s">
        <v>1514</v>
      </c>
      <c r="O73" s="9" t="s">
        <v>1515</v>
      </c>
      <c r="P73" s="11"/>
      <c r="Q73" s="11"/>
      <c r="R73" s="11"/>
      <c r="S73" s="11"/>
      <c r="T73" s="11"/>
      <c r="U73" s="11"/>
      <c r="V73" s="11"/>
      <c r="W73" s="9" t="str">
        <f>VLOOKUP(功能_33[[#This Row],[User]],SKL放款!A:G,7,FALSE)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1000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>
        <v>44405</v>
      </c>
      <c r="M74" s="11" t="s">
        <v>970</v>
      </c>
      <c r="N74" s="11" t="s">
        <v>1514</v>
      </c>
      <c r="O74" s="9" t="s">
        <v>1515</v>
      </c>
      <c r="P74" s="11"/>
      <c r="Q74" s="11"/>
      <c r="R74" s="11"/>
      <c r="S74" s="11"/>
      <c r="T74" s="11"/>
      <c r="U74" s="11"/>
      <c r="V74" s="11"/>
      <c r="W74" s="9" t="str">
        <f>VLOOKUP(功能_33[[#This Row],[User]],SKL放款!A:G,7,FALSE)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1000</v>
      </c>
      <c r="D75" s="29" t="s">
        <v>1679</v>
      </c>
      <c r="E75" s="7" t="s">
        <v>1404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>
        <v>44405</v>
      </c>
      <c r="M75" s="11" t="s">
        <v>965</v>
      </c>
      <c r="N75" s="11" t="s">
        <v>969</v>
      </c>
      <c r="O75" s="9" t="s">
        <v>1516</v>
      </c>
      <c r="P75" s="11"/>
      <c r="Q75" s="11"/>
      <c r="R75" s="11"/>
      <c r="S75" s="11"/>
      <c r="T75" s="11"/>
      <c r="U75" s="11"/>
      <c r="V75" s="11"/>
      <c r="W75" s="9" t="str">
        <f>VLOOKUP(功能_33[[#This Row],[User]],SKL放款!A:G,7,FALSE)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1000</v>
      </c>
      <c r="D76" s="29" t="s">
        <v>1679</v>
      </c>
      <c r="E76" s="7" t="s">
        <v>1405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>
        <v>44405</v>
      </c>
      <c r="M76" s="11" t="s">
        <v>965</v>
      </c>
      <c r="N76" s="11" t="s">
        <v>969</v>
      </c>
      <c r="O76" s="9" t="s">
        <v>1516</v>
      </c>
      <c r="P76" s="11"/>
      <c r="Q76" s="11"/>
      <c r="R76" s="11"/>
      <c r="S76" s="11"/>
      <c r="T76" s="11"/>
      <c r="U76" s="11"/>
      <c r="V76" s="11"/>
      <c r="W76" s="9" t="str">
        <f>VLOOKUP(功能_33[[#This Row],[User]],SKL放款!A:G,7,FALSE)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1000</v>
      </c>
      <c r="D77" s="29" t="s">
        <v>1679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>
        <v>44405</v>
      </c>
      <c r="M77" s="11" t="s">
        <v>965</v>
      </c>
      <c r="N77" s="11" t="s">
        <v>968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Row],[User]],SKL放款!A:G,7,FALSE)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1000</v>
      </c>
      <c r="D78" s="29" t="s">
        <v>1680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/>
      <c r="L78" s="3">
        <v>44410</v>
      </c>
      <c r="M78" s="11" t="s">
        <v>970</v>
      </c>
      <c r="N78" s="206" t="s">
        <v>1773</v>
      </c>
      <c r="O78" s="9"/>
      <c r="P78" s="11"/>
      <c r="Q78" s="11"/>
      <c r="R78" s="11"/>
      <c r="S78" s="11"/>
      <c r="T78" s="11"/>
      <c r="U78" s="11"/>
      <c r="V78" s="11"/>
      <c r="W78" s="9" t="e">
        <f>VLOOKUP(功能_33[[#This Row],[User]],SKL放款!A:G,7,FALSE)</f>
        <v>#N/A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1000</v>
      </c>
      <c r="D79" s="29" t="s">
        <v>1680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/>
      <c r="L79" s="3">
        <v>44410</v>
      </c>
      <c r="M79" s="11" t="s">
        <v>970</v>
      </c>
      <c r="N79" s="206" t="s">
        <v>1773</v>
      </c>
      <c r="O79" s="9"/>
      <c r="P79" s="11"/>
      <c r="Q79" s="11"/>
      <c r="R79" s="11"/>
      <c r="S79" s="11"/>
      <c r="T79" s="11"/>
      <c r="U79" s="11"/>
      <c r="V79" s="11"/>
      <c r="W79" s="9" t="e">
        <f>VLOOKUP(功能_33[[#This Row],[User]],SKL放款!A:G,7,FALSE)</f>
        <v>#N/A</v>
      </c>
      <c r="X79" s="9"/>
    </row>
    <row r="80" spans="1:24" s="258" customFormat="1" ht="13.5" x14ac:dyDescent="0.3">
      <c r="A80" s="252"/>
      <c r="B80" s="259" t="str">
        <f>LEFT(功能_33[[#This Row],[功能代號]],2)</f>
        <v>L2</v>
      </c>
      <c r="C80" s="206"/>
      <c r="D80" s="260"/>
      <c r="E80" s="254" t="s">
        <v>1844</v>
      </c>
      <c r="F80" s="255"/>
      <c r="G80" s="253" t="s">
        <v>1845</v>
      </c>
      <c r="H80" s="256" t="s">
        <v>961</v>
      </c>
      <c r="I80" s="13" t="s">
        <v>57</v>
      </c>
      <c r="J80" s="251">
        <v>44431</v>
      </c>
      <c r="K80" s="251">
        <v>44431</v>
      </c>
      <c r="L80" s="251"/>
      <c r="M80" s="261"/>
      <c r="N80" s="261"/>
      <c r="O80" s="206"/>
      <c r="P80" s="256"/>
      <c r="Q80" s="256"/>
      <c r="R80" s="256"/>
      <c r="S80" s="256"/>
      <c r="T80" s="256"/>
      <c r="U80" s="256"/>
      <c r="V80" s="256"/>
      <c r="W80" s="259" t="e">
        <f>VLOOKUP(功能_33[[#This Row],[User]],SKL放款!A:G,7,FALSE)</f>
        <v>#N/A</v>
      </c>
      <c r="X80" s="206"/>
    </row>
    <row r="81" spans="1:24" s="258" customFormat="1" ht="13.5" x14ac:dyDescent="0.3">
      <c r="A81" s="252"/>
      <c r="B81" s="259" t="str">
        <f>LEFT(功能_33[[#This Row],[功能代號]],2)</f>
        <v>L2</v>
      </c>
      <c r="C81" s="206"/>
      <c r="D81" s="260"/>
      <c r="E81" s="254" t="s">
        <v>1847</v>
      </c>
      <c r="F81" s="255"/>
      <c r="G81" s="253" t="s">
        <v>1846</v>
      </c>
      <c r="H81" s="256" t="s">
        <v>961</v>
      </c>
      <c r="I81" s="13" t="s">
        <v>57</v>
      </c>
      <c r="J81" s="251">
        <v>44431</v>
      </c>
      <c r="K81" s="251">
        <v>44431</v>
      </c>
      <c r="L81" s="251"/>
      <c r="M81" s="261"/>
      <c r="N81" s="261"/>
      <c r="O81" s="206"/>
      <c r="P81" s="256"/>
      <c r="Q81" s="256"/>
      <c r="R81" s="256"/>
      <c r="S81" s="256"/>
      <c r="T81" s="256"/>
      <c r="U81" s="256"/>
      <c r="V81" s="256"/>
      <c r="W81" s="259" t="e">
        <f>VLOOKUP(功能_33[[#This Row],[User]],SKL放款!A:G,7,FALSE)</f>
        <v>#N/A</v>
      </c>
      <c r="X81" s="206"/>
    </row>
    <row r="82" spans="1:24" s="258" customFormat="1" ht="13.5" x14ac:dyDescent="0.3">
      <c r="A82" s="252"/>
      <c r="B82" s="259" t="str">
        <f>LEFT(功能_33[[#This Row],[功能代號]],2)</f>
        <v>L2</v>
      </c>
      <c r="C82" s="206"/>
      <c r="D82" s="260"/>
      <c r="E82" s="254" t="s">
        <v>1848</v>
      </c>
      <c r="F82" s="255"/>
      <c r="G82" s="253" t="s">
        <v>1849</v>
      </c>
      <c r="H82" s="256" t="s">
        <v>961</v>
      </c>
      <c r="I82" s="13" t="s">
        <v>57</v>
      </c>
      <c r="J82" s="251">
        <v>44431</v>
      </c>
      <c r="K82" s="251">
        <v>44431</v>
      </c>
      <c r="L82" s="251"/>
      <c r="M82" s="261"/>
      <c r="N82" s="261"/>
      <c r="O82" s="206"/>
      <c r="P82" s="256"/>
      <c r="Q82" s="256"/>
      <c r="R82" s="256"/>
      <c r="S82" s="256"/>
      <c r="T82" s="256"/>
      <c r="U82" s="256"/>
      <c r="V82" s="256"/>
      <c r="W82" s="259" t="e">
        <f>VLOOKUP(功能_33[[#This Row],[User]],SKL放款!A:G,7,FALSE)</f>
        <v>#N/A</v>
      </c>
      <c r="X82" s="206"/>
    </row>
    <row r="83" spans="1:24" ht="13.5" x14ac:dyDescent="0.3">
      <c r="A83" s="37">
        <v>77</v>
      </c>
      <c r="B83" s="9" t="str">
        <f>LEFT(功能_33[[#This Row],[功能代號]],2)</f>
        <v>L2</v>
      </c>
      <c r="C83" s="9" t="s">
        <v>1000</v>
      </c>
      <c r="D83" s="29" t="s">
        <v>1681</v>
      </c>
      <c r="E83" s="7" t="s">
        <v>1406</v>
      </c>
      <c r="F83" s="105" t="s">
        <v>59</v>
      </c>
      <c r="G83" s="29" t="s">
        <v>60</v>
      </c>
      <c r="H83" s="11" t="s">
        <v>961</v>
      </c>
      <c r="I83" s="13" t="s">
        <v>57</v>
      </c>
      <c r="J83" s="2">
        <v>44405</v>
      </c>
      <c r="K83" s="251">
        <v>44432</v>
      </c>
      <c r="L83" s="2"/>
      <c r="M83" s="11" t="s">
        <v>965</v>
      </c>
      <c r="N83" s="11" t="s">
        <v>969</v>
      </c>
      <c r="O83" s="9" t="s">
        <v>1516</v>
      </c>
      <c r="P83" s="11"/>
      <c r="Q83" s="11"/>
      <c r="R83" s="11"/>
      <c r="S83" s="11"/>
      <c r="T83" s="11"/>
      <c r="U83" s="11"/>
      <c r="V83" s="11"/>
      <c r="W83" s="9" t="str">
        <f>VLOOKUP(功能_33[[#This Row],[User]],SKL放款!A:G,7,FALSE)</f>
        <v>放款推展課</v>
      </c>
      <c r="X83" s="9"/>
    </row>
    <row r="84" spans="1:24" ht="13.5" x14ac:dyDescent="0.3">
      <c r="A84" s="37">
        <v>78</v>
      </c>
      <c r="B84" s="9" t="str">
        <f>LEFT(功能_33[[#This Row],[功能代號]],2)</f>
        <v>L2</v>
      </c>
      <c r="C84" s="9" t="s">
        <v>1000</v>
      </c>
      <c r="D84" s="29" t="s">
        <v>1681</v>
      </c>
      <c r="E84" s="7" t="s">
        <v>95</v>
      </c>
      <c r="F84" s="105" t="s">
        <v>93</v>
      </c>
      <c r="G84" s="29" t="s">
        <v>96</v>
      </c>
      <c r="H84" s="11" t="s">
        <v>961</v>
      </c>
      <c r="I84" s="13" t="s">
        <v>57</v>
      </c>
      <c r="J84" s="2">
        <v>44405</v>
      </c>
      <c r="K84" s="251">
        <v>44432</v>
      </c>
      <c r="L84" s="2"/>
      <c r="M84" s="11" t="s">
        <v>965</v>
      </c>
      <c r="N84" s="11" t="s">
        <v>969</v>
      </c>
      <c r="O84" s="9" t="s">
        <v>1516</v>
      </c>
      <c r="P84" s="11"/>
      <c r="Q84" s="11"/>
      <c r="R84" s="11"/>
      <c r="S84" s="11"/>
      <c r="T84" s="11"/>
      <c r="U84" s="11"/>
      <c r="V84" s="11"/>
      <c r="W84" s="9" t="str">
        <f>VLOOKUP(功能_33[[#This Row],[User]],SKL放款!A:G,7,FALSE)</f>
        <v>放款推展課</v>
      </c>
      <c r="X84" s="9"/>
    </row>
    <row r="85" spans="1:24" ht="13.5" x14ac:dyDescent="0.3">
      <c r="A85" s="37">
        <v>79</v>
      </c>
      <c r="B85" s="9" t="str">
        <f>LEFT(功能_33[[#This Row],[功能代號]],2)</f>
        <v>L2</v>
      </c>
      <c r="C85" s="9" t="s">
        <v>1000</v>
      </c>
      <c r="D85" s="29" t="s">
        <v>1681</v>
      </c>
      <c r="E85" s="7" t="s">
        <v>1407</v>
      </c>
      <c r="F85" s="105" t="s">
        <v>93</v>
      </c>
      <c r="G85" s="29" t="s">
        <v>94</v>
      </c>
      <c r="H85" s="11" t="s">
        <v>961</v>
      </c>
      <c r="I85" s="13" t="s">
        <v>57</v>
      </c>
      <c r="J85" s="2">
        <v>44405</v>
      </c>
      <c r="K85" s="251">
        <v>44432</v>
      </c>
      <c r="L85" s="2"/>
      <c r="M85" s="11" t="s">
        <v>965</v>
      </c>
      <c r="N85" s="11" t="s">
        <v>969</v>
      </c>
      <c r="O85" s="9" t="s">
        <v>1516</v>
      </c>
      <c r="P85" s="11"/>
      <c r="Q85" s="11"/>
      <c r="R85" s="11"/>
      <c r="S85" s="11"/>
      <c r="T85" s="11"/>
      <c r="U85" s="11"/>
      <c r="V85" s="11"/>
      <c r="W85" s="9" t="str">
        <f>VLOOKUP(功能_33[[#This Row],[User]],SKL放款!A:G,7,FALSE)</f>
        <v>放款推展課</v>
      </c>
      <c r="X85" s="9"/>
    </row>
    <row r="86" spans="1:24" ht="13.5" x14ac:dyDescent="0.3">
      <c r="A86" s="37">
        <v>80</v>
      </c>
      <c r="B86" s="9" t="str">
        <f>LEFT(功能_33[[#This Row],[功能代號]],2)</f>
        <v>L2</v>
      </c>
      <c r="C86" s="9" t="s">
        <v>1000</v>
      </c>
      <c r="D86" s="29" t="s">
        <v>1681</v>
      </c>
      <c r="E86" s="7" t="s">
        <v>1408</v>
      </c>
      <c r="F86" s="105" t="s">
        <v>109</v>
      </c>
      <c r="G86" s="29" t="s">
        <v>110</v>
      </c>
      <c r="H86" s="11" t="s">
        <v>961</v>
      </c>
      <c r="I86" s="13" t="s">
        <v>57</v>
      </c>
      <c r="J86" s="2">
        <v>44405</v>
      </c>
      <c r="K86" s="251">
        <v>44432</v>
      </c>
      <c r="L86" s="2"/>
      <c r="M86" s="11" t="s">
        <v>965</v>
      </c>
      <c r="N86" s="11" t="s">
        <v>969</v>
      </c>
      <c r="O86" s="9" t="s">
        <v>1516</v>
      </c>
      <c r="P86" s="11"/>
      <c r="Q86" s="11"/>
      <c r="R86" s="11"/>
      <c r="S86" s="11"/>
      <c r="T86" s="11"/>
      <c r="U86" s="11"/>
      <c r="V86" s="11"/>
      <c r="W86" s="9" t="str">
        <f>VLOOKUP(功能_33[[#This Row],[User]],SKL放款!A:G,7,FALSE)</f>
        <v>放款推展課</v>
      </c>
      <c r="X86" s="9"/>
    </row>
    <row r="87" spans="1:24" ht="13.5" x14ac:dyDescent="0.3">
      <c r="A87" s="37">
        <v>81</v>
      </c>
      <c r="B87" s="9" t="str">
        <f>LEFT(功能_33[[#This Row],[功能代號]],2)</f>
        <v>L2</v>
      </c>
      <c r="C87" s="9" t="s">
        <v>1000</v>
      </c>
      <c r="D87" s="29" t="s">
        <v>1681</v>
      </c>
      <c r="E87" s="7" t="s">
        <v>1409</v>
      </c>
      <c r="F87" s="105" t="s">
        <v>111</v>
      </c>
      <c r="G87" s="29" t="s">
        <v>112</v>
      </c>
      <c r="H87" s="11" t="s">
        <v>961</v>
      </c>
      <c r="I87" s="13" t="s">
        <v>57</v>
      </c>
      <c r="J87" s="2">
        <v>44405</v>
      </c>
      <c r="K87" s="251">
        <v>44432</v>
      </c>
      <c r="L87" s="2"/>
      <c r="M87" s="11" t="s">
        <v>965</v>
      </c>
      <c r="N87" s="11" t="s">
        <v>969</v>
      </c>
      <c r="O87" s="9" t="s">
        <v>1516</v>
      </c>
      <c r="P87" s="11"/>
      <c r="Q87" s="11"/>
      <c r="R87" s="11"/>
      <c r="S87" s="11"/>
      <c r="T87" s="11"/>
      <c r="U87" s="11"/>
      <c r="V87" s="11"/>
      <c r="W87" s="9" t="str">
        <f>VLOOKUP(功能_33[[#This Row],[User]],SKL放款!A:G,7,FALSE)</f>
        <v>放款推展課</v>
      </c>
      <c r="X87" s="9"/>
    </row>
    <row r="88" spans="1:24" ht="13.5" x14ac:dyDescent="0.3">
      <c r="A88" s="37">
        <v>82</v>
      </c>
      <c r="B88" s="9" t="str">
        <f>LEFT(功能_33[[#This Row],[功能代號]],2)</f>
        <v>L2</v>
      </c>
      <c r="C88" s="9" t="s">
        <v>1000</v>
      </c>
      <c r="D88" s="29" t="s">
        <v>1681</v>
      </c>
      <c r="E88" s="7" t="s">
        <v>1410</v>
      </c>
      <c r="F88" s="105" t="s">
        <v>113</v>
      </c>
      <c r="G88" s="29" t="s">
        <v>114</v>
      </c>
      <c r="H88" s="11" t="s">
        <v>961</v>
      </c>
      <c r="I88" s="13" t="s">
        <v>57</v>
      </c>
      <c r="J88" s="2">
        <v>44405</v>
      </c>
      <c r="K88" s="251">
        <v>44432</v>
      </c>
      <c r="L88" s="2"/>
      <c r="M88" s="11" t="s">
        <v>965</v>
      </c>
      <c r="N88" s="11" t="s">
        <v>969</v>
      </c>
      <c r="O88" s="9" t="s">
        <v>1516</v>
      </c>
      <c r="P88" s="11"/>
      <c r="Q88" s="11"/>
      <c r="R88" s="11"/>
      <c r="S88" s="11"/>
      <c r="T88" s="11"/>
      <c r="U88" s="11"/>
      <c r="V88" s="11"/>
      <c r="W88" s="9" t="str">
        <f>VLOOKUP(功能_33[[#This Row],[User]],SKL放款!A:G,7,FALSE)</f>
        <v>放款推展課</v>
      </c>
      <c r="X88" s="9"/>
    </row>
    <row r="89" spans="1:24" ht="13.5" x14ac:dyDescent="0.3">
      <c r="A89" s="37">
        <v>83</v>
      </c>
      <c r="B89" s="9" t="str">
        <f>LEFT(功能_33[[#This Row],[功能代號]],2)</f>
        <v>L2</v>
      </c>
      <c r="C89" s="9" t="s">
        <v>1000</v>
      </c>
      <c r="D89" s="29" t="s">
        <v>1681</v>
      </c>
      <c r="E89" s="7" t="s">
        <v>1411</v>
      </c>
      <c r="F89" s="105" t="s">
        <v>115</v>
      </c>
      <c r="G89" s="29" t="s">
        <v>116</v>
      </c>
      <c r="H89" s="11" t="s">
        <v>961</v>
      </c>
      <c r="I89" s="13" t="s">
        <v>57</v>
      </c>
      <c r="J89" s="2">
        <v>44405</v>
      </c>
      <c r="K89" s="251">
        <v>44432</v>
      </c>
      <c r="L89" s="2"/>
      <c r="M89" s="11" t="s">
        <v>965</v>
      </c>
      <c r="N89" s="11" t="s">
        <v>969</v>
      </c>
      <c r="O89" s="9" t="s">
        <v>1516</v>
      </c>
      <c r="P89" s="11"/>
      <c r="Q89" s="11"/>
      <c r="R89" s="11"/>
      <c r="S89" s="11"/>
      <c r="T89" s="11"/>
      <c r="U89" s="11"/>
      <c r="V89" s="11"/>
      <c r="W89" s="9" t="str">
        <f>VLOOKUP(功能_33[[#This Row],[User]],SKL放款!A:G,7,FALSE)</f>
        <v>放款推展課</v>
      </c>
      <c r="X89" s="9"/>
    </row>
    <row r="90" spans="1:24" ht="13.5" x14ac:dyDescent="0.3">
      <c r="A90" s="37">
        <v>84</v>
      </c>
      <c r="B90" s="9" t="str">
        <f>LEFT(功能_33[[#This Row],[功能代號]],2)</f>
        <v>L2</v>
      </c>
      <c r="C90" s="9" t="s">
        <v>1000</v>
      </c>
      <c r="D90" s="29" t="s">
        <v>1681</v>
      </c>
      <c r="E90" s="7" t="s">
        <v>1412</v>
      </c>
      <c r="F90" s="105" t="s">
        <v>139</v>
      </c>
      <c r="G90" s="29" t="s">
        <v>140</v>
      </c>
      <c r="H90" s="11" t="s">
        <v>961</v>
      </c>
      <c r="I90" s="13" t="s">
        <v>57</v>
      </c>
      <c r="J90" s="2">
        <v>44405</v>
      </c>
      <c r="K90" s="251">
        <v>44432</v>
      </c>
      <c r="L90" s="2"/>
      <c r="M90" s="11" t="s">
        <v>965</v>
      </c>
      <c r="N90" s="11" t="s">
        <v>968</v>
      </c>
      <c r="O90" s="9" t="s">
        <v>1516</v>
      </c>
      <c r="P90" s="11"/>
      <c r="Q90" s="11"/>
      <c r="R90" s="11"/>
      <c r="S90" s="11"/>
      <c r="T90" s="11"/>
      <c r="U90" s="11"/>
      <c r="V90" s="11"/>
      <c r="W90" s="9" t="str">
        <f>VLOOKUP(功能_33[[#This Row],[User]],SKL放款!A:G,7,FALSE)</f>
        <v>放款服務課</v>
      </c>
      <c r="X90" s="9"/>
    </row>
    <row r="91" spans="1:24" ht="13.5" x14ac:dyDescent="0.3">
      <c r="A91" s="37">
        <v>85</v>
      </c>
      <c r="B91" s="9" t="str">
        <f>LEFT(功能_33[[#This Row],[功能代號]],2)</f>
        <v>L2</v>
      </c>
      <c r="C91" s="9" t="s">
        <v>1000</v>
      </c>
      <c r="D91" s="29" t="s">
        <v>1681</v>
      </c>
      <c r="E91" s="7" t="s">
        <v>1413</v>
      </c>
      <c r="F91" s="105" t="s">
        <v>139</v>
      </c>
      <c r="G91" s="29" t="s">
        <v>141</v>
      </c>
      <c r="H91" s="11" t="s">
        <v>961</v>
      </c>
      <c r="I91" s="13" t="s">
        <v>57</v>
      </c>
      <c r="J91" s="2">
        <v>44405</v>
      </c>
      <c r="K91" s="251">
        <v>44432</v>
      </c>
      <c r="L91" s="2"/>
      <c r="M91" s="11" t="s">
        <v>965</v>
      </c>
      <c r="N91" s="11" t="s">
        <v>968</v>
      </c>
      <c r="O91" s="9" t="s">
        <v>1516</v>
      </c>
      <c r="P91" s="11"/>
      <c r="Q91" s="11"/>
      <c r="R91" s="11"/>
      <c r="S91" s="11"/>
      <c r="T91" s="11"/>
      <c r="U91" s="11"/>
      <c r="V91" s="11"/>
      <c r="W91" s="9" t="str">
        <f>VLOOKUP(功能_33[[#This Row],[User]],SKL放款!A:G,7,FALSE)</f>
        <v>放款服務課</v>
      </c>
      <c r="X91" s="9"/>
    </row>
    <row r="92" spans="1:24" ht="13.5" x14ac:dyDescent="0.3">
      <c r="A92" s="37">
        <v>88</v>
      </c>
      <c r="B92" s="9" t="str">
        <f>LEFT(功能_33[[#This Row],[功能代號]],2)</f>
        <v>L2</v>
      </c>
      <c r="C92" s="9" t="s">
        <v>1000</v>
      </c>
      <c r="D92" s="29" t="s">
        <v>1681</v>
      </c>
      <c r="E92" s="7" t="s">
        <v>142</v>
      </c>
      <c r="F92" s="105" t="s">
        <v>139</v>
      </c>
      <c r="G92" s="29" t="s">
        <v>1415</v>
      </c>
      <c r="H92" s="11" t="s">
        <v>961</v>
      </c>
      <c r="I92" s="14" t="s">
        <v>710</v>
      </c>
      <c r="J92" s="2">
        <v>44405</v>
      </c>
      <c r="K92" s="251">
        <v>44432</v>
      </c>
      <c r="L92" s="3"/>
      <c r="M92" s="11" t="s">
        <v>965</v>
      </c>
      <c r="N92" s="11" t="s">
        <v>979</v>
      </c>
      <c r="O92" s="9" t="s">
        <v>1516</v>
      </c>
      <c r="P92" s="11"/>
      <c r="Q92" s="11"/>
      <c r="R92" s="11"/>
      <c r="S92" s="11"/>
      <c r="T92" s="11"/>
      <c r="U92" s="11"/>
      <c r="V92" s="11"/>
      <c r="W92" s="9" t="str">
        <f>VLOOKUP(功能_33[[#This Row],[User]],SKL放款!A:G,7,FALSE)</f>
        <v>放款服務課</v>
      </c>
      <c r="X92" s="9"/>
    </row>
    <row r="93" spans="1:24" ht="13.5" x14ac:dyDescent="0.3">
      <c r="A93" s="37">
        <v>90</v>
      </c>
      <c r="B93" s="9" t="str">
        <f>LEFT(功能_33[[#This Row],[功能代號]],2)</f>
        <v>L2</v>
      </c>
      <c r="C93" s="9" t="s">
        <v>1000</v>
      </c>
      <c r="D93" s="29" t="s">
        <v>1681</v>
      </c>
      <c r="E93" s="7" t="s">
        <v>143</v>
      </c>
      <c r="F93" s="105" t="s">
        <v>139</v>
      </c>
      <c r="G93" s="29" t="s">
        <v>144</v>
      </c>
      <c r="H93" s="11" t="s">
        <v>961</v>
      </c>
      <c r="I93" s="13" t="s">
        <v>57</v>
      </c>
      <c r="J93" s="2">
        <v>44406</v>
      </c>
      <c r="K93" s="251">
        <v>44432</v>
      </c>
      <c r="L93" s="2"/>
      <c r="M93" s="11" t="s">
        <v>965</v>
      </c>
      <c r="N93" s="11" t="s">
        <v>969</v>
      </c>
      <c r="O93" s="9" t="s">
        <v>1516</v>
      </c>
      <c r="P93" s="11"/>
      <c r="Q93" s="11"/>
      <c r="R93" s="11"/>
      <c r="S93" s="11"/>
      <c r="T93" s="11"/>
      <c r="U93" s="11"/>
      <c r="V93" s="11"/>
      <c r="W93" s="9" t="str">
        <f>VLOOKUP(功能_33[[#This Row],[User]],SKL放款!A:G,7,FALSE)</f>
        <v>放款推展課</v>
      </c>
      <c r="X93" s="9"/>
    </row>
    <row r="94" spans="1:24" ht="13.5" x14ac:dyDescent="0.3">
      <c r="A94" s="30">
        <v>104</v>
      </c>
      <c r="B94" s="9" t="str">
        <f>LEFT(功能_33[[#This Row],[功能代號]],2)</f>
        <v>L2</v>
      </c>
      <c r="C94" s="9" t="s">
        <v>1000</v>
      </c>
      <c r="D94" s="9" t="s">
        <v>1682</v>
      </c>
      <c r="E94" s="11" t="s">
        <v>126</v>
      </c>
      <c r="F94" s="12" t="s">
        <v>127</v>
      </c>
      <c r="G94" s="9" t="s">
        <v>128</v>
      </c>
      <c r="H94" s="11" t="s">
        <v>961</v>
      </c>
      <c r="I94" s="13" t="s">
        <v>57</v>
      </c>
      <c r="J94" s="2">
        <v>44411</v>
      </c>
      <c r="K94" s="251">
        <v>44433</v>
      </c>
      <c r="L94" s="2"/>
      <c r="M94" s="11" t="s">
        <v>965</v>
      </c>
      <c r="N94" s="11" t="s">
        <v>969</v>
      </c>
      <c r="O94" s="9" t="s">
        <v>1516</v>
      </c>
      <c r="P94" s="11"/>
      <c r="Q94" s="11"/>
      <c r="R94" s="11"/>
      <c r="S94" s="11"/>
      <c r="T94" s="11"/>
      <c r="U94" s="11"/>
      <c r="V94" s="11"/>
      <c r="W94" s="9" t="str">
        <f>VLOOKUP(功能_33[[#This Row],[User]],SKL放款!A:G,7,FALSE)</f>
        <v>放款推展課</v>
      </c>
      <c r="X94" s="9"/>
    </row>
    <row r="95" spans="1:24" ht="13.5" x14ac:dyDescent="0.3">
      <c r="A95" s="37">
        <v>89</v>
      </c>
      <c r="B95" s="9" t="str">
        <f>LEFT(功能_33[[#This Row],[功能代號]],2)</f>
        <v>L2</v>
      </c>
      <c r="C95" s="9" t="s">
        <v>1000</v>
      </c>
      <c r="D95" s="29" t="s">
        <v>1682</v>
      </c>
      <c r="E95" s="7" t="s">
        <v>1416</v>
      </c>
      <c r="F95" s="105" t="s">
        <v>129</v>
      </c>
      <c r="G95" s="29" t="s">
        <v>130</v>
      </c>
      <c r="H95" s="11" t="s">
        <v>961</v>
      </c>
      <c r="I95" s="13" t="s">
        <v>57</v>
      </c>
      <c r="J95" s="2">
        <v>44406</v>
      </c>
      <c r="K95" s="251">
        <v>44433</v>
      </c>
      <c r="L95" s="2"/>
      <c r="M95" s="11" t="s">
        <v>965</v>
      </c>
      <c r="N95" s="11" t="s">
        <v>969</v>
      </c>
      <c r="O95" s="9" t="s">
        <v>1516</v>
      </c>
      <c r="P95" s="11"/>
      <c r="Q95" s="11"/>
      <c r="R95" s="11"/>
      <c r="S95" s="11"/>
      <c r="T95" s="11"/>
      <c r="U95" s="11"/>
      <c r="V95" s="11"/>
      <c r="W95" s="9" t="str">
        <f>VLOOKUP(功能_33[[#This Row],[User]],SKL放款!A:G,7,FALSE)</f>
        <v>放款推展課</v>
      </c>
      <c r="X95" s="9"/>
    </row>
    <row r="96" spans="1:24" ht="13.5" x14ac:dyDescent="0.3">
      <c r="A96" s="37">
        <v>91</v>
      </c>
      <c r="B96" s="9" t="str">
        <f>LEFT(功能_33[[#This Row],[功能代號]],2)</f>
        <v>L2</v>
      </c>
      <c r="C96" s="9" t="s">
        <v>1000</v>
      </c>
      <c r="D96" s="29" t="s">
        <v>1681</v>
      </c>
      <c r="E96" s="7" t="s">
        <v>1417</v>
      </c>
      <c r="F96" s="105" t="s">
        <v>122</v>
      </c>
      <c r="G96" s="29" t="s">
        <v>123</v>
      </c>
      <c r="H96" s="11" t="s">
        <v>961</v>
      </c>
      <c r="I96" s="13" t="s">
        <v>57</v>
      </c>
      <c r="J96" s="2">
        <v>44406</v>
      </c>
      <c r="K96" s="251">
        <v>44433</v>
      </c>
      <c r="L96" s="2"/>
      <c r="M96" s="11" t="s">
        <v>965</v>
      </c>
      <c r="N96" s="11" t="s">
        <v>969</v>
      </c>
      <c r="O96" s="9" t="s">
        <v>1516</v>
      </c>
      <c r="P96" s="11"/>
      <c r="Q96" s="11"/>
      <c r="R96" s="11"/>
      <c r="S96" s="11"/>
      <c r="T96" s="11"/>
      <c r="U96" s="11"/>
      <c r="V96" s="11"/>
      <c r="W96" s="9" t="str">
        <f>VLOOKUP(功能_33[[#This Row],[User]],SKL放款!A:G,7,FALSE)</f>
        <v>放款推展課</v>
      </c>
      <c r="X96" s="9"/>
    </row>
    <row r="97" spans="1:24" ht="13.5" x14ac:dyDescent="0.3">
      <c r="A97" s="37">
        <v>86</v>
      </c>
      <c r="B97" s="9" t="str">
        <f>LEFT(功能_33[[#This Row],[功能代號]],2)</f>
        <v>L2</v>
      </c>
      <c r="C97" s="9" t="s">
        <v>1000</v>
      </c>
      <c r="D97" s="29" t="s">
        <v>1681</v>
      </c>
      <c r="E97" s="7" t="s">
        <v>1414</v>
      </c>
      <c r="F97" s="105" t="s">
        <v>117</v>
      </c>
      <c r="G97" s="29" t="s">
        <v>118</v>
      </c>
      <c r="H97" s="11" t="s">
        <v>961</v>
      </c>
      <c r="I97" s="13" t="s">
        <v>57</v>
      </c>
      <c r="J97" s="2">
        <v>44405</v>
      </c>
      <c r="K97" s="251">
        <v>44433</v>
      </c>
      <c r="L97" s="2"/>
      <c r="M97" s="11" t="s">
        <v>965</v>
      </c>
      <c r="N97" s="11" t="s">
        <v>969</v>
      </c>
      <c r="O97" s="9" t="s">
        <v>1516</v>
      </c>
      <c r="P97" s="11"/>
      <c r="Q97" s="11"/>
      <c r="R97" s="11"/>
      <c r="S97" s="11"/>
      <c r="T97" s="11"/>
      <c r="U97" s="11"/>
      <c r="V97" s="11"/>
      <c r="W97" s="9" t="str">
        <f>VLOOKUP(功能_33[[#This Row],[User]],SKL放款!A:G,7,FALSE)</f>
        <v>放款推展課</v>
      </c>
      <c r="X97" s="9"/>
    </row>
    <row r="98" spans="1:24" ht="13.5" x14ac:dyDescent="0.3">
      <c r="A98" s="37">
        <v>87</v>
      </c>
      <c r="B98" s="9" t="str">
        <f>LEFT(功能_33[[#This Row],[功能代號]],2)</f>
        <v>L2</v>
      </c>
      <c r="C98" s="9" t="s">
        <v>1000</v>
      </c>
      <c r="D98" s="29" t="s">
        <v>1681</v>
      </c>
      <c r="E98" s="7" t="s">
        <v>119</v>
      </c>
      <c r="F98" s="105" t="s">
        <v>120</v>
      </c>
      <c r="G98" s="29" t="s">
        <v>121</v>
      </c>
      <c r="H98" s="11" t="s">
        <v>961</v>
      </c>
      <c r="I98" s="13" t="s">
        <v>57</v>
      </c>
      <c r="J98" s="2">
        <v>44405</v>
      </c>
      <c r="K98" s="251">
        <v>44433</v>
      </c>
      <c r="L98" s="2"/>
      <c r="M98" s="11" t="s">
        <v>965</v>
      </c>
      <c r="N98" s="11" t="s">
        <v>969</v>
      </c>
      <c r="O98" s="9" t="s">
        <v>1516</v>
      </c>
      <c r="P98" s="11"/>
      <c r="Q98" s="11"/>
      <c r="R98" s="11"/>
      <c r="S98" s="11"/>
      <c r="T98" s="11"/>
      <c r="U98" s="11"/>
      <c r="V98" s="11"/>
      <c r="W98" s="9" t="str">
        <f>VLOOKUP(功能_33[[#This Row],[User]],SKL放款!A:G,7,FALSE)</f>
        <v>放款推展課</v>
      </c>
      <c r="X98" s="9"/>
    </row>
    <row r="99" spans="1:24" ht="13.5" x14ac:dyDescent="0.3">
      <c r="A99" s="37">
        <v>92</v>
      </c>
      <c r="B99" s="9" t="str">
        <f>LEFT(功能_33[[#This Row],[功能代號]],2)</f>
        <v>L2</v>
      </c>
      <c r="C99" s="9" t="s">
        <v>1000</v>
      </c>
      <c r="D99" s="29" t="s">
        <v>1683</v>
      </c>
      <c r="E99" s="7" t="s">
        <v>1418</v>
      </c>
      <c r="F99" s="105" t="s">
        <v>55</v>
      </c>
      <c r="G99" s="29" t="s">
        <v>56</v>
      </c>
      <c r="H99" s="11" t="s">
        <v>961</v>
      </c>
      <c r="I99" s="13" t="s">
        <v>57</v>
      </c>
      <c r="J99" s="2">
        <v>44406</v>
      </c>
      <c r="K99" s="127" t="s">
        <v>1850</v>
      </c>
      <c r="L99" s="2"/>
      <c r="M99" s="11" t="s">
        <v>965</v>
      </c>
      <c r="N99" s="11" t="s">
        <v>986</v>
      </c>
      <c r="O99" s="9" t="s">
        <v>1516</v>
      </c>
      <c r="P99" s="11"/>
      <c r="Q99" s="11"/>
      <c r="R99" s="11"/>
      <c r="S99" s="11"/>
      <c r="T99" s="11"/>
      <c r="U99" s="11"/>
      <c r="V99" s="11"/>
      <c r="W99" s="9" t="str">
        <f>VLOOKUP(功能_33[[#This Row],[User]],SKL放款!A:G,7,FALSE)</f>
        <v>放款管理課</v>
      </c>
      <c r="X99" s="9"/>
    </row>
    <row r="100" spans="1:24" ht="13.5" x14ac:dyDescent="0.3">
      <c r="A100" s="37">
        <v>93</v>
      </c>
      <c r="B100" s="9" t="str">
        <f>LEFT(功能_33[[#This Row],[功能代號]],2)</f>
        <v>L2</v>
      </c>
      <c r="C100" s="9" t="s">
        <v>1000</v>
      </c>
      <c r="D100" s="29" t="s">
        <v>1684</v>
      </c>
      <c r="E100" s="7" t="s">
        <v>1419</v>
      </c>
      <c r="F100" s="105" t="s">
        <v>55</v>
      </c>
      <c r="G100" s="29" t="s">
        <v>58</v>
      </c>
      <c r="H100" s="11" t="s">
        <v>961</v>
      </c>
      <c r="I100" s="13" t="s">
        <v>57</v>
      </c>
      <c r="J100" s="2">
        <v>44406</v>
      </c>
      <c r="K100" s="127" t="s">
        <v>1850</v>
      </c>
      <c r="L100" s="2"/>
      <c r="M100" s="11" t="s">
        <v>965</v>
      </c>
      <c r="N100" s="11" t="s">
        <v>986</v>
      </c>
      <c r="O100" s="9" t="s">
        <v>1516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Row],[User]],SKL放款!A:G,7,FALSE)</f>
        <v>放款管理課</v>
      </c>
      <c r="X100" s="9"/>
    </row>
    <row r="101" spans="1:24" ht="13.5" x14ac:dyDescent="0.3">
      <c r="A101" s="37">
        <v>94</v>
      </c>
      <c r="B101" s="9" t="str">
        <f>LEFT(功能_33[[#This Row],[功能代號]],2)</f>
        <v>L2</v>
      </c>
      <c r="C101" s="9" t="s">
        <v>1000</v>
      </c>
      <c r="D101" s="29" t="s">
        <v>1681</v>
      </c>
      <c r="E101" s="7" t="s">
        <v>1420</v>
      </c>
      <c r="F101" s="105" t="s">
        <v>97</v>
      </c>
      <c r="G101" s="29" t="s">
        <v>98</v>
      </c>
      <c r="H101" s="11" t="s">
        <v>961</v>
      </c>
      <c r="I101" s="13" t="s">
        <v>57</v>
      </c>
      <c r="J101" s="2">
        <v>44407</v>
      </c>
      <c r="K101" s="251">
        <v>44434</v>
      </c>
      <c r="L101" s="2"/>
      <c r="M101" s="11" t="s">
        <v>965</v>
      </c>
      <c r="N101" s="11" t="s">
        <v>969</v>
      </c>
      <c r="O101" s="9" t="s">
        <v>1516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Row],[User]],SKL放款!A:G,7,FALSE)</f>
        <v>放款推展課</v>
      </c>
      <c r="X101" s="9"/>
    </row>
    <row r="102" spans="1:24" ht="13.5" x14ac:dyDescent="0.3">
      <c r="A102" s="37">
        <v>95</v>
      </c>
      <c r="B102" s="9" t="str">
        <f>LEFT(功能_33[[#This Row],[功能代號]],2)</f>
        <v>L2</v>
      </c>
      <c r="C102" s="9" t="s">
        <v>1000</v>
      </c>
      <c r="D102" s="29" t="s">
        <v>1681</v>
      </c>
      <c r="E102" s="7" t="s">
        <v>1421</v>
      </c>
      <c r="F102" s="105" t="s">
        <v>103</v>
      </c>
      <c r="G102" s="29" t="s">
        <v>104</v>
      </c>
      <c r="H102" s="11" t="s">
        <v>961</v>
      </c>
      <c r="I102" s="13" t="s">
        <v>57</v>
      </c>
      <c r="J102" s="2">
        <v>44407</v>
      </c>
      <c r="K102" s="251">
        <v>44434</v>
      </c>
      <c r="L102" s="2"/>
      <c r="M102" s="11" t="s">
        <v>965</v>
      </c>
      <c r="N102" s="11" t="s">
        <v>969</v>
      </c>
      <c r="O102" s="9" t="s">
        <v>1516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Row],[User]],SKL放款!A:G,7,FALSE)</f>
        <v>放款推展課</v>
      </c>
      <c r="X102" s="9"/>
    </row>
    <row r="103" spans="1:24" ht="13.5" x14ac:dyDescent="0.3">
      <c r="A103" s="37">
        <v>96</v>
      </c>
      <c r="B103" s="9" t="str">
        <f>LEFT(功能_33[[#This Row],[功能代號]],2)</f>
        <v>L2</v>
      </c>
      <c r="C103" s="9" t="s">
        <v>1000</v>
      </c>
      <c r="D103" s="29" t="s">
        <v>1681</v>
      </c>
      <c r="E103" s="7" t="s">
        <v>1422</v>
      </c>
      <c r="F103" s="105" t="s">
        <v>124</v>
      </c>
      <c r="G103" s="29" t="s">
        <v>125</v>
      </c>
      <c r="H103" s="11" t="s">
        <v>961</v>
      </c>
      <c r="I103" s="13" t="s">
        <v>57</v>
      </c>
      <c r="J103" s="2">
        <v>44407</v>
      </c>
      <c r="K103" s="251">
        <v>44434</v>
      </c>
      <c r="L103" s="2"/>
      <c r="M103" s="11" t="s">
        <v>965</v>
      </c>
      <c r="N103" s="11" t="s">
        <v>969</v>
      </c>
      <c r="O103" s="9" t="s">
        <v>1516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Row],[User]],SKL放款!A:G,7,FALSE)</f>
        <v>放款推展課</v>
      </c>
      <c r="X103" s="9"/>
    </row>
    <row r="104" spans="1:24" ht="13.5" x14ac:dyDescent="0.3">
      <c r="A104" s="37">
        <v>97</v>
      </c>
      <c r="B104" s="9" t="str">
        <f>LEFT(功能_33[[#This Row],[功能代號]],2)</f>
        <v>L2</v>
      </c>
      <c r="C104" s="9" t="s">
        <v>1000</v>
      </c>
      <c r="D104" s="29" t="s">
        <v>1681</v>
      </c>
      <c r="E104" s="7" t="s">
        <v>1423</v>
      </c>
      <c r="F104" s="105" t="s">
        <v>99</v>
      </c>
      <c r="G104" s="29" t="s">
        <v>100</v>
      </c>
      <c r="H104" s="11" t="s">
        <v>961</v>
      </c>
      <c r="I104" s="13" t="s">
        <v>57</v>
      </c>
      <c r="J104" s="2">
        <v>44407</v>
      </c>
      <c r="K104" s="251">
        <v>44434</v>
      </c>
      <c r="L104" s="2"/>
      <c r="M104" s="11" t="s">
        <v>965</v>
      </c>
      <c r="N104" s="11" t="s">
        <v>971</v>
      </c>
      <c r="O104" s="9" t="s">
        <v>1516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Row],[User]],SKL放款!A:G,7,FALSE)</f>
        <v>放款推展課</v>
      </c>
      <c r="X104" s="9"/>
    </row>
    <row r="105" spans="1:24" ht="13.5" x14ac:dyDescent="0.3">
      <c r="A105" s="37">
        <v>98</v>
      </c>
      <c r="B105" s="9" t="str">
        <f>LEFT(功能_33[[#This Row],[功能代號]],2)</f>
        <v>L2</v>
      </c>
      <c r="C105" s="9" t="s">
        <v>1000</v>
      </c>
      <c r="D105" s="29" t="s">
        <v>1681</v>
      </c>
      <c r="E105" s="7" t="s">
        <v>1424</v>
      </c>
      <c r="F105" s="105" t="s">
        <v>105</v>
      </c>
      <c r="G105" s="29" t="s">
        <v>106</v>
      </c>
      <c r="H105" s="11" t="s">
        <v>961</v>
      </c>
      <c r="I105" s="13" t="s">
        <v>57</v>
      </c>
      <c r="J105" s="2">
        <v>44407</v>
      </c>
      <c r="K105" s="251">
        <v>44434</v>
      </c>
      <c r="L105" s="2"/>
      <c r="M105" s="11" t="s">
        <v>965</v>
      </c>
      <c r="N105" s="11" t="s">
        <v>971</v>
      </c>
      <c r="O105" s="9" t="s">
        <v>1516</v>
      </c>
      <c r="P105" s="11"/>
      <c r="Q105" s="11"/>
      <c r="R105" s="11"/>
      <c r="S105" s="11"/>
      <c r="T105" s="11"/>
      <c r="U105" s="11"/>
      <c r="V105" s="11"/>
      <c r="W105" s="9" t="str">
        <f>VLOOKUP(功能_33[[#This Row],[User]],SKL放款!A:G,7,FALSE)</f>
        <v>放款推展課</v>
      </c>
      <c r="X105" s="9"/>
    </row>
    <row r="106" spans="1:24" ht="13.5" x14ac:dyDescent="0.3">
      <c r="A106" s="37">
        <v>99</v>
      </c>
      <c r="B106" s="9" t="str">
        <f>LEFT(功能_33[[#This Row],[功能代號]],2)</f>
        <v>L2</v>
      </c>
      <c r="C106" s="9" t="s">
        <v>1000</v>
      </c>
      <c r="D106" s="29" t="s">
        <v>1681</v>
      </c>
      <c r="E106" s="7" t="s">
        <v>1425</v>
      </c>
      <c r="F106" s="105" t="s">
        <v>101</v>
      </c>
      <c r="G106" s="29" t="s">
        <v>102</v>
      </c>
      <c r="H106" s="11" t="s">
        <v>961</v>
      </c>
      <c r="I106" s="13" t="s">
        <v>57</v>
      </c>
      <c r="J106" s="2">
        <v>44407</v>
      </c>
      <c r="K106" s="251">
        <v>44435</v>
      </c>
      <c r="L106" s="2"/>
      <c r="M106" s="11" t="s">
        <v>965</v>
      </c>
      <c r="N106" s="11" t="s">
        <v>971</v>
      </c>
      <c r="O106" s="9" t="s">
        <v>1516</v>
      </c>
      <c r="P106" s="11"/>
      <c r="Q106" s="11"/>
      <c r="R106" s="11"/>
      <c r="S106" s="11"/>
      <c r="T106" s="11"/>
      <c r="U106" s="11"/>
      <c r="V106" s="11"/>
      <c r="W106" s="9" t="str">
        <f>VLOOKUP(功能_33[[#This Row],[User]],SKL放款!A:G,7,FALSE)</f>
        <v>放款推展課</v>
      </c>
      <c r="X106" s="9"/>
    </row>
    <row r="107" spans="1:24" ht="13.5" x14ac:dyDescent="0.3">
      <c r="A107" s="37">
        <v>100</v>
      </c>
      <c r="B107" s="9" t="str">
        <f>LEFT(功能_33[[#This Row],[功能代號]],2)</f>
        <v>L2</v>
      </c>
      <c r="C107" s="9" t="s">
        <v>1000</v>
      </c>
      <c r="D107" s="29" t="s">
        <v>1681</v>
      </c>
      <c r="E107" s="7" t="s">
        <v>1426</v>
      </c>
      <c r="F107" s="105" t="s">
        <v>107</v>
      </c>
      <c r="G107" s="29" t="s">
        <v>108</v>
      </c>
      <c r="H107" s="11" t="s">
        <v>961</v>
      </c>
      <c r="I107" s="13" t="s">
        <v>57</v>
      </c>
      <c r="J107" s="2">
        <v>44407</v>
      </c>
      <c r="K107" s="251">
        <v>44435</v>
      </c>
      <c r="L107" s="2"/>
      <c r="M107" s="11" t="s">
        <v>965</v>
      </c>
      <c r="N107" s="11" t="s">
        <v>971</v>
      </c>
      <c r="O107" s="9" t="s">
        <v>1516</v>
      </c>
      <c r="P107" s="11"/>
      <c r="Q107" s="11"/>
      <c r="R107" s="11"/>
      <c r="S107" s="11"/>
      <c r="T107" s="11"/>
      <c r="U107" s="11"/>
      <c r="V107" s="11"/>
      <c r="W107" s="9" t="str">
        <f>VLOOKUP(功能_33[[#This Row],[User]],SKL放款!A:G,7,FALSE)</f>
        <v>放款推展課</v>
      </c>
      <c r="X107" s="9"/>
    </row>
    <row r="108" spans="1:24" ht="13.5" x14ac:dyDescent="0.3">
      <c r="A108" s="30">
        <v>113</v>
      </c>
      <c r="B108" s="9" t="str">
        <f>LEFT(功能_33[[#This Row],[功能代號]],2)</f>
        <v>L2</v>
      </c>
      <c r="C108" s="9" t="s">
        <v>1000</v>
      </c>
      <c r="D108" s="9" t="s">
        <v>1685</v>
      </c>
      <c r="E108" s="11" t="s">
        <v>171</v>
      </c>
      <c r="F108" s="12" t="s">
        <v>172</v>
      </c>
      <c r="G108" s="9" t="s">
        <v>173</v>
      </c>
      <c r="H108" s="11" t="s">
        <v>961</v>
      </c>
      <c r="I108" s="14" t="s">
        <v>710</v>
      </c>
      <c r="J108" s="2">
        <v>44411</v>
      </c>
      <c r="K108" s="2">
        <v>44414</v>
      </c>
      <c r="L108" s="3"/>
      <c r="M108" s="11" t="s">
        <v>970</v>
      </c>
      <c r="N108" s="11" t="s">
        <v>968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Row],[User]],SKL放款!A:G,7,FALSE)</f>
        <v>放款服務課</v>
      </c>
      <c r="X108" s="9"/>
    </row>
    <row r="109" spans="1:24" ht="13.5" x14ac:dyDescent="0.3">
      <c r="A109" s="30">
        <v>114</v>
      </c>
      <c r="B109" s="9" t="str">
        <f>LEFT(功能_33[[#This Row],[功能代號]],2)</f>
        <v>L2</v>
      </c>
      <c r="C109" s="9" t="s">
        <v>1000</v>
      </c>
      <c r="D109" s="9" t="s">
        <v>1685</v>
      </c>
      <c r="E109" s="11" t="s">
        <v>174</v>
      </c>
      <c r="F109" s="12" t="s">
        <v>175</v>
      </c>
      <c r="G109" s="9" t="s">
        <v>176</v>
      </c>
      <c r="H109" s="11" t="s">
        <v>961</v>
      </c>
      <c r="I109" s="14" t="s">
        <v>710</v>
      </c>
      <c r="J109" s="2">
        <v>44411</v>
      </c>
      <c r="K109" s="2">
        <v>44414</v>
      </c>
      <c r="L109" s="3"/>
      <c r="M109" s="11" t="s">
        <v>970</v>
      </c>
      <c r="N109" s="11" t="s">
        <v>968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Row],[User]],SKL放款!A:G,7,FALSE)</f>
        <v>放款服務課</v>
      </c>
      <c r="X109" s="9"/>
    </row>
    <row r="110" spans="1:24" ht="13.5" x14ac:dyDescent="0.3">
      <c r="A110" s="30">
        <v>115</v>
      </c>
      <c r="B110" s="9" t="str">
        <f>LEFT(功能_33[[#This Row],[功能代號]],2)</f>
        <v>L2</v>
      </c>
      <c r="C110" s="9" t="s">
        <v>1000</v>
      </c>
      <c r="D110" s="9" t="s">
        <v>1686</v>
      </c>
      <c r="E110" s="11" t="s">
        <v>177</v>
      </c>
      <c r="F110" s="12" t="s">
        <v>178</v>
      </c>
      <c r="G110" s="9" t="s">
        <v>179</v>
      </c>
      <c r="H110" s="11" t="s">
        <v>961</v>
      </c>
      <c r="I110" s="14" t="s">
        <v>710</v>
      </c>
      <c r="J110" s="2">
        <v>44411</v>
      </c>
      <c r="K110" s="2">
        <v>44414</v>
      </c>
      <c r="L110" s="3"/>
      <c r="M110" s="11" t="s">
        <v>970</v>
      </c>
      <c r="N110" s="11" t="s">
        <v>968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Row],[User]],SKL放款!A:G,7,FALSE)</f>
        <v>放款服務課</v>
      </c>
      <c r="X110" s="9"/>
    </row>
    <row r="111" spans="1:24" ht="13.5" x14ac:dyDescent="0.3">
      <c r="A111" s="30">
        <v>116</v>
      </c>
      <c r="B111" s="9" t="str">
        <f>LEFT(功能_33[[#This Row],[功能代號]],2)</f>
        <v>L2</v>
      </c>
      <c r="C111" s="9" t="s">
        <v>1000</v>
      </c>
      <c r="D111" s="9" t="s">
        <v>1686</v>
      </c>
      <c r="E111" s="11" t="s">
        <v>180</v>
      </c>
      <c r="F111" s="10" t="s">
        <v>181</v>
      </c>
      <c r="G111" s="9" t="s">
        <v>182</v>
      </c>
      <c r="H111" s="11" t="s">
        <v>961</v>
      </c>
      <c r="I111" s="14" t="s">
        <v>710</v>
      </c>
      <c r="J111" s="2">
        <v>44411</v>
      </c>
      <c r="K111" s="2">
        <v>44414</v>
      </c>
      <c r="L111" s="3"/>
      <c r="M111" s="11" t="s">
        <v>970</v>
      </c>
      <c r="N111" s="11" t="s">
        <v>968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Row],[User]],SKL放款!A:G,7,FALSE)</f>
        <v>放款服務課</v>
      </c>
      <c r="X111" s="9"/>
    </row>
    <row r="112" spans="1:24" ht="13.5" x14ac:dyDescent="0.3">
      <c r="A112" s="30">
        <v>101</v>
      </c>
      <c r="B112" s="9" t="str">
        <f>LEFT(功能_33[[#This Row],[功能代號]],2)</f>
        <v>L2</v>
      </c>
      <c r="C112" s="9" t="s">
        <v>1000</v>
      </c>
      <c r="D112" s="29"/>
      <c r="E112" s="11" t="s">
        <v>84</v>
      </c>
      <c r="F112" s="12" t="s">
        <v>85</v>
      </c>
      <c r="G112" s="9" t="s">
        <v>86</v>
      </c>
      <c r="H112" s="11" t="s">
        <v>961</v>
      </c>
      <c r="I112" s="14" t="s">
        <v>710</v>
      </c>
      <c r="J112" s="2">
        <v>44411</v>
      </c>
      <c r="K112" s="2">
        <v>44414</v>
      </c>
      <c r="L112" s="2"/>
      <c r="M112" s="11" t="s">
        <v>970</v>
      </c>
      <c r="N112" s="11" t="s">
        <v>964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Row],[User]],SKL放款!A:G,7,FALSE)</f>
        <v>放款服務課</v>
      </c>
      <c r="X112" s="9"/>
    </row>
    <row r="113" spans="1:24" ht="13.5" x14ac:dyDescent="0.3">
      <c r="A113" s="30">
        <v>102</v>
      </c>
      <c r="B113" s="9" t="str">
        <f>LEFT(功能_33[[#This Row],[功能代號]],2)</f>
        <v>L2</v>
      </c>
      <c r="C113" s="9" t="s">
        <v>1000</v>
      </c>
      <c r="D113" s="29"/>
      <c r="E113" s="11" t="s">
        <v>87</v>
      </c>
      <c r="F113" s="12" t="s">
        <v>88</v>
      </c>
      <c r="G113" s="9" t="s">
        <v>89</v>
      </c>
      <c r="H113" s="11" t="s">
        <v>961</v>
      </c>
      <c r="I113" s="14" t="s">
        <v>710</v>
      </c>
      <c r="J113" s="2">
        <v>44411</v>
      </c>
      <c r="K113" s="2">
        <v>44414</v>
      </c>
      <c r="L113" s="2"/>
      <c r="M113" s="11" t="s">
        <v>970</v>
      </c>
      <c r="N113" s="11" t="s">
        <v>964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Row],[User]],SKL放款!A:G,7,FALSE)</f>
        <v>放款服務課</v>
      </c>
      <c r="X113" s="9"/>
    </row>
    <row r="114" spans="1:24" ht="13.5" x14ac:dyDescent="0.3">
      <c r="A114" s="30">
        <v>103</v>
      </c>
      <c r="B114" s="9" t="str">
        <f>LEFT(功能_33[[#This Row],[功能代號]],2)</f>
        <v>L2</v>
      </c>
      <c r="C114" s="9" t="s">
        <v>1000</v>
      </c>
      <c r="D114" s="29"/>
      <c r="E114" s="11" t="s">
        <v>90</v>
      </c>
      <c r="F114" s="12" t="s">
        <v>91</v>
      </c>
      <c r="G114" s="9" t="s">
        <v>92</v>
      </c>
      <c r="H114" s="11" t="s">
        <v>961</v>
      </c>
      <c r="I114" s="14" t="s">
        <v>710</v>
      </c>
      <c r="J114" s="2">
        <v>44411</v>
      </c>
      <c r="K114" s="2">
        <v>44414</v>
      </c>
      <c r="L114" s="2"/>
      <c r="M114" s="11" t="s">
        <v>970</v>
      </c>
      <c r="N114" s="11" t="s">
        <v>964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Row],[User]],SKL放款!A:G,7,FALSE)</f>
        <v>放款服務課</v>
      </c>
      <c r="X114" s="9"/>
    </row>
    <row r="115" spans="1:24" ht="13.5" x14ac:dyDescent="0.3">
      <c r="A115" s="30">
        <v>105</v>
      </c>
      <c r="B115" s="9" t="str">
        <f>LEFT(功能_33[[#This Row],[功能代號]],2)</f>
        <v>L2</v>
      </c>
      <c r="C115" s="9" t="s">
        <v>1000</v>
      </c>
      <c r="D115" s="29"/>
      <c r="E115" s="11" t="s">
        <v>136</v>
      </c>
      <c r="F115" s="12" t="s">
        <v>137</v>
      </c>
      <c r="G115" s="9" t="s">
        <v>138</v>
      </c>
      <c r="H115" s="11" t="s">
        <v>961</v>
      </c>
      <c r="I115" s="14" t="s">
        <v>710</v>
      </c>
      <c r="J115" s="2">
        <v>44411</v>
      </c>
      <c r="K115" s="2">
        <v>44414</v>
      </c>
      <c r="L115" s="3"/>
      <c r="M115" s="11" t="s">
        <v>965</v>
      </c>
      <c r="N115" s="11" t="s">
        <v>969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Row],[User]],SKL放款!A:G,7,FALSE)</f>
        <v>放款推展課</v>
      </c>
      <c r="X115" s="9"/>
    </row>
    <row r="116" spans="1:24" ht="13.5" x14ac:dyDescent="0.3">
      <c r="A116" s="30">
        <v>106</v>
      </c>
      <c r="B116" s="9" t="str">
        <f>LEFT(功能_33[[#This Row],[功能代號]],2)</f>
        <v>L2</v>
      </c>
      <c r="C116" s="9" t="s">
        <v>1000</v>
      </c>
      <c r="D116" s="29"/>
      <c r="E116" s="11" t="s">
        <v>151</v>
      </c>
      <c r="F116" s="12" t="s">
        <v>152</v>
      </c>
      <c r="G116" s="9" t="s">
        <v>153</v>
      </c>
      <c r="H116" s="11" t="s">
        <v>961</v>
      </c>
      <c r="I116" s="13" t="s">
        <v>57</v>
      </c>
      <c r="J116" s="2">
        <v>44411</v>
      </c>
      <c r="K116" s="2">
        <v>44414</v>
      </c>
      <c r="L116" s="2"/>
      <c r="M116" s="11" t="s">
        <v>966</v>
      </c>
      <c r="N116" s="11" t="s">
        <v>964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Row],[User]],SKL放款!A:G,7,FALSE)</f>
        <v>放款服務課</v>
      </c>
      <c r="X116" s="9"/>
    </row>
    <row r="117" spans="1:24" ht="13.5" x14ac:dyDescent="0.3">
      <c r="A117" s="30">
        <v>107</v>
      </c>
      <c r="B117" s="9" t="str">
        <f>LEFT(功能_33[[#This Row],[功能代號]],2)</f>
        <v>L2</v>
      </c>
      <c r="C117" s="9" t="s">
        <v>1000</v>
      </c>
      <c r="D117" s="9" t="s">
        <v>1673</v>
      </c>
      <c r="E117" s="11" t="s">
        <v>154</v>
      </c>
      <c r="F117" s="12" t="s">
        <v>155</v>
      </c>
      <c r="G117" s="9" t="s">
        <v>156</v>
      </c>
      <c r="H117" s="11" t="s">
        <v>961</v>
      </c>
      <c r="I117" s="13" t="s">
        <v>57</v>
      </c>
      <c r="J117" s="2">
        <v>44411</v>
      </c>
      <c r="K117" s="2">
        <v>44414</v>
      </c>
      <c r="L117" s="2"/>
      <c r="M117" s="11" t="s">
        <v>966</v>
      </c>
      <c r="N117" s="11" t="s">
        <v>964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Row],[User]],SKL放款!A:G,7,FALSE)</f>
        <v>放款服務課</v>
      </c>
      <c r="X117" s="9"/>
    </row>
    <row r="118" spans="1:24" ht="13.5" x14ac:dyDescent="0.3">
      <c r="A118" s="30">
        <v>108</v>
      </c>
      <c r="B118" s="9" t="str">
        <f>LEFT(功能_33[[#This Row],[功能代號]],2)</f>
        <v>L2</v>
      </c>
      <c r="C118" s="9" t="s">
        <v>1000</v>
      </c>
      <c r="D118" s="29"/>
      <c r="E118" s="11" t="s">
        <v>157</v>
      </c>
      <c r="F118" s="12" t="s">
        <v>158</v>
      </c>
      <c r="G118" s="9" t="s">
        <v>159</v>
      </c>
      <c r="H118" s="11" t="s">
        <v>961</v>
      </c>
      <c r="I118" s="13" t="s">
        <v>57</v>
      </c>
      <c r="J118" s="2">
        <v>44411</v>
      </c>
      <c r="K118" s="2">
        <v>44414</v>
      </c>
      <c r="L118" s="2"/>
      <c r="M118" s="11" t="s">
        <v>966</v>
      </c>
      <c r="N118" s="11" t="s">
        <v>964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Row],[User]],SKL放款!A:G,7,FALSE)</f>
        <v>放款服務課</v>
      </c>
      <c r="X118" s="9"/>
    </row>
    <row r="119" spans="1:24" ht="13.5" x14ac:dyDescent="0.3">
      <c r="A119" s="30">
        <v>109</v>
      </c>
      <c r="B119" s="9" t="str">
        <f>LEFT(功能_33[[#This Row],[功能代號]],2)</f>
        <v>L2</v>
      </c>
      <c r="C119" s="9" t="s">
        <v>1000</v>
      </c>
      <c r="D119" s="29"/>
      <c r="E119" s="11" t="s">
        <v>160</v>
      </c>
      <c r="F119" s="12" t="s">
        <v>158</v>
      </c>
      <c r="G119" s="9" t="s">
        <v>161</v>
      </c>
      <c r="H119" s="11" t="s">
        <v>961</v>
      </c>
      <c r="I119" s="13" t="s">
        <v>57</v>
      </c>
      <c r="J119" s="2">
        <v>44411</v>
      </c>
      <c r="K119" s="2">
        <v>44414</v>
      </c>
      <c r="L119" s="2"/>
      <c r="M119" s="11" t="s">
        <v>966</v>
      </c>
      <c r="N119" s="11" t="s">
        <v>964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Row],[User]],SKL放款!A:G,7,FALSE)</f>
        <v>放款服務課</v>
      </c>
      <c r="X119" s="9"/>
    </row>
    <row r="120" spans="1:24" ht="13.5" x14ac:dyDescent="0.3">
      <c r="A120" s="30">
        <v>110</v>
      </c>
      <c r="B120" s="9" t="str">
        <f>LEFT(功能_33[[#This Row],[功能代號]],2)</f>
        <v>L2</v>
      </c>
      <c r="C120" s="9" t="s">
        <v>1000</v>
      </c>
      <c r="D120" s="29"/>
      <c r="E120" s="11" t="s">
        <v>162</v>
      </c>
      <c r="F120" s="12" t="s">
        <v>163</v>
      </c>
      <c r="G120" s="9" t="s">
        <v>164</v>
      </c>
      <c r="H120" s="11" t="s">
        <v>961</v>
      </c>
      <c r="I120" s="13" t="s">
        <v>57</v>
      </c>
      <c r="J120" s="2">
        <v>44411</v>
      </c>
      <c r="K120" s="2">
        <v>44414</v>
      </c>
      <c r="L120" s="2"/>
      <c r="M120" s="11" t="s">
        <v>966</v>
      </c>
      <c r="N120" s="11" t="s">
        <v>964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Row],[User]],SKL放款!A:G,7,FALSE)</f>
        <v>放款服務課</v>
      </c>
      <c r="X120" s="9"/>
    </row>
    <row r="121" spans="1:24" ht="13.5" x14ac:dyDescent="0.3">
      <c r="A121" s="30">
        <v>111</v>
      </c>
      <c r="B121" s="9" t="str">
        <f>LEFT(功能_33[[#This Row],[功能代號]],2)</f>
        <v>L2</v>
      </c>
      <c r="C121" s="9" t="s">
        <v>1000</v>
      </c>
      <c r="D121" s="29"/>
      <c r="E121" s="11" t="s">
        <v>165</v>
      </c>
      <c r="F121" s="12" t="s">
        <v>166</v>
      </c>
      <c r="G121" s="9" t="s">
        <v>167</v>
      </c>
      <c r="H121" s="11" t="s">
        <v>961</v>
      </c>
      <c r="I121" s="13" t="s">
        <v>57</v>
      </c>
      <c r="J121" s="2">
        <v>44411</v>
      </c>
      <c r="K121" s="2">
        <v>44414</v>
      </c>
      <c r="L121" s="2"/>
      <c r="M121" s="11" t="s">
        <v>966</v>
      </c>
      <c r="N121" s="11" t="s">
        <v>972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Row],[User]],SKL放款!A:G,7,FALSE)</f>
        <v>放款服務課</v>
      </c>
      <c r="X121" s="9"/>
    </row>
    <row r="122" spans="1:24" ht="13.5" x14ac:dyDescent="0.3">
      <c r="A122" s="30">
        <v>112</v>
      </c>
      <c r="B122" s="9" t="str">
        <f>LEFT(功能_33[[#This Row],[功能代號]],2)</f>
        <v>L2</v>
      </c>
      <c r="C122" s="9" t="s">
        <v>1000</v>
      </c>
      <c r="D122" s="29"/>
      <c r="E122" s="11" t="s">
        <v>168</v>
      </c>
      <c r="F122" s="12" t="s">
        <v>169</v>
      </c>
      <c r="G122" s="9" t="s">
        <v>170</v>
      </c>
      <c r="H122" s="11" t="s">
        <v>961</v>
      </c>
      <c r="I122" s="14" t="s">
        <v>710</v>
      </c>
      <c r="J122" s="2">
        <v>44411</v>
      </c>
      <c r="K122" s="2">
        <v>44414</v>
      </c>
      <c r="L122" s="3"/>
      <c r="M122" s="11" t="s">
        <v>970</v>
      </c>
      <c r="N122" s="11" t="s">
        <v>968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Row],[User]],SKL放款!A:G,7,FALSE)</f>
        <v>放款服務課</v>
      </c>
      <c r="X122" s="9"/>
    </row>
    <row r="123" spans="1:24" ht="13.5" x14ac:dyDescent="0.3">
      <c r="A123" s="30">
        <v>117</v>
      </c>
      <c r="B123" s="15" t="str">
        <f>LEFT(功能_33[[#This Row],[功能代號]],2)</f>
        <v>L2</v>
      </c>
      <c r="C123" s="9" t="s">
        <v>1000</v>
      </c>
      <c r="D123" s="29"/>
      <c r="E123" s="11" t="s">
        <v>981</v>
      </c>
      <c r="F123" s="16" t="s">
        <v>993</v>
      </c>
      <c r="G123" s="17" t="s">
        <v>988</v>
      </c>
      <c r="H123" s="11" t="s">
        <v>961</v>
      </c>
      <c r="I123" s="11" t="s">
        <v>710</v>
      </c>
      <c r="J123" s="2">
        <v>44411</v>
      </c>
      <c r="K123" s="2">
        <v>44414</v>
      </c>
      <c r="L123" s="2"/>
      <c r="M123" s="11" t="s">
        <v>975</v>
      </c>
      <c r="N123" s="11" t="s">
        <v>1008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Row],[User]],SKL放款!A:G,7,FALSE)</f>
        <v>放款服務課</v>
      </c>
      <c r="X123" s="9"/>
    </row>
    <row r="124" spans="1:24" ht="13.5" x14ac:dyDescent="0.3">
      <c r="A124" s="30">
        <v>118</v>
      </c>
      <c r="B124" s="9" t="str">
        <f>LEFT(功能_33[[#This Row],[功能代號]],2)</f>
        <v>L2</v>
      </c>
      <c r="C124" s="9" t="s">
        <v>1000</v>
      </c>
      <c r="D124" s="29"/>
      <c r="E124" s="11" t="s">
        <v>183</v>
      </c>
      <c r="F124" s="12" t="s">
        <v>184</v>
      </c>
      <c r="G124" s="9" t="s">
        <v>185</v>
      </c>
      <c r="H124" s="11" t="s">
        <v>961</v>
      </c>
      <c r="I124" s="14" t="s">
        <v>710</v>
      </c>
      <c r="J124" s="2">
        <v>44411</v>
      </c>
      <c r="K124" s="2">
        <v>44417</v>
      </c>
      <c r="L124" s="3"/>
      <c r="M124" s="11" t="s">
        <v>975</v>
      </c>
      <c r="N124" s="11" t="s">
        <v>982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Row],[User]],SKL放款!A:G,7,FALSE)</f>
        <v>放款管理課</v>
      </c>
      <c r="X124" s="9"/>
    </row>
    <row r="125" spans="1:24" ht="13.5" x14ac:dyDescent="0.3">
      <c r="A125" s="30">
        <v>119</v>
      </c>
      <c r="B125" s="9" t="str">
        <f>LEFT(功能_33[[#This Row],[功能代號]],2)</f>
        <v>L2</v>
      </c>
      <c r="C125" s="9" t="s">
        <v>1000</v>
      </c>
      <c r="D125" s="29"/>
      <c r="E125" s="11" t="s">
        <v>186</v>
      </c>
      <c r="F125" s="12" t="s">
        <v>187</v>
      </c>
      <c r="G125" s="9" t="s">
        <v>188</v>
      </c>
      <c r="H125" s="11" t="s">
        <v>961</v>
      </c>
      <c r="I125" s="14" t="s">
        <v>710</v>
      </c>
      <c r="J125" s="2">
        <v>44411</v>
      </c>
      <c r="K125" s="2">
        <v>44417</v>
      </c>
      <c r="L125" s="3"/>
      <c r="M125" s="11" t="s">
        <v>975</v>
      </c>
      <c r="N125" s="11" t="s">
        <v>982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Row],[User]],SKL放款!A:G,7,FALSE)</f>
        <v>放款管理課</v>
      </c>
      <c r="X125" s="9"/>
    </row>
    <row r="126" spans="1:24" ht="13.5" x14ac:dyDescent="0.3">
      <c r="A126" s="30">
        <v>120</v>
      </c>
      <c r="B126" s="9" t="str">
        <f>LEFT(功能_33[[#This Row],[功能代號]],2)</f>
        <v>L2</v>
      </c>
      <c r="C126" s="9" t="s">
        <v>1000</v>
      </c>
      <c r="D126" s="29"/>
      <c r="E126" s="11" t="s">
        <v>189</v>
      </c>
      <c r="F126" s="12" t="s">
        <v>190</v>
      </c>
      <c r="G126" s="9" t="s">
        <v>191</v>
      </c>
      <c r="H126" s="11" t="s">
        <v>961</v>
      </c>
      <c r="I126" s="14" t="s">
        <v>710</v>
      </c>
      <c r="J126" s="2">
        <v>44411</v>
      </c>
      <c r="K126" s="2">
        <v>44417</v>
      </c>
      <c r="L126" s="3"/>
      <c r="M126" s="11" t="s">
        <v>975</v>
      </c>
      <c r="N126" s="11" t="s">
        <v>982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Row],[User]],SKL放款!A:G,7,FALSE)</f>
        <v>放款管理課</v>
      </c>
      <c r="X126" s="9"/>
    </row>
    <row r="127" spans="1:24" ht="13.5" x14ac:dyDescent="0.3">
      <c r="A127" s="30">
        <v>121</v>
      </c>
      <c r="B127" s="9" t="str">
        <f>LEFT(功能_33[[#This Row],[功能代號]],2)</f>
        <v>L2</v>
      </c>
      <c r="C127" s="9" t="s">
        <v>1000</v>
      </c>
      <c r="D127" s="29"/>
      <c r="E127" s="11" t="s">
        <v>192</v>
      </c>
      <c r="F127" s="12" t="s">
        <v>193</v>
      </c>
      <c r="G127" s="9" t="s">
        <v>194</v>
      </c>
      <c r="H127" s="11" t="s">
        <v>961</v>
      </c>
      <c r="I127" s="14" t="s">
        <v>710</v>
      </c>
      <c r="J127" s="2">
        <v>44411</v>
      </c>
      <c r="K127" s="2">
        <v>44417</v>
      </c>
      <c r="L127" s="3"/>
      <c r="M127" s="11" t="s">
        <v>975</v>
      </c>
      <c r="N127" s="11" t="s">
        <v>982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Row],[User]],SKL放款!A:G,7,FALSE)</f>
        <v>放款管理課</v>
      </c>
      <c r="X127" s="9"/>
    </row>
    <row r="128" spans="1:24" ht="13.5" x14ac:dyDescent="0.3">
      <c r="A128" s="30">
        <v>122</v>
      </c>
      <c r="B128" s="9" t="str">
        <f>LEFT(功能_33[[#This Row],[功能代號]],2)</f>
        <v>L2</v>
      </c>
      <c r="C128" s="9" t="s">
        <v>1000</v>
      </c>
      <c r="D128" s="29"/>
      <c r="E128" s="11" t="s">
        <v>195</v>
      </c>
      <c r="F128" s="12" t="s">
        <v>196</v>
      </c>
      <c r="G128" s="9" t="s">
        <v>197</v>
      </c>
      <c r="H128" s="11" t="s">
        <v>961</v>
      </c>
      <c r="I128" s="14" t="s">
        <v>710</v>
      </c>
      <c r="J128" s="2">
        <v>44411</v>
      </c>
      <c r="K128" s="2"/>
      <c r="L128" s="3"/>
      <c r="M128" s="11" t="s">
        <v>975</v>
      </c>
      <c r="N128" s="11" t="s">
        <v>982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Row],[User]],SKL放款!A:G,7,FALSE)</f>
        <v>放款管理課</v>
      </c>
      <c r="X128" s="9"/>
    </row>
    <row r="129" spans="1:24" ht="13.5" x14ac:dyDescent="0.3">
      <c r="A129" s="30">
        <v>123</v>
      </c>
      <c r="B129" s="9" t="str">
        <f>LEFT(功能_33[[#This Row],[功能代號]],2)</f>
        <v>L2</v>
      </c>
      <c r="C129" s="9" t="s">
        <v>1000</v>
      </c>
      <c r="D129" s="29"/>
      <c r="E129" s="11" t="s">
        <v>198</v>
      </c>
      <c r="F129" s="12" t="s">
        <v>199</v>
      </c>
      <c r="G129" s="9" t="s">
        <v>200</v>
      </c>
      <c r="H129" s="11" t="s">
        <v>961</v>
      </c>
      <c r="I129" s="14" t="s">
        <v>710</v>
      </c>
      <c r="J129" s="2">
        <v>44411</v>
      </c>
      <c r="K129" s="2"/>
      <c r="L129" s="3"/>
      <c r="M129" s="11" t="s">
        <v>975</v>
      </c>
      <c r="N129" s="11" t="s">
        <v>982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Row],[User]],SKL放款!A:G,7,FALSE)</f>
        <v>放款管理課</v>
      </c>
      <c r="X129" s="9"/>
    </row>
    <row r="130" spans="1:24" ht="13.5" x14ac:dyDescent="0.3">
      <c r="A130" s="30">
        <v>124</v>
      </c>
      <c r="B130" s="9" t="str">
        <f>LEFT(功能_33[[#This Row],[功能代號]],2)</f>
        <v>L2</v>
      </c>
      <c r="C130" s="9" t="s">
        <v>1000</v>
      </c>
      <c r="D130" s="29"/>
      <c r="E130" s="11" t="s">
        <v>201</v>
      </c>
      <c r="F130" s="12" t="s">
        <v>202</v>
      </c>
      <c r="G130" s="9" t="s">
        <v>203</v>
      </c>
      <c r="H130" s="11" t="s">
        <v>961</v>
      </c>
      <c r="I130" s="14" t="s">
        <v>710</v>
      </c>
      <c r="J130" s="2">
        <v>44411</v>
      </c>
      <c r="K130" s="2"/>
      <c r="L130" s="3"/>
      <c r="M130" s="11" t="s">
        <v>975</v>
      </c>
      <c r="N130" s="11" t="s">
        <v>982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Row],[User]],SKL放款!A:G,7,FALSE)</f>
        <v>放款管理課</v>
      </c>
      <c r="X130" s="9"/>
    </row>
    <row r="131" spans="1:24" ht="13.5" x14ac:dyDescent="0.3">
      <c r="A131" s="30">
        <v>125</v>
      </c>
      <c r="B131" s="9" t="str">
        <f>LEFT(功能_33[[#This Row],[功能代號]],2)</f>
        <v>L2</v>
      </c>
      <c r="C131" s="9" t="s">
        <v>1000</v>
      </c>
      <c r="D131" s="29"/>
      <c r="E131" s="11" t="s">
        <v>204</v>
      </c>
      <c r="F131" s="12" t="s">
        <v>205</v>
      </c>
      <c r="G131" s="9" t="s">
        <v>206</v>
      </c>
      <c r="H131" s="11" t="s">
        <v>961</v>
      </c>
      <c r="I131" s="14" t="s">
        <v>710</v>
      </c>
      <c r="J131" s="2">
        <v>44411</v>
      </c>
      <c r="K131" s="2"/>
      <c r="L131" s="3"/>
      <c r="M131" s="11" t="s">
        <v>975</v>
      </c>
      <c r="N131" s="11" t="s">
        <v>982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Row],[User]],SKL放款!A:G,7,FALSE)</f>
        <v>放款管理課</v>
      </c>
      <c r="X131" s="9"/>
    </row>
    <row r="132" spans="1:24" ht="13.5" x14ac:dyDescent="0.3">
      <c r="A132" s="30">
        <v>126</v>
      </c>
      <c r="B132" s="9" t="str">
        <f>LEFT(功能_33[[#This Row],[功能代號]],2)</f>
        <v>L2</v>
      </c>
      <c r="C132" s="9" t="s">
        <v>1000</v>
      </c>
      <c r="D132" s="29"/>
      <c r="E132" s="11" t="s">
        <v>207</v>
      </c>
      <c r="F132" s="12" t="s">
        <v>208</v>
      </c>
      <c r="G132" s="9" t="s">
        <v>209</v>
      </c>
      <c r="H132" s="11" t="s">
        <v>961</v>
      </c>
      <c r="I132" s="14" t="s">
        <v>710</v>
      </c>
      <c r="J132" s="2">
        <v>44411</v>
      </c>
      <c r="K132" s="2"/>
      <c r="L132" s="3"/>
      <c r="M132" s="11" t="s">
        <v>975</v>
      </c>
      <c r="N132" s="11" t="s">
        <v>972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Row],[User]],SKL放款!A:G,7,FALSE)</f>
        <v>放款服務課</v>
      </c>
      <c r="X132" s="9"/>
    </row>
    <row r="133" spans="1:24" ht="13.5" x14ac:dyDescent="0.3">
      <c r="A133" s="30">
        <v>127</v>
      </c>
      <c r="B133" s="9" t="str">
        <f>LEFT(功能_33[[#This Row],[功能代號]],2)</f>
        <v>L3</v>
      </c>
      <c r="C133" s="9" t="s">
        <v>1001</v>
      </c>
      <c r="D133" s="29"/>
      <c r="E133" s="11" t="s">
        <v>210</v>
      </c>
      <c r="F133" s="10" t="s">
        <v>211</v>
      </c>
      <c r="G133" s="9" t="s">
        <v>212</v>
      </c>
      <c r="H133" s="11" t="s">
        <v>961</v>
      </c>
      <c r="I133" s="13" t="s">
        <v>57</v>
      </c>
      <c r="J133" s="2">
        <v>44411</v>
      </c>
      <c r="K133" s="2"/>
      <c r="L133" s="2"/>
      <c r="M133" s="11" t="s">
        <v>966</v>
      </c>
      <c r="N133" s="11" t="s">
        <v>964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Row],[User]],SKL放款!A:G,7,FALSE)</f>
        <v>放款服務課</v>
      </c>
      <c r="X133" s="9"/>
    </row>
    <row r="134" spans="1:24" ht="13.5" x14ac:dyDescent="0.3">
      <c r="A134" s="30">
        <v>128</v>
      </c>
      <c r="B134" s="9" t="str">
        <f>LEFT(功能_33[[#This Row],[功能代號]],2)</f>
        <v>L3</v>
      </c>
      <c r="C134" s="9" t="s">
        <v>1001</v>
      </c>
      <c r="D134" s="29"/>
      <c r="E134" s="11" t="s">
        <v>213</v>
      </c>
      <c r="F134" s="10" t="s">
        <v>214</v>
      </c>
      <c r="G134" s="9" t="s">
        <v>215</v>
      </c>
      <c r="H134" s="11" t="s">
        <v>961</v>
      </c>
      <c r="I134" s="13" t="s">
        <v>57</v>
      </c>
      <c r="J134" s="2">
        <v>44411</v>
      </c>
      <c r="K134" s="2"/>
      <c r="L134" s="2"/>
      <c r="M134" s="11" t="s">
        <v>970</v>
      </c>
      <c r="N134" s="11" t="s">
        <v>964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Row],[User]],SKL放款!A:G,7,FALSE)</f>
        <v>放款服務課</v>
      </c>
      <c r="X134" s="9"/>
    </row>
    <row r="135" spans="1:24" ht="13.5" x14ac:dyDescent="0.3">
      <c r="A135" s="30">
        <v>129</v>
      </c>
      <c r="B135" s="9" t="str">
        <f>LEFT(功能_33[[#This Row],[功能代號]],2)</f>
        <v>L3</v>
      </c>
      <c r="C135" s="9" t="s">
        <v>1001</v>
      </c>
      <c r="D135" s="29"/>
      <c r="E135" s="11" t="s">
        <v>216</v>
      </c>
      <c r="F135" s="10" t="s">
        <v>79</v>
      </c>
      <c r="G135" s="9" t="s">
        <v>217</v>
      </c>
      <c r="H135" s="11" t="s">
        <v>961</v>
      </c>
      <c r="I135" s="13" t="s">
        <v>57</v>
      </c>
      <c r="J135" s="2">
        <v>44411</v>
      </c>
      <c r="K135" s="2"/>
      <c r="L135" s="2"/>
      <c r="M135" s="11" t="s">
        <v>965</v>
      </c>
      <c r="N135" s="11" t="s">
        <v>964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Row],[User]],SKL放款!A:G,7,FALSE)</f>
        <v>放款服務課</v>
      </c>
      <c r="X135" s="9"/>
    </row>
    <row r="136" spans="1:24" ht="13.5" x14ac:dyDescent="0.3">
      <c r="A136" s="30">
        <v>130</v>
      </c>
      <c r="B136" s="9" t="str">
        <f>LEFT(功能_33[[#This Row],[功能代號]],2)</f>
        <v>L3</v>
      </c>
      <c r="C136" s="9" t="s">
        <v>1001</v>
      </c>
      <c r="D136" s="9" t="s">
        <v>1687</v>
      </c>
      <c r="E136" s="11" t="s">
        <v>218</v>
      </c>
      <c r="F136" s="10" t="s">
        <v>219</v>
      </c>
      <c r="G136" s="9" t="s">
        <v>220</v>
      </c>
      <c r="H136" s="11" t="s">
        <v>961</v>
      </c>
      <c r="I136" s="13" t="s">
        <v>57</v>
      </c>
      <c r="J136" s="2">
        <v>44411</v>
      </c>
      <c r="K136" s="2"/>
      <c r="L136" s="2"/>
      <c r="M136" s="11" t="s">
        <v>965</v>
      </c>
      <c r="N136" s="11" t="s">
        <v>976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Row],[User]],SKL放款!A:G,7,FALSE)</f>
        <v>放款服務課</v>
      </c>
      <c r="X136" s="9"/>
    </row>
    <row r="137" spans="1:24" ht="13.5" x14ac:dyDescent="0.3">
      <c r="A137" s="30">
        <v>131</v>
      </c>
      <c r="B137" s="9" t="str">
        <f>LEFT(功能_33[[#This Row],[功能代號]],2)</f>
        <v>L3</v>
      </c>
      <c r="C137" s="9" t="s">
        <v>1001</v>
      </c>
      <c r="D137" s="9" t="s">
        <v>1687</v>
      </c>
      <c r="E137" s="11" t="s">
        <v>221</v>
      </c>
      <c r="F137" s="10" t="s">
        <v>222</v>
      </c>
      <c r="G137" s="9" t="s">
        <v>223</v>
      </c>
      <c r="H137" s="11" t="s">
        <v>961</v>
      </c>
      <c r="I137" s="13" t="s">
        <v>57</v>
      </c>
      <c r="J137" s="2">
        <v>44411</v>
      </c>
      <c r="K137" s="2"/>
      <c r="L137" s="2"/>
      <c r="M137" s="11" t="s">
        <v>965</v>
      </c>
      <c r="N137" s="11" t="s">
        <v>967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Row],[User]],SKL放款!A:G,7,FALSE)</f>
        <v>放款推展課</v>
      </c>
      <c r="X137" s="9"/>
    </row>
    <row r="138" spans="1:24" ht="13.5" x14ac:dyDescent="0.3">
      <c r="A138" s="30">
        <v>132</v>
      </c>
      <c r="B138" s="9" t="str">
        <f>LEFT(功能_33[[#This Row],[功能代號]],2)</f>
        <v>L3</v>
      </c>
      <c r="C138" s="9" t="s">
        <v>1001</v>
      </c>
      <c r="D138" s="29"/>
      <c r="E138" s="11" t="s">
        <v>224</v>
      </c>
      <c r="F138" s="10" t="s">
        <v>225</v>
      </c>
      <c r="G138" s="9" t="s">
        <v>226</v>
      </c>
      <c r="H138" s="11" t="s">
        <v>961</v>
      </c>
      <c r="I138" s="13" t="s">
        <v>57</v>
      </c>
      <c r="J138" s="2">
        <v>44411</v>
      </c>
      <c r="K138" s="2"/>
      <c r="L138" s="2"/>
      <c r="M138" s="11" t="s">
        <v>970</v>
      </c>
      <c r="N138" s="11" t="s">
        <v>979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Row],[User]],SKL放款!A:G,7,FALSE)</f>
        <v>放款服務課</v>
      </c>
      <c r="X138" s="9"/>
    </row>
    <row r="139" spans="1:24" ht="13.5" x14ac:dyDescent="0.3">
      <c r="A139" s="30">
        <v>133</v>
      </c>
      <c r="B139" s="9" t="str">
        <f>LEFT(功能_33[[#This Row],[功能代號]],2)</f>
        <v>L3</v>
      </c>
      <c r="C139" s="9" t="s">
        <v>1001</v>
      </c>
      <c r="D139" s="29"/>
      <c r="E139" s="11" t="s">
        <v>227</v>
      </c>
      <c r="F139" s="10" t="s">
        <v>228</v>
      </c>
      <c r="G139" s="9" t="s">
        <v>229</v>
      </c>
      <c r="H139" s="11" t="s">
        <v>961</v>
      </c>
      <c r="I139" s="13" t="s">
        <v>57</v>
      </c>
      <c r="J139" s="2">
        <v>44411</v>
      </c>
      <c r="K139" s="2"/>
      <c r="L139" s="2"/>
      <c r="M139" s="11" t="s">
        <v>970</v>
      </c>
      <c r="N139" s="11" t="s">
        <v>979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Row],[User]],SKL放款!A:G,7,FALSE)</f>
        <v>放款服務課</v>
      </c>
      <c r="X139" s="9"/>
    </row>
    <row r="140" spans="1:24" ht="13.5" x14ac:dyDescent="0.3">
      <c r="A140" s="30">
        <v>134</v>
      </c>
      <c r="B140" s="9" t="str">
        <f>LEFT(功能_33[[#This Row],[功能代號]],2)</f>
        <v>L3</v>
      </c>
      <c r="C140" s="9" t="s">
        <v>1001</v>
      </c>
      <c r="D140" s="29"/>
      <c r="E140" s="11" t="s">
        <v>230</v>
      </c>
      <c r="F140" s="10" t="s">
        <v>228</v>
      </c>
      <c r="G140" s="9" t="s">
        <v>231</v>
      </c>
      <c r="H140" s="11" t="s">
        <v>961</v>
      </c>
      <c r="I140" s="13" t="s">
        <v>57</v>
      </c>
      <c r="J140" s="2">
        <v>44411</v>
      </c>
      <c r="K140" s="2"/>
      <c r="L140" s="2"/>
      <c r="M140" s="11" t="s">
        <v>970</v>
      </c>
      <c r="N140" s="11" t="s">
        <v>979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Row],[User]],SKL放款!A:G,7,FALSE)</f>
        <v>放款服務課</v>
      </c>
      <c r="X140" s="9"/>
    </row>
    <row r="141" spans="1:24" ht="13.5" x14ac:dyDescent="0.3">
      <c r="A141" s="30">
        <v>135</v>
      </c>
      <c r="B141" s="9" t="str">
        <f>LEFT(功能_33[[#This Row],[功能代號]],2)</f>
        <v>L6</v>
      </c>
      <c r="C141" s="9" t="s">
        <v>1005</v>
      </c>
      <c r="D141" s="29"/>
      <c r="E141" s="11" t="s">
        <v>232</v>
      </c>
      <c r="F141" s="10" t="s">
        <v>233</v>
      </c>
      <c r="G141" s="9" t="s">
        <v>234</v>
      </c>
      <c r="H141" s="11" t="s">
        <v>961</v>
      </c>
      <c r="I141" s="11" t="s">
        <v>235</v>
      </c>
      <c r="J141" s="1">
        <v>44411</v>
      </c>
      <c r="K141" s="1"/>
      <c r="L141" s="1"/>
      <c r="M141" s="11" t="s">
        <v>970</v>
      </c>
      <c r="N141" s="11" t="s">
        <v>979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Row],[User]],SKL放款!A:G,7,FALSE)</f>
        <v>放款服務課</v>
      </c>
      <c r="X141" s="9"/>
    </row>
    <row r="142" spans="1:24" ht="13.5" x14ac:dyDescent="0.3">
      <c r="A142" s="30">
        <v>136</v>
      </c>
      <c r="B142" s="9" t="str">
        <f>LEFT(功能_33[[#This Row],[功能代號]],2)</f>
        <v>L3</v>
      </c>
      <c r="C142" s="9" t="s">
        <v>1001</v>
      </c>
      <c r="D142" s="29"/>
      <c r="E142" s="11" t="s">
        <v>236</v>
      </c>
      <c r="F142" s="10" t="s">
        <v>237</v>
      </c>
      <c r="G142" s="9" t="s">
        <v>238</v>
      </c>
      <c r="H142" s="11" t="s">
        <v>961</v>
      </c>
      <c r="I142" s="13" t="s">
        <v>57</v>
      </c>
      <c r="J142" s="2">
        <v>44411</v>
      </c>
      <c r="K142" s="2"/>
      <c r="L142" s="2"/>
      <c r="M142" s="11" t="s">
        <v>1509</v>
      </c>
      <c r="N142" s="11" t="s">
        <v>979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Row],[User]],SKL放款!A:G,7,FALSE)</f>
        <v>放款服務課</v>
      </c>
      <c r="X142" s="9"/>
    </row>
    <row r="143" spans="1:24" ht="13.5" x14ac:dyDescent="0.3">
      <c r="A143" s="30">
        <v>137</v>
      </c>
      <c r="B143" s="9" t="str">
        <f>LEFT(功能_33[[#This Row],[功能代號]],2)</f>
        <v>L3</v>
      </c>
      <c r="C143" s="9" t="s">
        <v>1001</v>
      </c>
      <c r="D143" s="29"/>
      <c r="E143" s="11" t="s">
        <v>239</v>
      </c>
      <c r="F143" s="10" t="s">
        <v>240</v>
      </c>
      <c r="G143" s="9" t="s">
        <v>241</v>
      </c>
      <c r="H143" s="11" t="s">
        <v>961</v>
      </c>
      <c r="I143" s="13" t="s">
        <v>57</v>
      </c>
      <c r="J143" s="2">
        <v>44411</v>
      </c>
      <c r="K143" s="2"/>
      <c r="L143" s="2"/>
      <c r="M143" s="11" t="s">
        <v>970</v>
      </c>
      <c r="N143" s="11" t="s">
        <v>964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Row],[User]],SKL放款!A:G,7,FALSE)</f>
        <v>放款服務課</v>
      </c>
      <c r="X143" s="9"/>
    </row>
    <row r="144" spans="1:24" ht="13.5" x14ac:dyDescent="0.3">
      <c r="A144" s="30">
        <v>138</v>
      </c>
      <c r="B144" s="9" t="str">
        <f>LEFT(功能_33[[#This Row],[功能代號]],2)</f>
        <v>L3</v>
      </c>
      <c r="C144" s="9" t="s">
        <v>1001</v>
      </c>
      <c r="D144" s="29"/>
      <c r="E144" s="11" t="s">
        <v>242</v>
      </c>
      <c r="F144" s="10" t="s">
        <v>243</v>
      </c>
      <c r="G144" s="9" t="s">
        <v>244</v>
      </c>
      <c r="H144" s="11" t="s">
        <v>961</v>
      </c>
      <c r="I144" s="13" t="s">
        <v>57</v>
      </c>
      <c r="J144" s="2">
        <v>44411</v>
      </c>
      <c r="K144" s="2"/>
      <c r="L144" s="2"/>
      <c r="M144" s="11" t="s">
        <v>970</v>
      </c>
      <c r="N144" s="11" t="s">
        <v>964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Row],[User]],SKL放款!A:G,7,FALSE)</f>
        <v>放款服務課</v>
      </c>
      <c r="X144" s="9"/>
    </row>
    <row r="145" spans="1:24" ht="13.5" x14ac:dyDescent="0.3">
      <c r="A145" s="30">
        <v>139</v>
      </c>
      <c r="B145" s="9" t="str">
        <f>LEFT(功能_33[[#This Row],[功能代號]],2)</f>
        <v>L3</v>
      </c>
      <c r="C145" s="9" t="s">
        <v>1001</v>
      </c>
      <c r="D145" s="29"/>
      <c r="E145" s="11" t="s">
        <v>245</v>
      </c>
      <c r="F145" s="12" t="s">
        <v>246</v>
      </c>
      <c r="G145" s="9" t="s">
        <v>247</v>
      </c>
      <c r="H145" s="11" t="s">
        <v>961</v>
      </c>
      <c r="I145" s="13" t="s">
        <v>57</v>
      </c>
      <c r="J145" s="2">
        <v>44412</v>
      </c>
      <c r="K145" s="2"/>
      <c r="L145" s="2"/>
      <c r="M145" s="11" t="s">
        <v>970</v>
      </c>
      <c r="N145" s="11" t="s">
        <v>972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Row],[User]],SKL放款!A:G,7,FALSE)</f>
        <v>放款服務課</v>
      </c>
      <c r="X145" s="9"/>
    </row>
    <row r="146" spans="1:24" ht="13.5" x14ac:dyDescent="0.3">
      <c r="A146" s="30">
        <v>140</v>
      </c>
      <c r="B146" s="9" t="str">
        <f>LEFT(功能_33[[#This Row],[功能代號]],2)</f>
        <v>L3</v>
      </c>
      <c r="C146" s="9" t="s">
        <v>1001</v>
      </c>
      <c r="D146" s="29"/>
      <c r="E146" s="11" t="s">
        <v>248</v>
      </c>
      <c r="F146" s="12" t="s">
        <v>246</v>
      </c>
      <c r="G146" s="9" t="s">
        <v>249</v>
      </c>
      <c r="H146" s="11" t="s">
        <v>961</v>
      </c>
      <c r="I146" s="13" t="s">
        <v>57</v>
      </c>
      <c r="J146" s="2">
        <v>44412</v>
      </c>
      <c r="K146" s="2"/>
      <c r="L146" s="2"/>
      <c r="M146" s="11" t="s">
        <v>970</v>
      </c>
      <c r="N146" s="11" t="s">
        <v>964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Row],[User]],SKL放款!A:G,7,FALSE)</f>
        <v>放款服務課</v>
      </c>
      <c r="X146" s="9"/>
    </row>
    <row r="147" spans="1:24" ht="13.5" x14ac:dyDescent="0.3">
      <c r="A147" s="30">
        <v>141</v>
      </c>
      <c r="B147" s="15" t="str">
        <f>LEFT(功能_33[[#This Row],[功能代號]],2)</f>
        <v>L3</v>
      </c>
      <c r="C147" s="9" t="s">
        <v>1001</v>
      </c>
      <c r="D147" s="29"/>
      <c r="E147" s="11" t="s">
        <v>1016</v>
      </c>
      <c r="F147" s="12" t="s">
        <v>1019</v>
      </c>
      <c r="G147" s="9" t="s">
        <v>1014</v>
      </c>
      <c r="H147" s="11" t="s">
        <v>961</v>
      </c>
      <c r="I147" s="26" t="s">
        <v>235</v>
      </c>
      <c r="J147" s="2">
        <v>44412</v>
      </c>
      <c r="K147" s="2"/>
      <c r="L147" s="2"/>
      <c r="M147" s="27" t="s">
        <v>1013</v>
      </c>
      <c r="N147" s="27" t="s">
        <v>972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Row],[User]],SKL放款!A:G,7,FALSE)</f>
        <v>放款服務課</v>
      </c>
      <c r="X147" s="9"/>
    </row>
    <row r="148" spans="1:24" ht="13.5" x14ac:dyDescent="0.3">
      <c r="A148" s="30">
        <v>142</v>
      </c>
      <c r="B148" s="9" t="str">
        <f>LEFT(功能_33[[#This Row],[功能代號]],2)</f>
        <v>L3</v>
      </c>
      <c r="C148" s="9" t="s">
        <v>1001</v>
      </c>
      <c r="D148" s="29"/>
      <c r="E148" s="11" t="s">
        <v>250</v>
      </c>
      <c r="F148" s="12" t="s">
        <v>251</v>
      </c>
      <c r="G148" s="9" t="s">
        <v>252</v>
      </c>
      <c r="H148" s="11" t="s">
        <v>961</v>
      </c>
      <c r="I148" s="13" t="s">
        <v>57</v>
      </c>
      <c r="J148" s="2">
        <v>44412</v>
      </c>
      <c r="K148" s="2"/>
      <c r="L148" s="2"/>
      <c r="M148" s="11" t="s">
        <v>966</v>
      </c>
      <c r="N148" s="11" t="s">
        <v>972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Row],[User]],SKL放款!A:G,7,FALSE)</f>
        <v>放款服務課</v>
      </c>
      <c r="X148" s="9"/>
    </row>
    <row r="149" spans="1:24" ht="13.5" x14ac:dyDescent="0.3">
      <c r="A149" s="30">
        <v>143</v>
      </c>
      <c r="B149" s="9" t="str">
        <f>LEFT(功能_33[[#This Row],[功能代號]],2)</f>
        <v>L3</v>
      </c>
      <c r="C149" s="9" t="s">
        <v>1001</v>
      </c>
      <c r="D149" s="29"/>
      <c r="E149" s="11" t="s">
        <v>253</v>
      </c>
      <c r="F149" s="12" t="s">
        <v>254</v>
      </c>
      <c r="G149" s="9" t="s">
        <v>255</v>
      </c>
      <c r="H149" s="11" t="s">
        <v>961</v>
      </c>
      <c r="I149" s="13" t="s">
        <v>57</v>
      </c>
      <c r="J149" s="2">
        <v>44412</v>
      </c>
      <c r="K149" s="2"/>
      <c r="L149" s="2"/>
      <c r="M149" s="11" t="s">
        <v>966</v>
      </c>
      <c r="N149" s="11" t="s">
        <v>972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Row],[User]],SKL放款!A:G,7,FALSE)</f>
        <v>放款服務課</v>
      </c>
      <c r="X149" s="9"/>
    </row>
    <row r="150" spans="1:24" ht="13.5" x14ac:dyDescent="0.3">
      <c r="A150" s="30">
        <v>144</v>
      </c>
      <c r="B150" s="9" t="str">
        <f>LEFT(功能_33[[#This Row],[功能代號]],2)</f>
        <v>L3</v>
      </c>
      <c r="C150" s="9" t="s">
        <v>1001</v>
      </c>
      <c r="D150" s="29"/>
      <c r="E150" s="11" t="s">
        <v>256</v>
      </c>
      <c r="F150" s="12" t="s">
        <v>257</v>
      </c>
      <c r="G150" s="9" t="s">
        <v>258</v>
      </c>
      <c r="H150" s="11" t="s">
        <v>961</v>
      </c>
      <c r="I150" s="13" t="s">
        <v>57</v>
      </c>
      <c r="J150" s="2">
        <v>44412</v>
      </c>
      <c r="K150" s="2"/>
      <c r="L150" s="2"/>
      <c r="M150" s="11" t="s">
        <v>966</v>
      </c>
      <c r="N150" s="11" t="s">
        <v>972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Row],[User]],SKL放款!A:G,7,FALSE)</f>
        <v>放款服務課</v>
      </c>
      <c r="X150" s="9"/>
    </row>
    <row r="151" spans="1:24" ht="13.5" x14ac:dyDescent="0.3">
      <c r="A151" s="30">
        <v>145</v>
      </c>
      <c r="B151" s="9" t="str">
        <f>LEFT(功能_33[[#This Row],[功能代號]],2)</f>
        <v>L3</v>
      </c>
      <c r="C151" s="9" t="s">
        <v>1001</v>
      </c>
      <c r="D151" s="29"/>
      <c r="E151" s="11" t="s">
        <v>259</v>
      </c>
      <c r="F151" s="12" t="s">
        <v>260</v>
      </c>
      <c r="G151" s="9" t="s">
        <v>261</v>
      </c>
      <c r="H151" s="11" t="s">
        <v>961</v>
      </c>
      <c r="I151" s="13" t="s">
        <v>57</v>
      </c>
      <c r="J151" s="2">
        <v>44412</v>
      </c>
      <c r="K151" s="2"/>
      <c r="L151" s="2"/>
      <c r="M151" s="11" t="s">
        <v>966</v>
      </c>
      <c r="N151" s="11" t="s">
        <v>972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Row],[User]],SKL放款!A:G,7,FALSE)</f>
        <v>放款服務課</v>
      </c>
      <c r="X151" s="9"/>
    </row>
    <row r="152" spans="1:24" ht="13.5" x14ac:dyDescent="0.3">
      <c r="A152" s="30">
        <v>146</v>
      </c>
      <c r="B152" s="9" t="str">
        <f>LEFT(功能_33[[#This Row],[功能代號]],2)</f>
        <v>L3</v>
      </c>
      <c r="C152" s="9" t="s">
        <v>1001</v>
      </c>
      <c r="D152" s="29"/>
      <c r="E152" s="11" t="s">
        <v>262</v>
      </c>
      <c r="F152" s="12" t="s">
        <v>263</v>
      </c>
      <c r="G152" s="9" t="s">
        <v>264</v>
      </c>
      <c r="H152" s="11" t="s">
        <v>961</v>
      </c>
      <c r="I152" s="13" t="s">
        <v>57</v>
      </c>
      <c r="J152" s="2">
        <v>44412</v>
      </c>
      <c r="K152" s="2"/>
      <c r="L152" s="2"/>
      <c r="M152" s="11" t="s">
        <v>1510</v>
      </c>
      <c r="N152" s="11" t="s">
        <v>972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Row],[User]],SKL放款!A:G,7,FALSE)</f>
        <v>放款服務課</v>
      </c>
      <c r="X152" s="9"/>
    </row>
    <row r="153" spans="1:24" ht="13.5" x14ac:dyDescent="0.3">
      <c r="A153" s="30">
        <v>147</v>
      </c>
      <c r="B153" s="9" t="str">
        <f>LEFT(功能_33[[#This Row],[功能代號]],2)</f>
        <v>L3</v>
      </c>
      <c r="C153" s="9" t="s">
        <v>1001</v>
      </c>
      <c r="D153" s="29"/>
      <c r="E153" s="11" t="s">
        <v>265</v>
      </c>
      <c r="F153" s="10" t="s">
        <v>266</v>
      </c>
      <c r="G153" s="9" t="s">
        <v>267</v>
      </c>
      <c r="H153" s="11" t="s">
        <v>961</v>
      </c>
      <c r="I153" s="13" t="s">
        <v>57</v>
      </c>
      <c r="J153" s="2">
        <v>44412</v>
      </c>
      <c r="K153" s="2"/>
      <c r="L153" s="2"/>
      <c r="M153" s="11" t="s">
        <v>966</v>
      </c>
      <c r="N153" s="11" t="s">
        <v>972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Row],[User]],SKL放款!A:G,7,FALSE)</f>
        <v>放款服務課</v>
      </c>
      <c r="X153" s="9"/>
    </row>
    <row r="154" spans="1:24" ht="13.5" x14ac:dyDescent="0.3">
      <c r="A154" s="30">
        <v>148</v>
      </c>
      <c r="B154" s="9" t="str">
        <f>LEFT(功能_33[[#This Row],[功能代號]],2)</f>
        <v>L3</v>
      </c>
      <c r="C154" s="9" t="s">
        <v>1001</v>
      </c>
      <c r="D154" s="29"/>
      <c r="E154" s="11" t="s">
        <v>268</v>
      </c>
      <c r="F154" s="12" t="s">
        <v>269</v>
      </c>
      <c r="G154" s="9" t="s">
        <v>270</v>
      </c>
      <c r="H154" s="11" t="s">
        <v>961</v>
      </c>
      <c r="I154" s="13" t="s">
        <v>57</v>
      </c>
      <c r="J154" s="2">
        <v>44412</v>
      </c>
      <c r="K154" s="2"/>
      <c r="L154" s="2"/>
      <c r="M154" s="11" t="s">
        <v>966</v>
      </c>
      <c r="N154" s="11" t="s">
        <v>964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Row],[User]],SKL放款!A:G,7,FALSE)</f>
        <v>放款服務課</v>
      </c>
      <c r="X154" s="9"/>
    </row>
    <row r="155" spans="1:24" ht="13.5" x14ac:dyDescent="0.3">
      <c r="A155" s="30">
        <v>149</v>
      </c>
      <c r="B155" s="9" t="str">
        <f>LEFT(功能_33[[#This Row],[功能代號]],2)</f>
        <v>L3</v>
      </c>
      <c r="C155" s="9" t="s">
        <v>1001</v>
      </c>
      <c r="D155" s="29"/>
      <c r="E155" s="11" t="s">
        <v>271</v>
      </c>
      <c r="F155" s="12" t="s">
        <v>272</v>
      </c>
      <c r="G155" s="9" t="s">
        <v>273</v>
      </c>
      <c r="H155" s="11" t="s">
        <v>961</v>
      </c>
      <c r="I155" s="13" t="s">
        <v>57</v>
      </c>
      <c r="J155" s="2">
        <v>44412</v>
      </c>
      <c r="K155" s="2"/>
      <c r="L155" s="2"/>
      <c r="M155" s="11" t="s">
        <v>966</v>
      </c>
      <c r="N155" s="11" t="s">
        <v>964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Row],[User]],SKL放款!A:G,7,FALSE)</f>
        <v>放款服務課</v>
      </c>
      <c r="X155" s="9"/>
    </row>
    <row r="156" spans="1:24" ht="13.5" x14ac:dyDescent="0.3">
      <c r="A156" s="30">
        <v>150</v>
      </c>
      <c r="B156" s="9" t="str">
        <f>LEFT(功能_33[[#This Row],[功能代號]],2)</f>
        <v>L3</v>
      </c>
      <c r="C156" s="9" t="s">
        <v>1001</v>
      </c>
      <c r="D156" s="29"/>
      <c r="E156" s="11" t="s">
        <v>274</v>
      </c>
      <c r="F156" s="12" t="s">
        <v>275</v>
      </c>
      <c r="G156" s="9" t="s">
        <v>276</v>
      </c>
      <c r="H156" s="11" t="s">
        <v>961</v>
      </c>
      <c r="I156" s="13" t="s">
        <v>57</v>
      </c>
      <c r="J156" s="2">
        <v>44413</v>
      </c>
      <c r="K156" s="2"/>
      <c r="L156" s="2"/>
      <c r="M156" s="11" t="s">
        <v>966</v>
      </c>
      <c r="N156" s="11" t="s">
        <v>964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Row],[User]],SKL放款!A:G,7,FALSE)</f>
        <v>放款服務課</v>
      </c>
      <c r="X156" s="9"/>
    </row>
    <row r="157" spans="1:24" ht="13.5" x14ac:dyDescent="0.3">
      <c r="A157" s="30">
        <v>151</v>
      </c>
      <c r="B157" s="9" t="str">
        <f>LEFT(功能_33[[#This Row],[功能代號]],2)</f>
        <v>L3</v>
      </c>
      <c r="C157" s="9" t="s">
        <v>1001</v>
      </c>
      <c r="D157" s="29"/>
      <c r="E157" s="11" t="s">
        <v>277</v>
      </c>
      <c r="F157" s="12" t="s">
        <v>278</v>
      </c>
      <c r="G157" s="9" t="s">
        <v>279</v>
      </c>
      <c r="H157" s="11" t="s">
        <v>961</v>
      </c>
      <c r="I157" s="13" t="s">
        <v>57</v>
      </c>
      <c r="J157" s="2">
        <v>44413</v>
      </c>
      <c r="K157" s="2"/>
      <c r="L157" s="2"/>
      <c r="M157" s="11" t="s">
        <v>975</v>
      </c>
      <c r="N157" s="11" t="s">
        <v>964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Row],[User]],SKL放款!A:G,7,FALSE)</f>
        <v>放款服務課</v>
      </c>
      <c r="X157" s="9"/>
    </row>
    <row r="158" spans="1:24" ht="13.5" x14ac:dyDescent="0.3">
      <c r="A158" s="30">
        <v>152</v>
      </c>
      <c r="B158" s="9" t="str">
        <f>LEFT(功能_33[[#This Row],[功能代號]],2)</f>
        <v>L3</v>
      </c>
      <c r="C158" s="9" t="s">
        <v>1001</v>
      </c>
      <c r="D158" s="29"/>
      <c r="E158" s="11" t="s">
        <v>280</v>
      </c>
      <c r="F158" s="12" t="s">
        <v>281</v>
      </c>
      <c r="G158" s="9" t="s">
        <v>282</v>
      </c>
      <c r="H158" s="11" t="s">
        <v>961</v>
      </c>
      <c r="I158" s="13" t="s">
        <v>57</v>
      </c>
      <c r="J158" s="2">
        <v>44413</v>
      </c>
      <c r="K158" s="2"/>
      <c r="L158" s="2"/>
      <c r="M158" s="11" t="s">
        <v>975</v>
      </c>
      <c r="N158" s="11" t="s">
        <v>964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Row],[User]],SKL放款!A:G,7,FALSE)</f>
        <v>放款服務課</v>
      </c>
      <c r="X158" s="9"/>
    </row>
    <row r="159" spans="1:24" ht="13.5" x14ac:dyDescent="0.3">
      <c r="A159" s="30">
        <v>153</v>
      </c>
      <c r="B159" s="9" t="str">
        <f>LEFT(功能_33[[#This Row],[功能代號]],2)</f>
        <v>L3</v>
      </c>
      <c r="C159" s="9" t="s">
        <v>1001</v>
      </c>
      <c r="D159" s="29"/>
      <c r="E159" s="11" t="s">
        <v>283</v>
      </c>
      <c r="F159" s="12" t="s">
        <v>284</v>
      </c>
      <c r="G159" s="9" t="s">
        <v>285</v>
      </c>
      <c r="H159" s="11" t="s">
        <v>961</v>
      </c>
      <c r="I159" s="13" t="s">
        <v>57</v>
      </c>
      <c r="J159" s="2">
        <v>44413</v>
      </c>
      <c r="K159" s="2"/>
      <c r="L159" s="2"/>
      <c r="M159" s="11" t="s">
        <v>966</v>
      </c>
      <c r="N159" s="11" t="s">
        <v>964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Row],[User]],SKL放款!A:G,7,FALSE)</f>
        <v>放款服務課</v>
      </c>
      <c r="X159" s="9"/>
    </row>
    <row r="160" spans="1:24" ht="13.5" x14ac:dyDescent="0.3">
      <c r="A160" s="30">
        <v>154</v>
      </c>
      <c r="B160" s="9" t="str">
        <f>LEFT(功能_33[[#This Row],[功能代號]],2)</f>
        <v>L3</v>
      </c>
      <c r="C160" s="9" t="s">
        <v>1001</v>
      </c>
      <c r="D160" s="29"/>
      <c r="E160" s="11" t="s">
        <v>286</v>
      </c>
      <c r="F160" s="12" t="s">
        <v>287</v>
      </c>
      <c r="G160" s="9" t="s">
        <v>288</v>
      </c>
      <c r="H160" s="11" t="s">
        <v>961</v>
      </c>
      <c r="I160" s="13" t="s">
        <v>57</v>
      </c>
      <c r="J160" s="2">
        <v>44413</v>
      </c>
      <c r="K160" s="2"/>
      <c r="L160" s="2"/>
      <c r="M160" s="11" t="s">
        <v>966</v>
      </c>
      <c r="N160" s="11" t="s">
        <v>964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Row],[User]],SKL放款!A:G,7,FALSE)</f>
        <v>放款服務課</v>
      </c>
      <c r="X160" s="9"/>
    </row>
    <row r="161" spans="1:24" ht="13.5" x14ac:dyDescent="0.3">
      <c r="A161" s="30">
        <v>155</v>
      </c>
      <c r="B161" s="9" t="str">
        <f>LEFT(功能_33[[#This Row],[功能代號]],2)</f>
        <v>L3</v>
      </c>
      <c r="C161" s="9" t="s">
        <v>1001</v>
      </c>
      <c r="D161" s="29"/>
      <c r="E161" s="11" t="s">
        <v>289</v>
      </c>
      <c r="F161" s="12" t="s">
        <v>290</v>
      </c>
      <c r="G161" s="9" t="s">
        <v>291</v>
      </c>
      <c r="H161" s="11" t="s">
        <v>961</v>
      </c>
      <c r="I161" s="13" t="s">
        <v>57</v>
      </c>
      <c r="J161" s="2">
        <v>44413</v>
      </c>
      <c r="K161" s="2"/>
      <c r="L161" s="2"/>
      <c r="M161" s="11" t="s">
        <v>966</v>
      </c>
      <c r="N161" s="11" t="s">
        <v>964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Row],[User]],SKL放款!A:G,7,FALSE)</f>
        <v>放款服務課</v>
      </c>
      <c r="X161" s="9"/>
    </row>
    <row r="162" spans="1:24" ht="13.5" x14ac:dyDescent="0.3">
      <c r="A162" s="30">
        <v>156</v>
      </c>
      <c r="B162" s="9" t="str">
        <f>LEFT(功能_33[[#This Row],[功能代號]],2)</f>
        <v>L3</v>
      </c>
      <c r="C162" s="9" t="s">
        <v>1001</v>
      </c>
      <c r="D162" s="29"/>
      <c r="E162" s="11" t="s">
        <v>292</v>
      </c>
      <c r="F162" s="12" t="s">
        <v>290</v>
      </c>
      <c r="G162" s="9" t="s">
        <v>293</v>
      </c>
      <c r="H162" s="11" t="s">
        <v>961</v>
      </c>
      <c r="I162" s="13" t="s">
        <v>57</v>
      </c>
      <c r="J162" s="2">
        <v>44413</v>
      </c>
      <c r="K162" s="2"/>
      <c r="L162" s="2"/>
      <c r="M162" s="11" t="s">
        <v>966</v>
      </c>
      <c r="N162" s="11" t="s">
        <v>964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Row],[User]],SKL放款!A:G,7,FALSE)</f>
        <v>放款服務課</v>
      </c>
      <c r="X162" s="9"/>
    </row>
    <row r="163" spans="1:24" ht="13.5" x14ac:dyDescent="0.3">
      <c r="A163" s="30">
        <v>157</v>
      </c>
      <c r="B163" s="9" t="str">
        <f>LEFT(功能_33[[#This Row],[功能代號]],2)</f>
        <v>L3</v>
      </c>
      <c r="C163" s="9" t="s">
        <v>1001</v>
      </c>
      <c r="D163" s="29"/>
      <c r="E163" s="11" t="s">
        <v>294</v>
      </c>
      <c r="F163" s="12" t="s">
        <v>295</v>
      </c>
      <c r="G163" s="9" t="s">
        <v>296</v>
      </c>
      <c r="H163" s="11" t="s">
        <v>961</v>
      </c>
      <c r="I163" s="13" t="s">
        <v>57</v>
      </c>
      <c r="J163" s="2">
        <v>44413</v>
      </c>
      <c r="K163" s="2"/>
      <c r="L163" s="2"/>
      <c r="M163" s="11" t="s">
        <v>966</v>
      </c>
      <c r="N163" s="11" t="s">
        <v>972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Row],[User]],SKL放款!A:G,7,FALSE)</f>
        <v>放款服務課</v>
      </c>
      <c r="X163" s="9"/>
    </row>
    <row r="164" spans="1:24" ht="13.5" x14ac:dyDescent="0.3">
      <c r="A164" s="30">
        <v>158</v>
      </c>
      <c r="B164" s="9" t="str">
        <f>LEFT(功能_33[[#This Row],[功能代號]],2)</f>
        <v>L3</v>
      </c>
      <c r="C164" s="9" t="s">
        <v>1001</v>
      </c>
      <c r="D164" s="29"/>
      <c r="E164" s="11" t="s">
        <v>297</v>
      </c>
      <c r="F164" s="12" t="s">
        <v>298</v>
      </c>
      <c r="G164" s="9" t="s">
        <v>299</v>
      </c>
      <c r="H164" s="11" t="s">
        <v>961</v>
      </c>
      <c r="I164" s="13" t="s">
        <v>57</v>
      </c>
      <c r="J164" s="2">
        <v>44413</v>
      </c>
      <c r="K164" s="2"/>
      <c r="L164" s="2"/>
      <c r="M164" s="11" t="s">
        <v>966</v>
      </c>
      <c r="N164" s="11" t="s">
        <v>964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Row],[User]],SKL放款!A:G,7,FALSE)</f>
        <v>放款服務課</v>
      </c>
      <c r="X164" s="9"/>
    </row>
    <row r="165" spans="1:24" ht="13.5" x14ac:dyDescent="0.3">
      <c r="A165" s="30">
        <v>159</v>
      </c>
      <c r="B165" s="9" t="str">
        <f>LEFT(功能_33[[#This Row],[功能代號]],2)</f>
        <v>L3</v>
      </c>
      <c r="C165" s="9" t="s">
        <v>1001</v>
      </c>
      <c r="D165" s="29"/>
      <c r="E165" s="11" t="s">
        <v>300</v>
      </c>
      <c r="F165" s="12" t="s">
        <v>301</v>
      </c>
      <c r="G165" s="9" t="s">
        <v>302</v>
      </c>
      <c r="H165" s="11" t="s">
        <v>961</v>
      </c>
      <c r="I165" s="13" t="s">
        <v>57</v>
      </c>
      <c r="J165" s="2">
        <v>44413</v>
      </c>
      <c r="K165" s="2"/>
      <c r="L165" s="2"/>
      <c r="M165" s="11" t="s">
        <v>975</v>
      </c>
      <c r="N165" s="11" t="s">
        <v>972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Row],[User]],SKL放款!A:G,7,FALSE)</f>
        <v>放款服務課</v>
      </c>
      <c r="X165" s="9"/>
    </row>
    <row r="166" spans="1:24" ht="13.5" x14ac:dyDescent="0.3">
      <c r="A166" s="30">
        <v>160</v>
      </c>
      <c r="B166" s="9" t="str">
        <f>LEFT(功能_33[[#This Row],[功能代號]],2)</f>
        <v>L3</v>
      </c>
      <c r="C166" s="9" t="s">
        <v>1001</v>
      </c>
      <c r="D166" s="29"/>
      <c r="E166" s="11" t="s">
        <v>303</v>
      </c>
      <c r="F166" s="12" t="s">
        <v>304</v>
      </c>
      <c r="G166" s="9" t="s">
        <v>305</v>
      </c>
      <c r="H166" s="11" t="s">
        <v>961</v>
      </c>
      <c r="I166" s="13" t="s">
        <v>57</v>
      </c>
      <c r="J166" s="2">
        <v>44413</v>
      </c>
      <c r="K166" s="2"/>
      <c r="L166" s="2"/>
      <c r="M166" s="11" t="s">
        <v>975</v>
      </c>
      <c r="N166" s="11" t="s">
        <v>972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Row],[User]],SKL放款!A:G,7,FALSE)</f>
        <v>放款服務課</v>
      </c>
      <c r="X166" s="9"/>
    </row>
    <row r="167" spans="1:24" ht="13.5" x14ac:dyDescent="0.3">
      <c r="A167" s="30">
        <v>161</v>
      </c>
      <c r="B167" s="9" t="str">
        <f>LEFT(功能_33[[#This Row],[功能代號]],2)</f>
        <v>L3</v>
      </c>
      <c r="C167" s="9" t="s">
        <v>1001</v>
      </c>
      <c r="D167" s="29"/>
      <c r="E167" s="11" t="s">
        <v>306</v>
      </c>
      <c r="F167" s="10" t="s">
        <v>307</v>
      </c>
      <c r="G167" s="9" t="s">
        <v>308</v>
      </c>
      <c r="H167" s="11" t="s">
        <v>961</v>
      </c>
      <c r="I167" s="13" t="s">
        <v>57</v>
      </c>
      <c r="J167" s="2">
        <v>44414</v>
      </c>
      <c r="K167" s="2"/>
      <c r="L167" s="2"/>
      <c r="M167" s="11" t="s">
        <v>975</v>
      </c>
      <c r="N167" s="11" t="s">
        <v>964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Row],[User]],SKL放款!A:G,7,FALSE)</f>
        <v>放款服務課</v>
      </c>
      <c r="X167" s="9"/>
    </row>
    <row r="168" spans="1:24" ht="13.5" x14ac:dyDescent="0.3">
      <c r="A168" s="30">
        <v>162</v>
      </c>
      <c r="B168" s="9" t="str">
        <f>LEFT(功能_33[[#This Row],[功能代號]],2)</f>
        <v>L3</v>
      </c>
      <c r="C168" s="9" t="s">
        <v>1001</v>
      </c>
      <c r="D168" s="29"/>
      <c r="E168" s="11" t="s">
        <v>309</v>
      </c>
      <c r="F168" s="10" t="s">
        <v>310</v>
      </c>
      <c r="G168" s="9" t="s">
        <v>311</v>
      </c>
      <c r="H168" s="11" t="s">
        <v>961</v>
      </c>
      <c r="I168" s="13" t="s">
        <v>57</v>
      </c>
      <c r="J168" s="2">
        <v>44414</v>
      </c>
      <c r="K168" s="2"/>
      <c r="L168" s="2"/>
      <c r="M168" s="11" t="s">
        <v>975</v>
      </c>
      <c r="N168" s="11" t="s">
        <v>964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Row],[User]],SKL放款!A:G,7,FALSE)</f>
        <v>放款服務課</v>
      </c>
      <c r="X168" s="9"/>
    </row>
    <row r="169" spans="1:24" ht="13.5" x14ac:dyDescent="0.3">
      <c r="A169" s="30">
        <v>163</v>
      </c>
      <c r="B169" s="9" t="str">
        <f>LEFT(功能_33[[#This Row],[功能代號]],2)</f>
        <v>L3</v>
      </c>
      <c r="C169" s="9" t="s">
        <v>1001</v>
      </c>
      <c r="D169" s="29"/>
      <c r="E169" s="11" t="s">
        <v>312</v>
      </c>
      <c r="F169" s="12" t="s">
        <v>313</v>
      </c>
      <c r="G169" s="9" t="s">
        <v>314</v>
      </c>
      <c r="H169" s="11" t="s">
        <v>961</v>
      </c>
      <c r="I169" s="13" t="s">
        <v>57</v>
      </c>
      <c r="J169" s="2">
        <v>44414</v>
      </c>
      <c r="K169" s="2"/>
      <c r="L169" s="2"/>
      <c r="M169" s="11" t="s">
        <v>966</v>
      </c>
      <c r="N169" s="11" t="s">
        <v>964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Row],[User]],SKL放款!A:G,7,FALSE)</f>
        <v>放款服務課</v>
      </c>
      <c r="X169" s="9"/>
    </row>
    <row r="170" spans="1:24" ht="13.5" x14ac:dyDescent="0.3">
      <c r="A170" s="30">
        <v>164</v>
      </c>
      <c r="B170" s="9" t="str">
        <f>LEFT(功能_33[[#This Row],[功能代號]],2)</f>
        <v>L3</v>
      </c>
      <c r="C170" s="9" t="s">
        <v>1001</v>
      </c>
      <c r="D170" s="29"/>
      <c r="E170" s="11" t="s">
        <v>315</v>
      </c>
      <c r="F170" s="12" t="s">
        <v>316</v>
      </c>
      <c r="G170" s="9" t="s">
        <v>317</v>
      </c>
      <c r="H170" s="11" t="s">
        <v>961</v>
      </c>
      <c r="I170" s="13" t="s">
        <v>57</v>
      </c>
      <c r="J170" s="2">
        <v>44414</v>
      </c>
      <c r="K170" s="2"/>
      <c r="L170" s="2"/>
      <c r="M170" s="11" t="s">
        <v>970</v>
      </c>
      <c r="N170" s="11" t="s">
        <v>964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Row],[User]],SKL放款!A:G,7,FALSE)</f>
        <v>放款服務課</v>
      </c>
      <c r="X170" s="9"/>
    </row>
    <row r="171" spans="1:24" ht="13.5" x14ac:dyDescent="0.3">
      <c r="A171" s="30">
        <v>165</v>
      </c>
      <c r="B171" s="9" t="str">
        <f>LEFT(功能_33[[#This Row],[功能代號]],2)</f>
        <v>L3</v>
      </c>
      <c r="C171" s="9" t="s">
        <v>1001</v>
      </c>
      <c r="D171" s="29"/>
      <c r="E171" s="11" t="s">
        <v>318</v>
      </c>
      <c r="F171" s="12" t="s">
        <v>319</v>
      </c>
      <c r="G171" s="9" t="s">
        <v>320</v>
      </c>
      <c r="H171" s="11" t="s">
        <v>961</v>
      </c>
      <c r="I171" s="13" t="s">
        <v>57</v>
      </c>
      <c r="J171" s="2">
        <v>44414</v>
      </c>
      <c r="K171" s="2"/>
      <c r="L171" s="2"/>
      <c r="M171" s="11" t="s">
        <v>970</v>
      </c>
      <c r="N171" s="11" t="s">
        <v>964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Row],[User]],SKL放款!A:G,7,FALSE)</f>
        <v>放款服務課</v>
      </c>
      <c r="X171" s="9"/>
    </row>
    <row r="172" spans="1:24" ht="13.5" x14ac:dyDescent="0.3">
      <c r="A172" s="30">
        <v>166</v>
      </c>
      <c r="B172" s="9" t="str">
        <f>LEFT(功能_33[[#This Row],[功能代號]],2)</f>
        <v>L3</v>
      </c>
      <c r="C172" s="9" t="s">
        <v>1001</v>
      </c>
      <c r="D172" s="29"/>
      <c r="E172" s="11" t="s">
        <v>321</v>
      </c>
      <c r="F172" s="12" t="s">
        <v>322</v>
      </c>
      <c r="G172" s="9" t="s">
        <v>323</v>
      </c>
      <c r="H172" s="11" t="s">
        <v>961</v>
      </c>
      <c r="I172" s="13" t="s">
        <v>57</v>
      </c>
      <c r="J172" s="2">
        <v>44414</v>
      </c>
      <c r="K172" s="2"/>
      <c r="L172" s="2"/>
      <c r="M172" s="11" t="s">
        <v>970</v>
      </c>
      <c r="N172" s="11" t="s">
        <v>964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Row],[User]],SKL放款!A:G,7,FALSE)</f>
        <v>放款服務課</v>
      </c>
      <c r="X172" s="9"/>
    </row>
    <row r="173" spans="1:24" ht="13.5" x14ac:dyDescent="0.3">
      <c r="A173" s="30">
        <v>167</v>
      </c>
      <c r="B173" s="9" t="str">
        <f>LEFT(功能_33[[#This Row],[功能代號]],2)</f>
        <v>L4</v>
      </c>
      <c r="C173" s="9" t="s">
        <v>1002</v>
      </c>
      <c r="D173" s="29"/>
      <c r="E173" s="11" t="s">
        <v>324</v>
      </c>
      <c r="F173" s="10" t="s">
        <v>325</v>
      </c>
      <c r="G173" s="9" t="s">
        <v>326</v>
      </c>
      <c r="H173" s="11" t="s">
        <v>961</v>
      </c>
      <c r="I173" s="13" t="s">
        <v>327</v>
      </c>
      <c r="J173" s="2">
        <v>44414</v>
      </c>
      <c r="K173" s="2"/>
      <c r="L173" s="2"/>
      <c r="M173" s="11" t="s">
        <v>965</v>
      </c>
      <c r="N173" s="11" t="s">
        <v>972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Row],[User]],SKL放款!A:G,7,FALSE)</f>
        <v>放款服務課</v>
      </c>
      <c r="X173" s="9"/>
    </row>
    <row r="174" spans="1:24" ht="13.5" x14ac:dyDescent="0.3">
      <c r="A174" s="30">
        <v>168</v>
      </c>
      <c r="B174" s="9" t="str">
        <f>LEFT(功能_33[[#This Row],[功能代號]],2)</f>
        <v>L4</v>
      </c>
      <c r="C174" s="9" t="s">
        <v>1002</v>
      </c>
      <c r="D174" s="29"/>
      <c r="E174" s="11" t="s">
        <v>328</v>
      </c>
      <c r="F174" s="10" t="s">
        <v>329</v>
      </c>
      <c r="G174" s="9" t="s">
        <v>330</v>
      </c>
      <c r="H174" s="11" t="s">
        <v>961</v>
      </c>
      <c r="I174" s="13" t="s">
        <v>327</v>
      </c>
      <c r="J174" s="2">
        <v>44414</v>
      </c>
      <c r="K174" s="2"/>
      <c r="L174" s="2"/>
      <c r="M174" s="11" t="s">
        <v>965</v>
      </c>
      <c r="N174" s="11" t="s">
        <v>972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Row],[User]],SKL放款!A:G,7,FALSE)</f>
        <v>放款服務課</v>
      </c>
      <c r="X174" s="9"/>
    </row>
    <row r="175" spans="1:24" ht="13.5" x14ac:dyDescent="0.3">
      <c r="A175" s="30">
        <v>169</v>
      </c>
      <c r="B175" s="9" t="str">
        <f>LEFT(功能_33[[#This Row],[功能代號]],2)</f>
        <v>L4</v>
      </c>
      <c r="C175" s="9" t="s">
        <v>1002</v>
      </c>
      <c r="D175" s="29"/>
      <c r="E175" s="11" t="s">
        <v>331</v>
      </c>
      <c r="F175" s="10" t="s">
        <v>332</v>
      </c>
      <c r="G175" s="9" t="s">
        <v>333</v>
      </c>
      <c r="H175" s="11" t="s">
        <v>961</v>
      </c>
      <c r="I175" s="13" t="s">
        <v>327</v>
      </c>
      <c r="J175" s="2">
        <v>44414</v>
      </c>
      <c r="K175" s="2"/>
      <c r="L175" s="2"/>
      <c r="M175" s="11" t="s">
        <v>965</v>
      </c>
      <c r="N175" s="11" t="s">
        <v>972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Row],[User]],SKL放款!A:G,7,FALSE)</f>
        <v>放款服務課</v>
      </c>
      <c r="X175" s="9"/>
    </row>
    <row r="176" spans="1:24" ht="13.5" x14ac:dyDescent="0.3">
      <c r="A176" s="30">
        <v>170</v>
      </c>
      <c r="B176" s="9" t="str">
        <f>LEFT(功能_33[[#This Row],[功能代號]],2)</f>
        <v>L4</v>
      </c>
      <c r="C176" s="9" t="s">
        <v>1002</v>
      </c>
      <c r="D176" s="29"/>
      <c r="E176" s="11" t="s">
        <v>334</v>
      </c>
      <c r="F176" s="10" t="s">
        <v>335</v>
      </c>
      <c r="G176" s="9" t="s">
        <v>336</v>
      </c>
      <c r="H176" s="11" t="s">
        <v>961</v>
      </c>
      <c r="I176" s="13" t="s">
        <v>327</v>
      </c>
      <c r="J176" s="2">
        <v>44414</v>
      </c>
      <c r="K176" s="2"/>
      <c r="L176" s="2"/>
      <c r="M176" s="11" t="s">
        <v>965</v>
      </c>
      <c r="N176" s="11" t="s">
        <v>972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Row],[User]],SKL放款!A:G,7,FALSE)</f>
        <v>放款服務課</v>
      </c>
      <c r="X176" s="9"/>
    </row>
    <row r="177" spans="1:24" ht="13.5" x14ac:dyDescent="0.3">
      <c r="A177" s="30">
        <v>171</v>
      </c>
      <c r="B177" s="9" t="str">
        <f>LEFT(功能_33[[#This Row],[功能代號]],2)</f>
        <v>L4</v>
      </c>
      <c r="C177" s="9" t="s">
        <v>1002</v>
      </c>
      <c r="D177" s="29"/>
      <c r="E177" s="11" t="s">
        <v>337</v>
      </c>
      <c r="F177" s="10" t="s">
        <v>338</v>
      </c>
      <c r="G177" s="9" t="s">
        <v>339</v>
      </c>
      <c r="H177" s="11" t="s">
        <v>961</v>
      </c>
      <c r="I177" s="13" t="s">
        <v>327</v>
      </c>
      <c r="J177" s="2">
        <v>44414</v>
      </c>
      <c r="K177" s="2"/>
      <c r="L177" s="2"/>
      <c r="M177" s="11" t="s">
        <v>965</v>
      </c>
      <c r="N177" s="11" t="s">
        <v>972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Row],[User]],SKL放款!A:G,7,FALSE)</f>
        <v>放款服務課</v>
      </c>
      <c r="X177" s="9"/>
    </row>
    <row r="178" spans="1:24" ht="13.5" x14ac:dyDescent="0.3">
      <c r="A178" s="30">
        <v>172</v>
      </c>
      <c r="B178" s="9" t="str">
        <f>LEFT(功能_33[[#This Row],[功能代號]],2)</f>
        <v>L4</v>
      </c>
      <c r="C178" s="9" t="s">
        <v>1002</v>
      </c>
      <c r="D178" s="29"/>
      <c r="E178" s="11" t="s">
        <v>340</v>
      </c>
      <c r="F178" s="10" t="s">
        <v>341</v>
      </c>
      <c r="G178" s="9" t="s">
        <v>342</v>
      </c>
      <c r="H178" s="11" t="s">
        <v>961</v>
      </c>
      <c r="I178" s="13" t="s">
        <v>327</v>
      </c>
      <c r="J178" s="2">
        <v>44414</v>
      </c>
      <c r="K178" s="2"/>
      <c r="L178" s="2"/>
      <c r="M178" s="11" t="s">
        <v>965</v>
      </c>
      <c r="N178" s="11" t="s">
        <v>972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Row],[User]],SKL放款!A:G,7,FALSE)</f>
        <v>放款服務課</v>
      </c>
      <c r="X178" s="9"/>
    </row>
    <row r="179" spans="1:24" ht="13.5" x14ac:dyDescent="0.3">
      <c r="A179" s="30">
        <v>173</v>
      </c>
      <c r="B179" s="9" t="str">
        <f>LEFT(功能_33[[#This Row],[功能代號]],2)</f>
        <v>L4</v>
      </c>
      <c r="C179" s="9" t="s">
        <v>1002</v>
      </c>
      <c r="D179" s="29"/>
      <c r="E179" s="11" t="s">
        <v>343</v>
      </c>
      <c r="F179" s="10" t="s">
        <v>344</v>
      </c>
      <c r="G179" s="9" t="s">
        <v>345</v>
      </c>
      <c r="H179" s="11" t="s">
        <v>961</v>
      </c>
      <c r="I179" s="13" t="s">
        <v>327</v>
      </c>
      <c r="J179" s="2">
        <v>44417</v>
      </c>
      <c r="K179" s="2"/>
      <c r="L179" s="2"/>
      <c r="M179" s="11" t="s">
        <v>965</v>
      </c>
      <c r="N179" s="11" t="s">
        <v>972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Row],[User]],SKL放款!A:G,7,FALSE)</f>
        <v>放款服務課</v>
      </c>
      <c r="X179" s="9"/>
    </row>
    <row r="180" spans="1:24" ht="13.5" x14ac:dyDescent="0.3">
      <c r="A180" s="30">
        <v>174</v>
      </c>
      <c r="B180" s="9" t="str">
        <f>LEFT(功能_33[[#This Row],[功能代號]],2)</f>
        <v>L4</v>
      </c>
      <c r="C180" s="9" t="s">
        <v>1002</v>
      </c>
      <c r="D180" s="29"/>
      <c r="E180" s="11" t="s">
        <v>346</v>
      </c>
      <c r="F180" s="10" t="s">
        <v>347</v>
      </c>
      <c r="G180" s="9" t="s">
        <v>348</v>
      </c>
      <c r="H180" s="11" t="s">
        <v>961</v>
      </c>
      <c r="I180" s="13" t="s">
        <v>327</v>
      </c>
      <c r="J180" s="2">
        <v>44417</v>
      </c>
      <c r="K180" s="2"/>
      <c r="L180" s="2"/>
      <c r="M180" s="11" t="s">
        <v>965</v>
      </c>
      <c r="N180" s="11" t="s">
        <v>972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Row],[User]],SKL放款!A:G,7,FALSE)</f>
        <v>放款服務課</v>
      </c>
      <c r="X180" s="9"/>
    </row>
    <row r="181" spans="1:24" ht="13.5" x14ac:dyDescent="0.3">
      <c r="A181" s="30">
        <v>175</v>
      </c>
      <c r="B181" s="9" t="str">
        <f>LEFT(功能_33[[#This Row],[功能代號]],2)</f>
        <v>L4</v>
      </c>
      <c r="C181" s="9" t="s">
        <v>1002</v>
      </c>
      <c r="D181" s="29"/>
      <c r="E181" s="11" t="s">
        <v>349</v>
      </c>
      <c r="F181" s="10" t="s">
        <v>350</v>
      </c>
      <c r="G181" s="9" t="s">
        <v>351</v>
      </c>
      <c r="H181" s="11" t="s">
        <v>961</v>
      </c>
      <c r="I181" s="13" t="s">
        <v>327</v>
      </c>
      <c r="J181" s="2">
        <v>44417</v>
      </c>
      <c r="K181" s="2"/>
      <c r="L181" s="2"/>
      <c r="M181" s="11" t="s">
        <v>965</v>
      </c>
      <c r="N181" s="11" t="s">
        <v>972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Row],[User]],SKL放款!A:G,7,FALSE)</f>
        <v>放款服務課</v>
      </c>
      <c r="X181" s="9"/>
    </row>
    <row r="182" spans="1:24" ht="13.5" x14ac:dyDescent="0.3">
      <c r="A182" s="30">
        <v>176</v>
      </c>
      <c r="B182" s="9" t="str">
        <f>LEFT(功能_33[[#This Row],[功能代號]],2)</f>
        <v>L4</v>
      </c>
      <c r="C182" s="9" t="s">
        <v>1002</v>
      </c>
      <c r="D182" s="29"/>
      <c r="E182" s="11" t="s">
        <v>352</v>
      </c>
      <c r="F182" s="10" t="s">
        <v>353</v>
      </c>
      <c r="G182" s="9" t="s">
        <v>354</v>
      </c>
      <c r="H182" s="11" t="s">
        <v>961</v>
      </c>
      <c r="I182" s="13" t="s">
        <v>327</v>
      </c>
      <c r="J182" s="2">
        <v>44417</v>
      </c>
      <c r="K182" s="2"/>
      <c r="L182" s="2"/>
      <c r="M182" s="11" t="s">
        <v>965</v>
      </c>
      <c r="N182" s="11" t="s">
        <v>972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Row],[User]],SKL放款!A:G,7,FALSE)</f>
        <v>放款服務課</v>
      </c>
      <c r="X182" s="9"/>
    </row>
    <row r="183" spans="1:24" ht="13.5" x14ac:dyDescent="0.3">
      <c r="A183" s="30">
        <v>177</v>
      </c>
      <c r="B183" s="9" t="str">
        <f>LEFT(功能_33[[#This Row],[功能代號]],2)</f>
        <v>L4</v>
      </c>
      <c r="C183" s="9" t="s">
        <v>1002</v>
      </c>
      <c r="D183" s="29"/>
      <c r="E183" s="11" t="s">
        <v>355</v>
      </c>
      <c r="F183" s="10" t="s">
        <v>356</v>
      </c>
      <c r="G183" s="9" t="s">
        <v>357</v>
      </c>
      <c r="H183" s="11" t="s">
        <v>961</v>
      </c>
      <c r="I183" s="13" t="s">
        <v>327</v>
      </c>
      <c r="J183" s="2">
        <v>44417</v>
      </c>
      <c r="K183" s="2"/>
      <c r="L183" s="2"/>
      <c r="M183" s="11" t="s">
        <v>965</v>
      </c>
      <c r="N183" s="11" t="s">
        <v>972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Row],[User]],SKL放款!A:G,7,FALSE)</f>
        <v>放款服務課</v>
      </c>
      <c r="X183" s="9"/>
    </row>
    <row r="184" spans="1:24" ht="13.5" x14ac:dyDescent="0.3">
      <c r="A184" s="30">
        <v>178</v>
      </c>
      <c r="B184" s="9" t="str">
        <f>LEFT(功能_33[[#This Row],[功能代號]],2)</f>
        <v>L4</v>
      </c>
      <c r="C184" s="9" t="s">
        <v>1002</v>
      </c>
      <c r="D184" s="29"/>
      <c r="E184" s="11" t="s">
        <v>358</v>
      </c>
      <c r="F184" s="10" t="s">
        <v>359</v>
      </c>
      <c r="G184" s="9" t="s">
        <v>360</v>
      </c>
      <c r="H184" s="11" t="s">
        <v>961</v>
      </c>
      <c r="I184" s="13" t="s">
        <v>327</v>
      </c>
      <c r="J184" s="2">
        <v>44417</v>
      </c>
      <c r="K184" s="2"/>
      <c r="L184" s="2"/>
      <c r="M184" s="11" t="s">
        <v>965</v>
      </c>
      <c r="N184" s="11" t="s">
        <v>972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Row],[User]],SKL放款!A:G,7,FALSE)</f>
        <v>放款服務課</v>
      </c>
      <c r="X184" s="9"/>
    </row>
    <row r="185" spans="1:24" ht="13.5" x14ac:dyDescent="0.3">
      <c r="A185" s="30">
        <v>179</v>
      </c>
      <c r="B185" s="9" t="str">
        <f>LEFT(功能_33[[#This Row],[功能代號]],2)</f>
        <v>L4</v>
      </c>
      <c r="C185" s="9" t="s">
        <v>1002</v>
      </c>
      <c r="D185" s="29"/>
      <c r="E185" s="11" t="s">
        <v>361</v>
      </c>
      <c r="F185" s="10" t="s">
        <v>362</v>
      </c>
      <c r="G185" s="9" t="s">
        <v>363</v>
      </c>
      <c r="H185" s="11" t="s">
        <v>961</v>
      </c>
      <c r="I185" s="13" t="s">
        <v>327</v>
      </c>
      <c r="J185" s="2">
        <v>44417</v>
      </c>
      <c r="K185" s="2"/>
      <c r="L185" s="2"/>
      <c r="M185" s="11" t="s">
        <v>965</v>
      </c>
      <c r="N185" s="11" t="s">
        <v>972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Row],[User]],SKL放款!A:G,7,FALSE)</f>
        <v>放款服務課</v>
      </c>
      <c r="X185" s="9"/>
    </row>
    <row r="186" spans="1:24" ht="13.5" x14ac:dyDescent="0.3">
      <c r="A186" s="30">
        <v>180</v>
      </c>
      <c r="B186" s="9" t="str">
        <f>LEFT(功能_33[[#This Row],[功能代號]],2)</f>
        <v>L4</v>
      </c>
      <c r="C186" s="9" t="s">
        <v>1002</v>
      </c>
      <c r="D186" s="29"/>
      <c r="E186" s="11" t="s">
        <v>364</v>
      </c>
      <c r="F186" s="10" t="s">
        <v>365</v>
      </c>
      <c r="G186" s="9" t="s">
        <v>366</v>
      </c>
      <c r="H186" s="11" t="s">
        <v>961</v>
      </c>
      <c r="I186" s="13" t="s">
        <v>327</v>
      </c>
      <c r="J186" s="2">
        <v>44417</v>
      </c>
      <c r="K186" s="2"/>
      <c r="L186" s="2"/>
      <c r="M186" s="11" t="s">
        <v>965</v>
      </c>
      <c r="N186" s="11" t="s">
        <v>972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Row],[User]],SKL放款!A:G,7,FALSE)</f>
        <v>放款服務課</v>
      </c>
      <c r="X186" s="9"/>
    </row>
    <row r="187" spans="1:24" ht="13.5" x14ac:dyDescent="0.3">
      <c r="A187" s="30">
        <v>181</v>
      </c>
      <c r="B187" s="9" t="str">
        <f>LEFT(功能_33[[#This Row],[功能代號]],2)</f>
        <v>L4</v>
      </c>
      <c r="C187" s="9" t="s">
        <v>1002</v>
      </c>
      <c r="D187" s="29"/>
      <c r="E187" s="11" t="s">
        <v>367</v>
      </c>
      <c r="F187" s="10" t="s">
        <v>368</v>
      </c>
      <c r="G187" s="9" t="s">
        <v>369</v>
      </c>
      <c r="H187" s="11" t="s">
        <v>961</v>
      </c>
      <c r="I187" s="13" t="s">
        <v>327</v>
      </c>
      <c r="J187" s="2">
        <v>44417</v>
      </c>
      <c r="K187" s="2"/>
      <c r="L187" s="2"/>
      <c r="M187" s="11" t="s">
        <v>965</v>
      </c>
      <c r="N187" s="11" t="s">
        <v>972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Row],[User]],SKL放款!A:G,7,FALSE)</f>
        <v>放款服務課</v>
      </c>
      <c r="X187" s="9"/>
    </row>
    <row r="188" spans="1:24" ht="13.5" x14ac:dyDescent="0.3">
      <c r="A188" s="30">
        <v>182</v>
      </c>
      <c r="B188" s="9" t="str">
        <f>LEFT(功能_33[[#This Row],[功能代號]],2)</f>
        <v>L4</v>
      </c>
      <c r="C188" s="9" t="s">
        <v>1002</v>
      </c>
      <c r="D188" s="29"/>
      <c r="E188" s="11" t="s">
        <v>370</v>
      </c>
      <c r="F188" s="10" t="s">
        <v>371</v>
      </c>
      <c r="G188" s="9" t="s">
        <v>372</v>
      </c>
      <c r="H188" s="11" t="s">
        <v>961</v>
      </c>
      <c r="I188" s="13" t="s">
        <v>327</v>
      </c>
      <c r="J188" s="2">
        <v>44418</v>
      </c>
      <c r="K188" s="2"/>
      <c r="L188" s="2"/>
      <c r="M188" s="11" t="s">
        <v>970</v>
      </c>
      <c r="N188" s="11" t="s">
        <v>976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Row],[User]],SKL放款!A:G,7,FALSE)</f>
        <v>放款服務課</v>
      </c>
      <c r="X188" s="9"/>
    </row>
    <row r="189" spans="1:24" ht="13.5" x14ac:dyDescent="0.3">
      <c r="A189" s="30">
        <v>183</v>
      </c>
      <c r="B189" s="9" t="str">
        <f>LEFT(功能_33[[#This Row],[功能代號]],2)</f>
        <v>L4</v>
      </c>
      <c r="C189" s="9" t="s">
        <v>1002</v>
      </c>
      <c r="D189" s="29"/>
      <c r="E189" s="11" t="s">
        <v>373</v>
      </c>
      <c r="F189" s="10" t="s">
        <v>374</v>
      </c>
      <c r="G189" s="9" t="s">
        <v>375</v>
      </c>
      <c r="H189" s="11" t="s">
        <v>961</v>
      </c>
      <c r="I189" s="13" t="s">
        <v>327</v>
      </c>
      <c r="J189" s="2">
        <v>44418</v>
      </c>
      <c r="K189" s="2"/>
      <c r="L189" s="2"/>
      <c r="M189" s="11" t="s">
        <v>970</v>
      </c>
      <c r="N189" s="11" t="s">
        <v>976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Row],[User]],SKL放款!A:G,7,FALSE)</f>
        <v>放款服務課</v>
      </c>
      <c r="X189" s="9"/>
    </row>
    <row r="190" spans="1:24" ht="13.5" x14ac:dyDescent="0.3">
      <c r="A190" s="30">
        <v>184</v>
      </c>
      <c r="B190" s="9" t="str">
        <f>LEFT(功能_33[[#This Row],[功能代號]],2)</f>
        <v>L4</v>
      </c>
      <c r="C190" s="9" t="s">
        <v>1002</v>
      </c>
      <c r="D190" s="29"/>
      <c r="E190" s="11" t="s">
        <v>376</v>
      </c>
      <c r="F190" s="10" t="s">
        <v>377</v>
      </c>
      <c r="G190" s="9" t="s">
        <v>378</v>
      </c>
      <c r="H190" s="11" t="s">
        <v>961</v>
      </c>
      <c r="I190" s="13" t="s">
        <v>327</v>
      </c>
      <c r="J190" s="2">
        <v>44418</v>
      </c>
      <c r="K190" s="2"/>
      <c r="L190" s="2"/>
      <c r="M190" s="11" t="s">
        <v>970</v>
      </c>
      <c r="N190" s="11" t="s">
        <v>976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Row],[User]],SKL放款!A:G,7,FALSE)</f>
        <v>放款服務課</v>
      </c>
      <c r="X190" s="9"/>
    </row>
    <row r="191" spans="1:24" ht="13.5" x14ac:dyDescent="0.3">
      <c r="A191" s="30">
        <v>185</v>
      </c>
      <c r="B191" s="9" t="str">
        <f>LEFT(功能_33[[#This Row],[功能代號]],2)</f>
        <v>L4</v>
      </c>
      <c r="C191" s="9" t="s">
        <v>1002</v>
      </c>
      <c r="D191" s="29"/>
      <c r="E191" s="11" t="s">
        <v>379</v>
      </c>
      <c r="F191" s="10" t="s">
        <v>380</v>
      </c>
      <c r="G191" s="9" t="s">
        <v>381</v>
      </c>
      <c r="H191" s="11" t="s">
        <v>961</v>
      </c>
      <c r="I191" s="13" t="s">
        <v>327</v>
      </c>
      <c r="J191" s="2">
        <v>44418</v>
      </c>
      <c r="K191" s="2"/>
      <c r="L191" s="2"/>
      <c r="M191" s="11" t="s">
        <v>970</v>
      </c>
      <c r="N191" s="11" t="s">
        <v>979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Row],[User]],SKL放款!A:G,7,FALSE)</f>
        <v>放款服務課</v>
      </c>
      <c r="X191" s="9"/>
    </row>
    <row r="192" spans="1:24" ht="13.5" x14ac:dyDescent="0.3">
      <c r="A192" s="30">
        <v>186</v>
      </c>
      <c r="B192" s="9" t="str">
        <f>LEFT(功能_33[[#This Row],[功能代號]],2)</f>
        <v>L4</v>
      </c>
      <c r="C192" s="9" t="s">
        <v>1002</v>
      </c>
      <c r="D192" s="29"/>
      <c r="E192" s="11" t="s">
        <v>382</v>
      </c>
      <c r="F192" s="10" t="s">
        <v>383</v>
      </c>
      <c r="G192" s="9" t="s">
        <v>384</v>
      </c>
      <c r="H192" s="11" t="s">
        <v>961</v>
      </c>
      <c r="I192" s="13" t="s">
        <v>327</v>
      </c>
      <c r="J192" s="2">
        <v>44418</v>
      </c>
      <c r="K192" s="2"/>
      <c r="L192" s="2"/>
      <c r="M192" s="11" t="s">
        <v>970</v>
      </c>
      <c r="N192" s="11" t="s">
        <v>979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Row],[User]],SKL放款!A:G,7,FALSE)</f>
        <v>放款服務課</v>
      </c>
      <c r="X192" s="9"/>
    </row>
    <row r="193" spans="1:24" ht="13.5" x14ac:dyDescent="0.3">
      <c r="A193" s="30">
        <v>187</v>
      </c>
      <c r="B193" s="9" t="str">
        <f>LEFT(功能_33[[#This Row],[功能代號]],2)</f>
        <v>L4</v>
      </c>
      <c r="C193" s="9" t="s">
        <v>1002</v>
      </c>
      <c r="D193" s="29"/>
      <c r="E193" s="11" t="s">
        <v>385</v>
      </c>
      <c r="F193" s="10" t="s">
        <v>386</v>
      </c>
      <c r="G193" s="9" t="s">
        <v>387</v>
      </c>
      <c r="H193" s="11" t="s">
        <v>961</v>
      </c>
      <c r="I193" s="13" t="s">
        <v>327</v>
      </c>
      <c r="J193" s="2">
        <v>44418</v>
      </c>
      <c r="K193" s="2"/>
      <c r="L193" s="2"/>
      <c r="M193" s="11" t="s">
        <v>970</v>
      </c>
      <c r="N193" s="11" t="s">
        <v>979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Row],[User]],SKL放款!A:G,7,FALSE)</f>
        <v>放款服務課</v>
      </c>
      <c r="X193" s="9"/>
    </row>
    <row r="194" spans="1:24" ht="13.5" x14ac:dyDescent="0.3">
      <c r="A194" s="30">
        <v>188</v>
      </c>
      <c r="B194" s="9" t="str">
        <f>LEFT(功能_33[[#This Row],[功能代號]],2)</f>
        <v>L4</v>
      </c>
      <c r="C194" s="9" t="s">
        <v>1002</v>
      </c>
      <c r="D194" s="29"/>
      <c r="E194" s="11" t="s">
        <v>388</v>
      </c>
      <c r="F194" s="10" t="s">
        <v>389</v>
      </c>
      <c r="G194" s="9" t="s">
        <v>390</v>
      </c>
      <c r="H194" s="11" t="s">
        <v>961</v>
      </c>
      <c r="I194" s="13" t="s">
        <v>327</v>
      </c>
      <c r="J194" s="2">
        <v>44418</v>
      </c>
      <c r="K194" s="2"/>
      <c r="L194" s="2"/>
      <c r="M194" s="11" t="s">
        <v>970</v>
      </c>
      <c r="N194" s="11" t="s">
        <v>976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Row],[User]],SKL放款!A:G,7,FALSE)</f>
        <v>放款服務課</v>
      </c>
      <c r="X194" s="9"/>
    </row>
    <row r="195" spans="1:24" ht="13.5" x14ac:dyDescent="0.3">
      <c r="A195" s="30">
        <v>189</v>
      </c>
      <c r="B195" s="9" t="str">
        <f>LEFT(功能_33[[#This Row],[功能代號]],2)</f>
        <v>L4</v>
      </c>
      <c r="C195" s="9" t="s">
        <v>1002</v>
      </c>
      <c r="D195" s="29"/>
      <c r="E195" s="11" t="s">
        <v>391</v>
      </c>
      <c r="F195" s="10" t="s">
        <v>392</v>
      </c>
      <c r="G195" s="9" t="s">
        <v>393</v>
      </c>
      <c r="H195" s="11" t="s">
        <v>961</v>
      </c>
      <c r="I195" s="13" t="s">
        <v>327</v>
      </c>
      <c r="J195" s="2">
        <v>44418</v>
      </c>
      <c r="K195" s="2"/>
      <c r="L195" s="2"/>
      <c r="M195" s="11" t="s">
        <v>970</v>
      </c>
      <c r="N195" s="11" t="s">
        <v>976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Row],[User]],SKL放款!A:G,7,FALSE)</f>
        <v>放款服務課</v>
      </c>
      <c r="X195" s="9"/>
    </row>
    <row r="196" spans="1:24" ht="13.5" x14ac:dyDescent="0.3">
      <c r="A196" s="30">
        <v>190</v>
      </c>
      <c r="B196" s="9" t="str">
        <f>LEFT(功能_33[[#This Row],[功能代號]],2)</f>
        <v>L4</v>
      </c>
      <c r="C196" s="9" t="s">
        <v>1002</v>
      </c>
      <c r="D196" s="29"/>
      <c r="E196" s="11" t="s">
        <v>394</v>
      </c>
      <c r="F196" s="10" t="s">
        <v>395</v>
      </c>
      <c r="G196" s="9" t="s">
        <v>396</v>
      </c>
      <c r="H196" s="11" t="s">
        <v>961</v>
      </c>
      <c r="I196" s="13" t="s">
        <v>327</v>
      </c>
      <c r="J196" s="2">
        <v>44418</v>
      </c>
      <c r="K196" s="2"/>
      <c r="L196" s="2"/>
      <c r="M196" s="11" t="s">
        <v>966</v>
      </c>
      <c r="N196" s="11" t="s">
        <v>976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Row],[User]],SKL放款!A:G,7,FALSE)</f>
        <v>放款服務課</v>
      </c>
      <c r="X196" s="9"/>
    </row>
    <row r="197" spans="1:24" ht="13.5" x14ac:dyDescent="0.3">
      <c r="A197" s="30">
        <v>191</v>
      </c>
      <c r="B197" s="9" t="str">
        <f>LEFT(功能_33[[#This Row],[功能代號]],2)</f>
        <v>L4</v>
      </c>
      <c r="C197" s="9" t="s">
        <v>1002</v>
      </c>
      <c r="D197" s="29"/>
      <c r="E197" s="11" t="s">
        <v>397</v>
      </c>
      <c r="F197" s="10" t="s">
        <v>398</v>
      </c>
      <c r="G197" s="9" t="s">
        <v>399</v>
      </c>
      <c r="H197" s="11" t="s">
        <v>961</v>
      </c>
      <c r="I197" s="13" t="s">
        <v>327</v>
      </c>
      <c r="J197" s="2">
        <v>44418</v>
      </c>
      <c r="K197" s="2"/>
      <c r="L197" s="2"/>
      <c r="M197" s="11" t="s">
        <v>966</v>
      </c>
      <c r="N197" s="11" t="s">
        <v>976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Row],[User]],SKL放款!A:G,7,FALSE)</f>
        <v>放款服務課</v>
      </c>
      <c r="X197" s="9"/>
    </row>
    <row r="198" spans="1:24" ht="13.5" x14ac:dyDescent="0.3">
      <c r="A198" s="30">
        <v>192</v>
      </c>
      <c r="B198" s="9" t="str">
        <f>LEFT(功能_33[[#This Row],[功能代號]],2)</f>
        <v>L4</v>
      </c>
      <c r="C198" s="9" t="s">
        <v>1002</v>
      </c>
      <c r="D198" s="29"/>
      <c r="E198" s="11" t="s">
        <v>400</v>
      </c>
      <c r="F198" s="10" t="s">
        <v>401</v>
      </c>
      <c r="G198" s="9" t="s">
        <v>402</v>
      </c>
      <c r="H198" s="11" t="s">
        <v>961</v>
      </c>
      <c r="I198" s="13" t="s">
        <v>327</v>
      </c>
      <c r="J198" s="2">
        <v>44418</v>
      </c>
      <c r="K198" s="2"/>
      <c r="L198" s="2"/>
      <c r="M198" s="11" t="s">
        <v>966</v>
      </c>
      <c r="N198" s="11" t="s">
        <v>976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Row],[User]],SKL放款!A:G,7,FALSE)</f>
        <v>放款服務課</v>
      </c>
      <c r="X198" s="9"/>
    </row>
    <row r="199" spans="1:24" ht="13.5" x14ac:dyDescent="0.3">
      <c r="A199" s="30">
        <v>193</v>
      </c>
      <c r="B199" s="9" t="str">
        <f>LEFT(功能_33[[#This Row],[功能代號]],2)</f>
        <v>L4</v>
      </c>
      <c r="C199" s="9" t="s">
        <v>1002</v>
      </c>
      <c r="D199" s="29"/>
      <c r="E199" s="11" t="s">
        <v>403</v>
      </c>
      <c r="F199" s="10" t="s">
        <v>404</v>
      </c>
      <c r="G199" s="9" t="s">
        <v>405</v>
      </c>
      <c r="H199" s="11" t="s">
        <v>961</v>
      </c>
      <c r="I199" s="13" t="s">
        <v>327</v>
      </c>
      <c r="J199" s="2">
        <v>44418</v>
      </c>
      <c r="K199" s="2"/>
      <c r="L199" s="2"/>
      <c r="M199" s="11" t="s">
        <v>966</v>
      </c>
      <c r="N199" s="11" t="s">
        <v>976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Row],[User]],SKL放款!A:G,7,FALSE)</f>
        <v>放款服務課</v>
      </c>
      <c r="X199" s="9"/>
    </row>
    <row r="200" spans="1:24" ht="13.5" x14ac:dyDescent="0.3">
      <c r="A200" s="30">
        <v>194</v>
      </c>
      <c r="B200" s="9" t="str">
        <f>LEFT(功能_33[[#This Row],[功能代號]],2)</f>
        <v>L4</v>
      </c>
      <c r="C200" s="9" t="s">
        <v>1002</v>
      </c>
      <c r="D200" s="29"/>
      <c r="E200" s="11" t="s">
        <v>406</v>
      </c>
      <c r="F200" s="10" t="s">
        <v>407</v>
      </c>
      <c r="G200" s="9" t="s">
        <v>408</v>
      </c>
      <c r="H200" s="11" t="s">
        <v>961</v>
      </c>
      <c r="I200" s="13" t="s">
        <v>327</v>
      </c>
      <c r="J200" s="2">
        <v>44418</v>
      </c>
      <c r="K200" s="2"/>
      <c r="L200" s="2"/>
      <c r="M200" s="11" t="s">
        <v>966</v>
      </c>
      <c r="N200" s="11" t="s">
        <v>976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Row],[User]],SKL放款!A:G,7,FALSE)</f>
        <v>放款服務課</v>
      </c>
      <c r="X200" s="9"/>
    </row>
    <row r="201" spans="1:24" ht="13.5" x14ac:dyDescent="0.3">
      <c r="A201" s="30">
        <v>195</v>
      </c>
      <c r="B201" s="9" t="str">
        <f>LEFT(功能_33[[#This Row],[功能代號]],2)</f>
        <v>L4</v>
      </c>
      <c r="C201" s="9" t="s">
        <v>1002</v>
      </c>
      <c r="D201" s="29"/>
      <c r="E201" s="11" t="s">
        <v>409</v>
      </c>
      <c r="F201" s="10" t="s">
        <v>410</v>
      </c>
      <c r="G201" s="9" t="s">
        <v>411</v>
      </c>
      <c r="H201" s="11" t="s">
        <v>961</v>
      </c>
      <c r="I201" s="13" t="s">
        <v>327</v>
      </c>
      <c r="J201" s="2">
        <v>44418</v>
      </c>
      <c r="K201" s="2"/>
      <c r="L201" s="2"/>
      <c r="M201" s="11" t="s">
        <v>966</v>
      </c>
      <c r="N201" s="11" t="s">
        <v>976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Row],[User]],SKL放款!A:G,7,FALSE)</f>
        <v>放款服務課</v>
      </c>
      <c r="X201" s="9"/>
    </row>
    <row r="202" spans="1:24" ht="13.5" x14ac:dyDescent="0.3">
      <c r="A202" s="30">
        <v>196</v>
      </c>
      <c r="B202" s="9" t="str">
        <f>LEFT(功能_33[[#This Row],[功能代號]],2)</f>
        <v>L4</v>
      </c>
      <c r="C202" s="9" t="s">
        <v>1002</v>
      </c>
      <c r="D202" s="29"/>
      <c r="E202" s="11" t="s">
        <v>412</v>
      </c>
      <c r="F202" s="12" t="s">
        <v>413</v>
      </c>
      <c r="G202" s="9" t="s">
        <v>414</v>
      </c>
      <c r="H202" s="11" t="s">
        <v>961</v>
      </c>
      <c r="I202" s="13" t="s">
        <v>327</v>
      </c>
      <c r="J202" s="2">
        <v>44419</v>
      </c>
      <c r="K202" s="2"/>
      <c r="L202" s="2"/>
      <c r="M202" s="11" t="s">
        <v>970</v>
      </c>
      <c r="N202" s="11" t="s">
        <v>979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Row],[User]],SKL放款!A:G,7,FALSE)</f>
        <v>放款服務課</v>
      </c>
      <c r="X202" s="9"/>
    </row>
    <row r="203" spans="1:24" ht="13.5" x14ac:dyDescent="0.3">
      <c r="A203" s="30">
        <v>197</v>
      </c>
      <c r="B203" s="9" t="str">
        <f>LEFT(功能_33[[#This Row],[功能代號]],2)</f>
        <v>L4</v>
      </c>
      <c r="C203" s="9" t="s">
        <v>1002</v>
      </c>
      <c r="D203" s="29"/>
      <c r="E203" s="11" t="s">
        <v>415</v>
      </c>
      <c r="F203" s="12" t="s">
        <v>416</v>
      </c>
      <c r="G203" s="9" t="s">
        <v>417</v>
      </c>
      <c r="H203" s="11" t="s">
        <v>961</v>
      </c>
      <c r="I203" s="13" t="s">
        <v>327</v>
      </c>
      <c r="J203" s="2">
        <v>44419</v>
      </c>
      <c r="K203" s="2"/>
      <c r="L203" s="2"/>
      <c r="M203" s="11" t="s">
        <v>970</v>
      </c>
      <c r="N203" s="11" t="s">
        <v>979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Row],[User]],SKL放款!A:G,7,FALSE)</f>
        <v>放款服務課</v>
      </c>
      <c r="X203" s="9"/>
    </row>
    <row r="204" spans="1:24" ht="13.5" x14ac:dyDescent="0.3">
      <c r="A204" s="30">
        <v>198</v>
      </c>
      <c r="B204" s="9" t="str">
        <f>LEFT(功能_33[[#This Row],[功能代號]],2)</f>
        <v>L4</v>
      </c>
      <c r="C204" s="9" t="s">
        <v>1002</v>
      </c>
      <c r="D204" s="29"/>
      <c r="E204" s="11" t="s">
        <v>418</v>
      </c>
      <c r="F204" s="12" t="s">
        <v>419</v>
      </c>
      <c r="G204" s="9" t="s">
        <v>420</v>
      </c>
      <c r="H204" s="11" t="s">
        <v>961</v>
      </c>
      <c r="I204" s="13" t="s">
        <v>327</v>
      </c>
      <c r="J204" s="2">
        <v>44419</v>
      </c>
      <c r="K204" s="2"/>
      <c r="L204" s="2"/>
      <c r="M204" s="11" t="s">
        <v>970</v>
      </c>
      <c r="N204" s="11" t="s">
        <v>979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Row],[User]],SKL放款!A:G,7,FALSE)</f>
        <v>放款服務課</v>
      </c>
      <c r="X204" s="9"/>
    </row>
    <row r="205" spans="1:24" ht="13.5" x14ac:dyDescent="0.3">
      <c r="A205" s="30">
        <v>199</v>
      </c>
      <c r="B205" s="9" t="str">
        <f>LEFT(功能_33[[#This Row],[功能代號]],2)</f>
        <v>L4</v>
      </c>
      <c r="C205" s="9" t="s">
        <v>1002</v>
      </c>
      <c r="D205" s="29"/>
      <c r="E205" s="22" t="s">
        <v>421</v>
      </c>
      <c r="F205" s="12" t="s">
        <v>422</v>
      </c>
      <c r="G205" s="9" t="s">
        <v>423</v>
      </c>
      <c r="H205" s="11" t="s">
        <v>961</v>
      </c>
      <c r="I205" s="13" t="s">
        <v>327</v>
      </c>
      <c r="J205" s="2">
        <v>44419</v>
      </c>
      <c r="K205" s="2"/>
      <c r="L205" s="2"/>
      <c r="M205" s="11" t="s">
        <v>970</v>
      </c>
      <c r="N205" s="11" t="s">
        <v>972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Row],[User]],SKL放款!A:G,7,FALSE)</f>
        <v>放款服務課</v>
      </c>
      <c r="X205" s="9"/>
    </row>
    <row r="206" spans="1:24" ht="13.5" x14ac:dyDescent="0.3">
      <c r="A206" s="30">
        <v>200</v>
      </c>
      <c r="B206" s="9" t="str">
        <f>LEFT(功能_33[[#This Row],[功能代號]],2)</f>
        <v>L4</v>
      </c>
      <c r="C206" s="9" t="s">
        <v>1002</v>
      </c>
      <c r="D206" s="29"/>
      <c r="E206" s="22" t="s">
        <v>424</v>
      </c>
      <c r="F206" s="12" t="s">
        <v>425</v>
      </c>
      <c r="G206" s="9" t="s">
        <v>426</v>
      </c>
      <c r="H206" s="11" t="s">
        <v>961</v>
      </c>
      <c r="I206" s="13" t="s">
        <v>327</v>
      </c>
      <c r="J206" s="2">
        <v>44419</v>
      </c>
      <c r="K206" s="2"/>
      <c r="L206" s="2"/>
      <c r="M206" s="11" t="s">
        <v>970</v>
      </c>
      <c r="N206" s="11" t="s">
        <v>972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Row],[User]],SKL放款!A:G,7,FALSE)</f>
        <v>放款服務課</v>
      </c>
      <c r="X206" s="9"/>
    </row>
    <row r="207" spans="1:24" ht="13.5" x14ac:dyDescent="0.3">
      <c r="A207" s="30">
        <v>201</v>
      </c>
      <c r="B207" s="9" t="str">
        <f>LEFT(功能_33[[#This Row],[功能代號]],2)</f>
        <v>L4</v>
      </c>
      <c r="C207" s="9" t="s">
        <v>1002</v>
      </c>
      <c r="D207" s="29"/>
      <c r="E207" s="22" t="s">
        <v>427</v>
      </c>
      <c r="F207" s="12" t="s">
        <v>428</v>
      </c>
      <c r="G207" s="9" t="s">
        <v>429</v>
      </c>
      <c r="H207" s="11" t="s">
        <v>961</v>
      </c>
      <c r="I207" s="13" t="s">
        <v>327</v>
      </c>
      <c r="J207" s="2">
        <v>44419</v>
      </c>
      <c r="K207" s="2"/>
      <c r="L207" s="2"/>
      <c r="M207" s="11" t="s">
        <v>970</v>
      </c>
      <c r="N207" s="11" t="s">
        <v>972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Row],[User]],SKL放款!A:G,7,FALSE)</f>
        <v>放款服務課</v>
      </c>
      <c r="X207" s="9"/>
    </row>
    <row r="208" spans="1:24" ht="13.5" x14ac:dyDescent="0.3">
      <c r="A208" s="30">
        <v>202</v>
      </c>
      <c r="B208" s="9" t="str">
        <f>LEFT(功能_33[[#This Row],[功能代號]],2)</f>
        <v>L4</v>
      </c>
      <c r="C208" s="9" t="s">
        <v>1002</v>
      </c>
      <c r="D208" s="29"/>
      <c r="E208" s="22" t="s">
        <v>430</v>
      </c>
      <c r="F208" s="12" t="s">
        <v>431</v>
      </c>
      <c r="G208" s="9" t="s">
        <v>432</v>
      </c>
      <c r="H208" s="11" t="s">
        <v>961</v>
      </c>
      <c r="I208" s="13" t="s">
        <v>327</v>
      </c>
      <c r="J208" s="2">
        <v>44419</v>
      </c>
      <c r="K208" s="2"/>
      <c r="L208" s="2"/>
      <c r="M208" s="11" t="s">
        <v>970</v>
      </c>
      <c r="N208" s="11" t="s">
        <v>972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Row],[User]],SKL放款!A:G,7,FALSE)</f>
        <v>放款服務課</v>
      </c>
      <c r="X208" s="9"/>
    </row>
    <row r="209" spans="1:24" ht="13.5" x14ac:dyDescent="0.3">
      <c r="A209" s="30">
        <v>203</v>
      </c>
      <c r="B209" s="9" t="str">
        <f>LEFT(功能_33[[#This Row],[功能代號]],2)</f>
        <v>L4</v>
      </c>
      <c r="C209" s="9" t="s">
        <v>1002</v>
      </c>
      <c r="D209" s="29"/>
      <c r="E209" s="22" t="s">
        <v>433</v>
      </c>
      <c r="F209" s="12" t="s">
        <v>434</v>
      </c>
      <c r="G209" s="9" t="s">
        <v>435</v>
      </c>
      <c r="H209" s="11" t="s">
        <v>961</v>
      </c>
      <c r="I209" s="13" t="s">
        <v>327</v>
      </c>
      <c r="J209" s="2">
        <v>44419</v>
      </c>
      <c r="K209" s="2"/>
      <c r="L209" s="2"/>
      <c r="M209" s="11" t="s">
        <v>970</v>
      </c>
      <c r="N209" s="11" t="s">
        <v>972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Row],[User]],SKL放款!A:G,7,FALSE)</f>
        <v>放款服務課</v>
      </c>
      <c r="X209" s="9"/>
    </row>
    <row r="210" spans="1:24" ht="13.5" x14ac:dyDescent="0.3">
      <c r="A210" s="30">
        <v>204</v>
      </c>
      <c r="B210" s="9" t="str">
        <f>LEFT(功能_33[[#This Row],[功能代號]],2)</f>
        <v>L4</v>
      </c>
      <c r="C210" s="9" t="s">
        <v>1002</v>
      </c>
      <c r="D210" s="29"/>
      <c r="E210" s="22" t="s">
        <v>436</v>
      </c>
      <c r="F210" s="12" t="s">
        <v>437</v>
      </c>
      <c r="G210" s="9" t="s">
        <v>438</v>
      </c>
      <c r="H210" s="11" t="s">
        <v>961</v>
      </c>
      <c r="I210" s="13" t="s">
        <v>327</v>
      </c>
      <c r="J210" s="2">
        <v>44419</v>
      </c>
      <c r="K210" s="2"/>
      <c r="L210" s="2"/>
      <c r="M210" s="11" t="s">
        <v>970</v>
      </c>
      <c r="N210" s="11" t="s">
        <v>972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Row],[User]],SKL放款!A:G,7,FALSE)</f>
        <v>放款服務課</v>
      </c>
      <c r="X210" s="9"/>
    </row>
    <row r="211" spans="1:24" ht="13.5" x14ac:dyDescent="0.3">
      <c r="A211" s="30">
        <v>205</v>
      </c>
      <c r="B211" s="9" t="str">
        <f>LEFT(功能_33[[#This Row],[功能代號]],2)</f>
        <v>L4</v>
      </c>
      <c r="C211" s="9" t="s">
        <v>1002</v>
      </c>
      <c r="D211" s="29"/>
      <c r="E211" s="11" t="s">
        <v>439</v>
      </c>
      <c r="F211" s="12" t="s">
        <v>440</v>
      </c>
      <c r="G211" s="9" t="s">
        <v>441</v>
      </c>
      <c r="H211" s="11" t="s">
        <v>961</v>
      </c>
      <c r="I211" s="13" t="s">
        <v>327</v>
      </c>
      <c r="J211" s="2">
        <v>44419</v>
      </c>
      <c r="K211" s="2"/>
      <c r="L211" s="2"/>
      <c r="M211" s="11" t="s">
        <v>966</v>
      </c>
      <c r="N211" s="11" t="s">
        <v>964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Row],[User]],SKL放款!A:G,7,FALSE)</f>
        <v>放款服務課</v>
      </c>
      <c r="X211" s="9"/>
    </row>
    <row r="212" spans="1:24" ht="13.5" x14ac:dyDescent="0.3">
      <c r="A212" s="30">
        <v>206</v>
      </c>
      <c r="B212" s="9" t="str">
        <f>LEFT(功能_33[[#This Row],[功能代號]],2)</f>
        <v>L4</v>
      </c>
      <c r="C212" s="9" t="s">
        <v>1002</v>
      </c>
      <c r="D212" s="29"/>
      <c r="E212" s="11" t="s">
        <v>442</v>
      </c>
      <c r="F212" s="12" t="s">
        <v>443</v>
      </c>
      <c r="G212" s="9" t="s">
        <v>444</v>
      </c>
      <c r="H212" s="11" t="s">
        <v>961</v>
      </c>
      <c r="I212" s="13" t="s">
        <v>327</v>
      </c>
      <c r="J212" s="2">
        <v>44419</v>
      </c>
      <c r="K212" s="2"/>
      <c r="L212" s="2"/>
      <c r="M212" s="11" t="s">
        <v>966</v>
      </c>
      <c r="N212" s="11" t="s">
        <v>964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Row],[User]],SKL放款!A:G,7,FALSE)</f>
        <v>放款服務課</v>
      </c>
      <c r="X212" s="9"/>
    </row>
    <row r="213" spans="1:24" ht="13.5" x14ac:dyDescent="0.3">
      <c r="A213" s="30">
        <v>207</v>
      </c>
      <c r="B213" s="9" t="str">
        <f>LEFT(功能_33[[#This Row],[功能代號]],2)</f>
        <v>L4</v>
      </c>
      <c r="C213" s="9" t="s">
        <v>1002</v>
      </c>
      <c r="D213" s="29"/>
      <c r="E213" s="11" t="s">
        <v>445</v>
      </c>
      <c r="F213" s="12" t="s">
        <v>443</v>
      </c>
      <c r="G213" s="9" t="s">
        <v>446</v>
      </c>
      <c r="H213" s="11" t="s">
        <v>961</v>
      </c>
      <c r="I213" s="13" t="s">
        <v>447</v>
      </c>
      <c r="J213" s="2">
        <v>44419</v>
      </c>
      <c r="K213" s="2"/>
      <c r="L213" s="2"/>
      <c r="M213" s="11" t="s">
        <v>966</v>
      </c>
      <c r="N213" s="11" t="s">
        <v>976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Row],[User]],SKL放款!A:G,7,FALSE)</f>
        <v>放款服務課</v>
      </c>
      <c r="X213" s="9"/>
    </row>
    <row r="214" spans="1:24" ht="13.5" x14ac:dyDescent="0.3">
      <c r="A214" s="30">
        <v>208</v>
      </c>
      <c r="B214" s="9" t="str">
        <f>LEFT(功能_33[[#This Row],[功能代號]],2)</f>
        <v>L4</v>
      </c>
      <c r="C214" s="9" t="s">
        <v>1002</v>
      </c>
      <c r="D214" s="29"/>
      <c r="E214" s="11" t="s">
        <v>448</v>
      </c>
      <c r="F214" s="12" t="s">
        <v>443</v>
      </c>
      <c r="G214" s="9" t="s">
        <v>449</v>
      </c>
      <c r="H214" s="11" t="s">
        <v>961</v>
      </c>
      <c r="I214" s="13" t="s">
        <v>327</v>
      </c>
      <c r="J214" s="2">
        <v>44419</v>
      </c>
      <c r="K214" s="2"/>
      <c r="L214" s="2"/>
      <c r="M214" s="11" t="s">
        <v>966</v>
      </c>
      <c r="N214" s="11" t="s">
        <v>976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Row],[User]],SKL放款!A:G,7,FALSE)</f>
        <v>放款服務課</v>
      </c>
      <c r="X214" s="9"/>
    </row>
    <row r="215" spans="1:24" ht="13.5" x14ac:dyDescent="0.3">
      <c r="A215" s="30">
        <v>209</v>
      </c>
      <c r="B215" s="9" t="str">
        <f>LEFT(功能_33[[#This Row],[功能代號]],2)</f>
        <v>L4</v>
      </c>
      <c r="C215" s="9" t="s">
        <v>1002</v>
      </c>
      <c r="D215" s="29"/>
      <c r="E215" s="11" t="s">
        <v>450</v>
      </c>
      <c r="F215" s="12" t="s">
        <v>443</v>
      </c>
      <c r="G215" s="9" t="s">
        <v>451</v>
      </c>
      <c r="H215" s="11" t="s">
        <v>961</v>
      </c>
      <c r="I215" s="13" t="s">
        <v>327</v>
      </c>
      <c r="J215" s="2">
        <v>44420</v>
      </c>
      <c r="K215" s="2"/>
      <c r="L215" s="2"/>
      <c r="M215" s="11" t="s">
        <v>966</v>
      </c>
      <c r="N215" s="11" t="s">
        <v>964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Row],[User]],SKL放款!A:G,7,FALSE)</f>
        <v>放款服務課</v>
      </c>
      <c r="X215" s="9"/>
    </row>
    <row r="216" spans="1:24" ht="13.5" x14ac:dyDescent="0.3">
      <c r="A216" s="30">
        <v>210</v>
      </c>
      <c r="B216" s="9" t="str">
        <f>LEFT(功能_33[[#This Row],[功能代號]],2)</f>
        <v>L4</v>
      </c>
      <c r="C216" s="9" t="s">
        <v>1002</v>
      </c>
      <c r="D216" s="29"/>
      <c r="E216" s="11" t="s">
        <v>452</v>
      </c>
      <c r="F216" s="12" t="s">
        <v>443</v>
      </c>
      <c r="G216" s="9" t="s">
        <v>453</v>
      </c>
      <c r="H216" s="11" t="s">
        <v>961</v>
      </c>
      <c r="I216" s="13" t="s">
        <v>327</v>
      </c>
      <c r="J216" s="2">
        <v>44420</v>
      </c>
      <c r="K216" s="2"/>
      <c r="L216" s="2"/>
      <c r="M216" s="11" t="s">
        <v>966</v>
      </c>
      <c r="N216" s="11" t="s">
        <v>964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Row],[User]],SKL放款!A:G,7,FALSE)</f>
        <v>放款服務課</v>
      </c>
      <c r="X216" s="9"/>
    </row>
    <row r="217" spans="1:24" ht="13.5" x14ac:dyDescent="0.3">
      <c r="A217" s="30">
        <v>211</v>
      </c>
      <c r="B217" s="9" t="str">
        <f>LEFT(功能_33[[#This Row],[功能代號]],2)</f>
        <v>L4</v>
      </c>
      <c r="C217" s="9" t="s">
        <v>1002</v>
      </c>
      <c r="D217" s="29"/>
      <c r="E217" s="22" t="s">
        <v>454</v>
      </c>
      <c r="F217" s="12" t="s">
        <v>455</v>
      </c>
      <c r="G217" s="9" t="s">
        <v>456</v>
      </c>
      <c r="H217" s="11" t="s">
        <v>961</v>
      </c>
      <c r="I217" s="13" t="s">
        <v>327</v>
      </c>
      <c r="J217" s="2">
        <v>44420</v>
      </c>
      <c r="K217" s="2"/>
      <c r="L217" s="2"/>
      <c r="M217" s="11" t="s">
        <v>970</v>
      </c>
      <c r="N217" s="11" t="s">
        <v>972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Row],[User]],SKL放款!A:G,7,FALSE)</f>
        <v>放款服務課</v>
      </c>
      <c r="X217" s="9"/>
    </row>
    <row r="218" spans="1:24" ht="13.5" x14ac:dyDescent="0.3">
      <c r="A218" s="30">
        <v>212</v>
      </c>
      <c r="B218" s="9" t="str">
        <f>LEFT(功能_33[[#This Row],[功能代號]],2)</f>
        <v>L4</v>
      </c>
      <c r="C218" s="9" t="s">
        <v>1002</v>
      </c>
      <c r="D218" s="29"/>
      <c r="E218" s="11" t="s">
        <v>457</v>
      </c>
      <c r="F218" s="12" t="s">
        <v>458</v>
      </c>
      <c r="G218" s="9" t="s">
        <v>459</v>
      </c>
      <c r="H218" s="11" t="s">
        <v>961</v>
      </c>
      <c r="I218" s="13" t="s">
        <v>327</v>
      </c>
      <c r="J218" s="2">
        <v>44420</v>
      </c>
      <c r="K218" s="2"/>
      <c r="L218" s="2"/>
      <c r="M218" s="11" t="s">
        <v>966</v>
      </c>
      <c r="N218" s="11" t="s">
        <v>972</v>
      </c>
      <c r="O218" s="9"/>
      <c r="P218" s="11"/>
      <c r="Q218" s="11"/>
      <c r="R218" s="11"/>
      <c r="S218" s="11"/>
      <c r="T218" s="11"/>
      <c r="U218" s="11"/>
      <c r="V218" s="11"/>
      <c r="W218" s="9" t="str">
        <f>VLOOKUP(功能_33[[#This Row],[User]],SKL放款!A:G,7,FALSE)</f>
        <v>放款服務課</v>
      </c>
      <c r="X218" s="9"/>
    </row>
    <row r="219" spans="1:24" ht="13.5" x14ac:dyDescent="0.3">
      <c r="A219" s="30">
        <v>213</v>
      </c>
      <c r="B219" s="9" t="str">
        <f>LEFT(功能_33[[#This Row],[功能代號]],2)</f>
        <v>L4</v>
      </c>
      <c r="C219" s="9" t="s">
        <v>1002</v>
      </c>
      <c r="D219" s="29"/>
      <c r="E219" s="11" t="s">
        <v>460</v>
      </c>
      <c r="F219" s="12" t="s">
        <v>461</v>
      </c>
      <c r="G219" s="9" t="s">
        <v>462</v>
      </c>
      <c r="H219" s="11" t="s">
        <v>961</v>
      </c>
      <c r="I219" s="13" t="s">
        <v>327</v>
      </c>
      <c r="J219" s="2">
        <v>44420</v>
      </c>
      <c r="K219" s="2"/>
      <c r="L219" s="2"/>
      <c r="M219" s="11" t="s">
        <v>966</v>
      </c>
      <c r="N219" s="11" t="s">
        <v>964</v>
      </c>
      <c r="O219" s="9"/>
      <c r="P219" s="11"/>
      <c r="Q219" s="11"/>
      <c r="R219" s="11"/>
      <c r="S219" s="11"/>
      <c r="T219" s="11"/>
      <c r="U219" s="11"/>
      <c r="V219" s="11"/>
      <c r="W219" s="9" t="str">
        <f>VLOOKUP(功能_33[[#This Row],[User]],SKL放款!A:G,7,FALSE)</f>
        <v>放款服務課</v>
      </c>
      <c r="X219" s="9"/>
    </row>
    <row r="220" spans="1:24" ht="13.5" x14ac:dyDescent="0.3">
      <c r="A220" s="30">
        <v>214</v>
      </c>
      <c r="B220" s="9" t="str">
        <f>LEFT(功能_33[[#This Row],[功能代號]],2)</f>
        <v>L4</v>
      </c>
      <c r="C220" s="9" t="s">
        <v>1002</v>
      </c>
      <c r="D220" s="29"/>
      <c r="E220" s="11" t="s">
        <v>463</v>
      </c>
      <c r="F220" s="12" t="s">
        <v>464</v>
      </c>
      <c r="G220" s="9" t="s">
        <v>465</v>
      </c>
      <c r="H220" s="11" t="s">
        <v>961</v>
      </c>
      <c r="I220" s="13" t="s">
        <v>327</v>
      </c>
      <c r="J220" s="2">
        <v>44420</v>
      </c>
      <c r="K220" s="2"/>
      <c r="L220" s="2"/>
      <c r="M220" s="11" t="s">
        <v>966</v>
      </c>
      <c r="N220" s="11" t="s">
        <v>964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Row],[User]],SKL放款!A:G,7,FALSE)</f>
        <v>放款服務課</v>
      </c>
      <c r="X220" s="9"/>
    </row>
    <row r="221" spans="1:24" ht="13.5" x14ac:dyDescent="0.3">
      <c r="A221" s="30">
        <v>215</v>
      </c>
      <c r="B221" s="9" t="str">
        <f>LEFT(功能_33[[#This Row],[功能代號]],2)</f>
        <v>L4</v>
      </c>
      <c r="C221" s="9" t="s">
        <v>1002</v>
      </c>
      <c r="D221" s="29"/>
      <c r="E221" s="11" t="s">
        <v>466</v>
      </c>
      <c r="F221" s="12" t="s">
        <v>467</v>
      </c>
      <c r="G221" s="9" t="s">
        <v>468</v>
      </c>
      <c r="H221" s="11" t="s">
        <v>961</v>
      </c>
      <c r="I221" s="13" t="s">
        <v>327</v>
      </c>
      <c r="J221" s="2">
        <v>44420</v>
      </c>
      <c r="K221" s="2"/>
      <c r="L221" s="2"/>
      <c r="M221" s="11" t="s">
        <v>966</v>
      </c>
      <c r="N221" s="11" t="s">
        <v>980</v>
      </c>
      <c r="O221" s="9"/>
      <c r="P221" s="11"/>
      <c r="Q221" s="11"/>
      <c r="R221" s="11"/>
      <c r="S221" s="11"/>
      <c r="T221" s="11"/>
      <c r="U221" s="11"/>
      <c r="V221" s="11"/>
      <c r="W221" s="9" t="e">
        <f>VLOOKUP(功能_33[[#This Row],[User]],SKL放款!A:G,7,FALSE)</f>
        <v>#N/A</v>
      </c>
      <c r="X221" s="9"/>
    </row>
    <row r="222" spans="1:24" ht="13.5" x14ac:dyDescent="0.3">
      <c r="A222" s="30">
        <v>216</v>
      </c>
      <c r="B222" s="9" t="str">
        <f>LEFT(功能_33[[#This Row],[功能代號]],2)</f>
        <v>L4</v>
      </c>
      <c r="C222" s="9" t="s">
        <v>1002</v>
      </c>
      <c r="D222" s="29"/>
      <c r="E222" s="11" t="s">
        <v>469</v>
      </c>
      <c r="F222" s="12" t="s">
        <v>470</v>
      </c>
      <c r="G222" s="9" t="s">
        <v>471</v>
      </c>
      <c r="H222" s="11" t="s">
        <v>961</v>
      </c>
      <c r="I222" s="13" t="s">
        <v>327</v>
      </c>
      <c r="J222" s="2">
        <v>44420</v>
      </c>
      <c r="K222" s="2"/>
      <c r="L222" s="2"/>
      <c r="M222" s="11" t="s">
        <v>966</v>
      </c>
      <c r="N222" s="11" t="s">
        <v>980</v>
      </c>
      <c r="O222" s="9"/>
      <c r="P222" s="11"/>
      <c r="Q222" s="11"/>
      <c r="R222" s="11"/>
      <c r="S222" s="11"/>
      <c r="T222" s="11"/>
      <c r="U222" s="11"/>
      <c r="V222" s="11"/>
      <c r="W222" s="9" t="e">
        <f>VLOOKUP(功能_33[[#This Row],[User]],SKL放款!A:G,7,FALSE)</f>
        <v>#N/A</v>
      </c>
      <c r="X222" s="9"/>
    </row>
    <row r="223" spans="1:24" ht="13.5" x14ac:dyDescent="0.3">
      <c r="A223" s="30">
        <v>217</v>
      </c>
      <c r="B223" s="9" t="str">
        <f>LEFT(功能_33[[#This Row],[功能代號]],2)</f>
        <v>L4</v>
      </c>
      <c r="C223" s="9" t="s">
        <v>1002</v>
      </c>
      <c r="D223" s="29"/>
      <c r="E223" s="11" t="s">
        <v>472</v>
      </c>
      <c r="F223" s="12" t="s">
        <v>473</v>
      </c>
      <c r="G223" s="9" t="s">
        <v>474</v>
      </c>
      <c r="H223" s="11" t="s">
        <v>961</v>
      </c>
      <c r="I223" s="13" t="s">
        <v>327</v>
      </c>
      <c r="J223" s="2">
        <v>44420</v>
      </c>
      <c r="K223" s="2"/>
      <c r="L223" s="2"/>
      <c r="M223" s="11" t="s">
        <v>966</v>
      </c>
      <c r="N223" s="11" t="s">
        <v>976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Row],[User]],SKL放款!A:G,7,FALSE)</f>
        <v>放款服務課</v>
      </c>
      <c r="X223" s="9"/>
    </row>
    <row r="224" spans="1:24" ht="13.5" x14ac:dyDescent="0.3">
      <c r="A224" s="30">
        <v>218</v>
      </c>
      <c r="B224" s="9" t="str">
        <f>LEFT(功能_33[[#This Row],[功能代號]],2)</f>
        <v>L4</v>
      </c>
      <c r="C224" s="9" t="s">
        <v>1002</v>
      </c>
      <c r="D224" s="29"/>
      <c r="E224" s="11" t="s">
        <v>475</v>
      </c>
      <c r="F224" s="12" t="s">
        <v>476</v>
      </c>
      <c r="G224" s="9" t="s">
        <v>477</v>
      </c>
      <c r="H224" s="11" t="s">
        <v>961</v>
      </c>
      <c r="I224" s="13" t="s">
        <v>327</v>
      </c>
      <c r="J224" s="2">
        <v>44420</v>
      </c>
      <c r="K224" s="2"/>
      <c r="L224" s="2"/>
      <c r="M224" s="11" t="s">
        <v>966</v>
      </c>
      <c r="N224" s="11" t="s">
        <v>979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Row],[User]],SKL放款!A:G,7,FALSE)</f>
        <v>放款服務課</v>
      </c>
      <c r="X224" s="9"/>
    </row>
    <row r="225" spans="1:24" ht="13.5" x14ac:dyDescent="0.3">
      <c r="A225" s="30">
        <v>219</v>
      </c>
      <c r="B225" s="9" t="str">
        <f>LEFT(功能_33[[#This Row],[功能代號]],2)</f>
        <v>L4</v>
      </c>
      <c r="C225" s="9" t="s">
        <v>1002</v>
      </c>
      <c r="D225" s="29"/>
      <c r="E225" s="11" t="s">
        <v>478</v>
      </c>
      <c r="F225" s="12" t="s">
        <v>479</v>
      </c>
      <c r="G225" s="9" t="s">
        <v>480</v>
      </c>
      <c r="H225" s="11" t="s">
        <v>961</v>
      </c>
      <c r="I225" s="13" t="s">
        <v>327</v>
      </c>
      <c r="J225" s="2">
        <v>44420</v>
      </c>
      <c r="K225" s="2"/>
      <c r="L225" s="2"/>
      <c r="M225" s="11" t="s">
        <v>966</v>
      </c>
      <c r="N225" s="11" t="s">
        <v>972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Row],[User]],SKL放款!A:G,7,FALSE)</f>
        <v>放款服務課</v>
      </c>
      <c r="X225" s="9"/>
    </row>
    <row r="226" spans="1:24" ht="13.5" x14ac:dyDescent="0.3">
      <c r="A226" s="30">
        <v>220</v>
      </c>
      <c r="B226" s="9" t="str">
        <f>LEFT(功能_33[[#This Row],[功能代號]],2)</f>
        <v>L4</v>
      </c>
      <c r="C226" s="9" t="s">
        <v>1002</v>
      </c>
      <c r="D226" s="29"/>
      <c r="E226" s="11" t="s">
        <v>481</v>
      </c>
      <c r="F226" s="12" t="s">
        <v>482</v>
      </c>
      <c r="G226" s="9" t="s">
        <v>483</v>
      </c>
      <c r="H226" s="11" t="s">
        <v>961</v>
      </c>
      <c r="I226" s="13" t="s">
        <v>327</v>
      </c>
      <c r="J226" s="2">
        <v>44420</v>
      </c>
      <c r="K226" s="2"/>
      <c r="L226" s="2"/>
      <c r="M226" s="11" t="s">
        <v>966</v>
      </c>
      <c r="N226" s="11" t="s">
        <v>972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Row],[User]],SKL放款!A:G,7,FALSE)</f>
        <v>放款服務課</v>
      </c>
      <c r="X226" s="9"/>
    </row>
    <row r="227" spans="1:24" ht="13.5" x14ac:dyDescent="0.3">
      <c r="A227" s="30">
        <v>221</v>
      </c>
      <c r="B227" s="9" t="str">
        <f>LEFT(功能_33[[#This Row],[功能代號]],2)</f>
        <v>L4</v>
      </c>
      <c r="C227" s="9" t="s">
        <v>1002</v>
      </c>
      <c r="D227" s="29"/>
      <c r="E227" s="11" t="s">
        <v>484</v>
      </c>
      <c r="F227" s="12" t="s">
        <v>485</v>
      </c>
      <c r="G227" s="9" t="s">
        <v>486</v>
      </c>
      <c r="H227" s="11" t="s">
        <v>961</v>
      </c>
      <c r="I227" s="13" t="s">
        <v>327</v>
      </c>
      <c r="J227" s="2">
        <v>44421</v>
      </c>
      <c r="K227" s="2"/>
      <c r="L227" s="2"/>
      <c r="M227" s="11" t="s">
        <v>966</v>
      </c>
      <c r="N227" s="11" t="s">
        <v>972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Row],[User]],SKL放款!A:G,7,FALSE)</f>
        <v>放款服務課</v>
      </c>
      <c r="X227" s="9"/>
    </row>
    <row r="228" spans="1:24" ht="13.5" x14ac:dyDescent="0.3">
      <c r="A228" s="30">
        <v>222</v>
      </c>
      <c r="B228" s="9" t="str">
        <f>LEFT(功能_33[[#This Row],[功能代號]],2)</f>
        <v>L4</v>
      </c>
      <c r="C228" s="9" t="s">
        <v>1002</v>
      </c>
      <c r="D228" s="29"/>
      <c r="E228" s="11" t="s">
        <v>487</v>
      </c>
      <c r="F228" s="12" t="s">
        <v>488</v>
      </c>
      <c r="G228" s="9" t="s">
        <v>489</v>
      </c>
      <c r="H228" s="11" t="s">
        <v>961</v>
      </c>
      <c r="I228" s="13" t="s">
        <v>327</v>
      </c>
      <c r="J228" s="2">
        <v>44421</v>
      </c>
      <c r="K228" s="2"/>
      <c r="L228" s="2"/>
      <c r="M228" s="11" t="s">
        <v>966</v>
      </c>
      <c r="N228" s="11" t="s">
        <v>972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Row],[User]],SKL放款!A:G,7,FALSE)</f>
        <v>放款服務課</v>
      </c>
      <c r="X228" s="9"/>
    </row>
    <row r="229" spans="1:24" ht="13.5" x14ac:dyDescent="0.3">
      <c r="A229" s="30">
        <v>223</v>
      </c>
      <c r="B229" s="9" t="str">
        <f>LEFT(功能_33[[#This Row],[功能代號]],2)</f>
        <v>L4</v>
      </c>
      <c r="C229" s="9" t="s">
        <v>1002</v>
      </c>
      <c r="D229" s="29"/>
      <c r="E229" s="11" t="s">
        <v>490</v>
      </c>
      <c r="F229" s="12" t="s">
        <v>491</v>
      </c>
      <c r="G229" s="9" t="s">
        <v>492</v>
      </c>
      <c r="H229" s="11" t="s">
        <v>961</v>
      </c>
      <c r="I229" s="13" t="s">
        <v>327</v>
      </c>
      <c r="J229" s="2">
        <v>44421</v>
      </c>
      <c r="K229" s="2"/>
      <c r="L229" s="2"/>
      <c r="M229" s="11" t="s">
        <v>966</v>
      </c>
      <c r="N229" s="11" t="s">
        <v>964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Row],[User]],SKL放款!A:G,7,FALSE)</f>
        <v>放款服務課</v>
      </c>
      <c r="X229" s="9"/>
    </row>
    <row r="230" spans="1:24" ht="13.5" x14ac:dyDescent="0.3">
      <c r="A230" s="30">
        <v>224</v>
      </c>
      <c r="B230" s="9" t="str">
        <f>LEFT(功能_33[[#This Row],[功能代號]],2)</f>
        <v>L4</v>
      </c>
      <c r="C230" s="9" t="s">
        <v>1002</v>
      </c>
      <c r="D230" s="29"/>
      <c r="E230" s="11" t="s">
        <v>493</v>
      </c>
      <c r="F230" s="10" t="s">
        <v>494</v>
      </c>
      <c r="G230" s="9" t="s">
        <v>495</v>
      </c>
      <c r="H230" s="11" t="s">
        <v>961</v>
      </c>
      <c r="I230" s="13" t="s">
        <v>327</v>
      </c>
      <c r="J230" s="2">
        <v>44421</v>
      </c>
      <c r="K230" s="2"/>
      <c r="L230" s="2"/>
      <c r="M230" s="11" t="s">
        <v>975</v>
      </c>
      <c r="N230" s="11" t="s">
        <v>968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Row],[User]],SKL放款!A:G,7,FALSE)</f>
        <v>放款服務課</v>
      </c>
      <c r="X230" s="9"/>
    </row>
    <row r="231" spans="1:24" ht="13.5" x14ac:dyDescent="0.3">
      <c r="A231" s="30">
        <v>225</v>
      </c>
      <c r="B231" s="9" t="str">
        <f>LEFT(功能_33[[#This Row],[功能代號]],2)</f>
        <v>L4</v>
      </c>
      <c r="C231" s="9" t="s">
        <v>1002</v>
      </c>
      <c r="D231" s="29"/>
      <c r="E231" s="11" t="s">
        <v>496</v>
      </c>
      <c r="F231" s="10" t="s">
        <v>497</v>
      </c>
      <c r="G231" s="9" t="s">
        <v>498</v>
      </c>
      <c r="H231" s="11" t="s">
        <v>961</v>
      </c>
      <c r="I231" s="13" t="s">
        <v>327</v>
      </c>
      <c r="J231" s="2">
        <v>44421</v>
      </c>
      <c r="K231" s="2"/>
      <c r="L231" s="2"/>
      <c r="M231" s="11" t="s">
        <v>975</v>
      </c>
      <c r="N231" s="11" t="s">
        <v>968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Row],[User]],SKL放款!A:G,7,FALSE)</f>
        <v>放款服務課</v>
      </c>
      <c r="X231" s="9"/>
    </row>
    <row r="232" spans="1:24" ht="13.5" x14ac:dyDescent="0.3">
      <c r="A232" s="30">
        <v>226</v>
      </c>
      <c r="B232" s="9" t="str">
        <f>LEFT(功能_33[[#This Row],[功能代號]],2)</f>
        <v>L4</v>
      </c>
      <c r="C232" s="9" t="s">
        <v>1002</v>
      </c>
      <c r="D232" s="29"/>
      <c r="E232" s="11" t="s">
        <v>499</v>
      </c>
      <c r="F232" s="10" t="s">
        <v>500</v>
      </c>
      <c r="G232" s="9" t="s">
        <v>501</v>
      </c>
      <c r="H232" s="11" t="s">
        <v>961</v>
      </c>
      <c r="I232" s="13" t="s">
        <v>327</v>
      </c>
      <c r="J232" s="2">
        <v>44421</v>
      </c>
      <c r="K232" s="2"/>
      <c r="L232" s="2"/>
      <c r="M232" s="11" t="s">
        <v>975</v>
      </c>
      <c r="N232" s="11" t="s">
        <v>968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Row],[User]],SKL放款!A:G,7,FALSE)</f>
        <v>放款服務課</v>
      </c>
      <c r="X232" s="9"/>
    </row>
    <row r="233" spans="1:24" ht="13.5" x14ac:dyDescent="0.3">
      <c r="A233" s="30">
        <v>227</v>
      </c>
      <c r="B233" s="9" t="str">
        <f>LEFT(功能_33[[#This Row],[功能代號]],2)</f>
        <v>L4</v>
      </c>
      <c r="C233" s="9" t="s">
        <v>1002</v>
      </c>
      <c r="D233" s="29"/>
      <c r="E233" s="11" t="s">
        <v>502</v>
      </c>
      <c r="F233" s="10" t="s">
        <v>503</v>
      </c>
      <c r="G233" s="9" t="s">
        <v>504</v>
      </c>
      <c r="H233" s="11" t="s">
        <v>961</v>
      </c>
      <c r="I233" s="13" t="s">
        <v>327</v>
      </c>
      <c r="J233" s="2">
        <v>44421</v>
      </c>
      <c r="K233" s="2"/>
      <c r="L233" s="2"/>
      <c r="M233" s="11" t="s">
        <v>975</v>
      </c>
      <c r="N233" s="11" t="s">
        <v>968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Row],[User]],SKL放款!A:G,7,FALSE)</f>
        <v>放款服務課</v>
      </c>
      <c r="X233" s="9"/>
    </row>
    <row r="234" spans="1:24" ht="13.5" x14ac:dyDescent="0.3">
      <c r="A234" s="30">
        <v>228</v>
      </c>
      <c r="B234" s="9" t="str">
        <f>LEFT(功能_33[[#This Row],[功能代號]],2)</f>
        <v>L4</v>
      </c>
      <c r="C234" s="9" t="s">
        <v>1002</v>
      </c>
      <c r="D234" s="29"/>
      <c r="E234" s="11" t="s">
        <v>505</v>
      </c>
      <c r="F234" s="10" t="s">
        <v>506</v>
      </c>
      <c r="G234" s="9" t="s">
        <v>507</v>
      </c>
      <c r="H234" s="11" t="s">
        <v>961</v>
      </c>
      <c r="I234" s="13" t="s">
        <v>327</v>
      </c>
      <c r="J234" s="2">
        <v>44421</v>
      </c>
      <c r="K234" s="2"/>
      <c r="L234" s="2"/>
      <c r="M234" s="11" t="s">
        <v>975</v>
      </c>
      <c r="N234" s="11" t="s">
        <v>968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Row],[User]],SKL放款!A:G,7,FALSE)</f>
        <v>放款服務課</v>
      </c>
      <c r="X234" s="9"/>
    </row>
    <row r="235" spans="1:24" ht="13.5" x14ac:dyDescent="0.3">
      <c r="A235" s="30">
        <v>229</v>
      </c>
      <c r="B235" s="9" t="str">
        <f>LEFT(功能_33[[#This Row],[功能代號]],2)</f>
        <v>L4</v>
      </c>
      <c r="C235" s="9" t="s">
        <v>1002</v>
      </c>
      <c r="D235" s="29"/>
      <c r="E235" s="11" t="s">
        <v>508</v>
      </c>
      <c r="F235" s="10" t="s">
        <v>509</v>
      </c>
      <c r="G235" s="9" t="s">
        <v>510</v>
      </c>
      <c r="H235" s="11" t="s">
        <v>961</v>
      </c>
      <c r="I235" s="13" t="s">
        <v>327</v>
      </c>
      <c r="J235" s="2">
        <v>44421</v>
      </c>
      <c r="K235" s="2"/>
      <c r="L235" s="2"/>
      <c r="M235" s="11" t="s">
        <v>975</v>
      </c>
      <c r="N235" s="11" t="s">
        <v>968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Row],[User]],SKL放款!A:G,7,FALSE)</f>
        <v>放款服務課</v>
      </c>
      <c r="X235" s="9"/>
    </row>
    <row r="236" spans="1:24" ht="13.5" x14ac:dyDescent="0.3">
      <c r="A236" s="30">
        <v>230</v>
      </c>
      <c r="B236" s="9" t="str">
        <f>LEFT(功能_33[[#This Row],[功能代號]],2)</f>
        <v>L4</v>
      </c>
      <c r="C236" s="9" t="s">
        <v>1002</v>
      </c>
      <c r="D236" s="29"/>
      <c r="E236" s="11" t="s">
        <v>511</v>
      </c>
      <c r="F236" s="10" t="s">
        <v>512</v>
      </c>
      <c r="G236" s="9" t="s">
        <v>513</v>
      </c>
      <c r="H236" s="11" t="s">
        <v>961</v>
      </c>
      <c r="I236" s="13" t="s">
        <v>327</v>
      </c>
      <c r="J236" s="2">
        <v>44421</v>
      </c>
      <c r="K236" s="2"/>
      <c r="L236" s="2"/>
      <c r="M236" s="11" t="s">
        <v>975</v>
      </c>
      <c r="N236" s="11" t="s">
        <v>968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Row],[User]],SKL放款!A:G,7,FALSE)</f>
        <v>放款服務課</v>
      </c>
      <c r="X236" s="9"/>
    </row>
    <row r="237" spans="1:24" ht="13.5" x14ac:dyDescent="0.3">
      <c r="A237" s="30">
        <v>231</v>
      </c>
      <c r="B237" s="9" t="str">
        <f>LEFT(功能_33[[#This Row],[功能代號]],2)</f>
        <v>L4</v>
      </c>
      <c r="C237" s="9" t="s">
        <v>1002</v>
      </c>
      <c r="D237" s="29"/>
      <c r="E237" s="11" t="s">
        <v>514</v>
      </c>
      <c r="F237" s="10" t="s">
        <v>515</v>
      </c>
      <c r="G237" s="9" t="s">
        <v>516</v>
      </c>
      <c r="H237" s="11" t="s">
        <v>961</v>
      </c>
      <c r="I237" s="13" t="s">
        <v>327</v>
      </c>
      <c r="J237" s="2">
        <v>44421</v>
      </c>
      <c r="K237" s="2"/>
      <c r="L237" s="2"/>
      <c r="M237" s="11" t="s">
        <v>975</v>
      </c>
      <c r="N237" s="11" t="s">
        <v>964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Row],[User]],SKL放款!A:G,7,FALSE)</f>
        <v>放款服務課</v>
      </c>
      <c r="X237" s="9"/>
    </row>
    <row r="238" spans="1:24" ht="13.5" x14ac:dyDescent="0.3">
      <c r="A238" s="30">
        <v>232</v>
      </c>
      <c r="B238" s="9" t="str">
        <f>LEFT(功能_33[[#This Row],[功能代號]],2)</f>
        <v>L5</v>
      </c>
      <c r="C238" s="9" t="s">
        <v>1003</v>
      </c>
      <c r="D238" s="29"/>
      <c r="E238" s="11" t="s">
        <v>517</v>
      </c>
      <c r="F238" s="12" t="s">
        <v>518</v>
      </c>
      <c r="G238" s="9" t="s">
        <v>519</v>
      </c>
      <c r="H238" s="11" t="s">
        <v>648</v>
      </c>
      <c r="I238" s="13" t="s">
        <v>6</v>
      </c>
      <c r="J238" s="2">
        <v>44424</v>
      </c>
      <c r="K238" s="2"/>
      <c r="L238" s="2"/>
      <c r="M238" s="11" t="s">
        <v>975</v>
      </c>
      <c r="N238" s="11" t="s">
        <v>982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Row],[User]],SKL放款!A:G,7,FALSE)</f>
        <v>放款管理課</v>
      </c>
      <c r="X238" s="9"/>
    </row>
    <row r="239" spans="1:24" ht="13.5" x14ac:dyDescent="0.3">
      <c r="A239" s="30">
        <v>233</v>
      </c>
      <c r="B239" s="9" t="str">
        <f>LEFT(功能_33[[#This Row],[功能代號]],2)</f>
        <v>L5</v>
      </c>
      <c r="C239" s="9" t="s">
        <v>1003</v>
      </c>
      <c r="D239" s="29"/>
      <c r="E239" s="11" t="s">
        <v>520</v>
      </c>
      <c r="F239" s="12" t="s">
        <v>521</v>
      </c>
      <c r="G239" s="9" t="s">
        <v>522</v>
      </c>
      <c r="H239" s="11" t="s">
        <v>648</v>
      </c>
      <c r="I239" s="13" t="s">
        <v>6</v>
      </c>
      <c r="J239" s="2">
        <v>44424</v>
      </c>
      <c r="K239" s="2"/>
      <c r="L239" s="2"/>
      <c r="M239" s="11" t="s">
        <v>975</v>
      </c>
      <c r="N239" s="11" t="s">
        <v>982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Row],[User]],SKL放款!A:G,7,FALSE)</f>
        <v>放款管理課</v>
      </c>
      <c r="X239" s="9"/>
    </row>
    <row r="240" spans="1:24" ht="13.5" x14ac:dyDescent="0.3">
      <c r="A240" s="30">
        <v>234</v>
      </c>
      <c r="B240" s="9" t="str">
        <f>LEFT(功能_33[[#This Row],[功能代號]],2)</f>
        <v>L5</v>
      </c>
      <c r="C240" s="9" t="s">
        <v>1003</v>
      </c>
      <c r="D240" s="29"/>
      <c r="E240" s="11" t="s">
        <v>523</v>
      </c>
      <c r="F240" s="12" t="s">
        <v>524</v>
      </c>
      <c r="G240" s="9" t="s">
        <v>525</v>
      </c>
      <c r="H240" s="11" t="s">
        <v>648</v>
      </c>
      <c r="I240" s="13" t="s">
        <v>6</v>
      </c>
      <c r="J240" s="2">
        <v>44424</v>
      </c>
      <c r="K240" s="2"/>
      <c r="L240" s="2"/>
      <c r="M240" s="11" t="s">
        <v>975</v>
      </c>
      <c r="N240" s="11" t="s">
        <v>982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Row],[User]],SKL放款!A:G,7,FALSE)</f>
        <v>放款管理課</v>
      </c>
      <c r="X240" s="9"/>
    </row>
    <row r="241" spans="1:24" ht="13.5" x14ac:dyDescent="0.3">
      <c r="A241" s="30">
        <v>235</v>
      </c>
      <c r="B241" s="9" t="str">
        <f>LEFT(功能_33[[#This Row],[功能代號]],2)</f>
        <v>L5</v>
      </c>
      <c r="C241" s="9" t="s">
        <v>1003</v>
      </c>
      <c r="D241" s="29"/>
      <c r="E241" s="11" t="s">
        <v>526</v>
      </c>
      <c r="F241" s="12" t="s">
        <v>527</v>
      </c>
      <c r="G241" s="9" t="s">
        <v>528</v>
      </c>
      <c r="H241" s="11" t="s">
        <v>648</v>
      </c>
      <c r="I241" s="13" t="s">
        <v>6</v>
      </c>
      <c r="J241" s="2">
        <v>44424</v>
      </c>
      <c r="K241" s="2"/>
      <c r="L241" s="2"/>
      <c r="M241" s="11" t="s">
        <v>975</v>
      </c>
      <c r="N241" s="11" t="s">
        <v>982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Row],[User]],SKL放款!A:G,7,FALSE)</f>
        <v>放款管理課</v>
      </c>
      <c r="X241" s="9"/>
    </row>
    <row r="242" spans="1:24" ht="13.5" x14ac:dyDescent="0.3">
      <c r="A242" s="30">
        <v>236</v>
      </c>
      <c r="B242" s="9" t="str">
        <f>LEFT(功能_33[[#This Row],[功能代號]],2)</f>
        <v>L5</v>
      </c>
      <c r="C242" s="9" t="s">
        <v>1003</v>
      </c>
      <c r="D242" s="29"/>
      <c r="E242" s="11" t="s">
        <v>529</v>
      </c>
      <c r="F242" s="12" t="s">
        <v>530</v>
      </c>
      <c r="G242" s="9" t="s">
        <v>531</v>
      </c>
      <c r="H242" s="11" t="s">
        <v>648</v>
      </c>
      <c r="I242" s="13" t="s">
        <v>6</v>
      </c>
      <c r="J242" s="2">
        <v>44424</v>
      </c>
      <c r="K242" s="2"/>
      <c r="L242" s="2"/>
      <c r="M242" s="11" t="s">
        <v>975</v>
      </c>
      <c r="N242" s="11" t="s">
        <v>982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Row],[User]],SKL放款!A:G,7,FALSE)</f>
        <v>放款管理課</v>
      </c>
      <c r="X242" s="9"/>
    </row>
    <row r="243" spans="1:24" ht="13.5" x14ac:dyDescent="0.3">
      <c r="A243" s="30">
        <v>237</v>
      </c>
      <c r="B243" s="9" t="str">
        <f>LEFT(功能_33[[#This Row],[功能代號]],2)</f>
        <v>L5</v>
      </c>
      <c r="C243" s="9" t="s">
        <v>1003</v>
      </c>
      <c r="D243" s="29"/>
      <c r="E243" s="11" t="s">
        <v>532</v>
      </c>
      <c r="F243" s="12" t="s">
        <v>533</v>
      </c>
      <c r="G243" s="9" t="s">
        <v>534</v>
      </c>
      <c r="H243" s="11" t="s">
        <v>648</v>
      </c>
      <c r="I243" s="13" t="s">
        <v>6</v>
      </c>
      <c r="J243" s="2">
        <v>44424</v>
      </c>
      <c r="K243" s="2"/>
      <c r="L243" s="2"/>
      <c r="M243" s="11" t="s">
        <v>975</v>
      </c>
      <c r="N243" s="11" t="s">
        <v>982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Row],[User]],SKL放款!A:G,7,FALSE)</f>
        <v>放款管理課</v>
      </c>
      <c r="X243" s="9"/>
    </row>
    <row r="244" spans="1:24" ht="13.5" x14ac:dyDescent="0.3">
      <c r="A244" s="30">
        <v>238</v>
      </c>
      <c r="B244" s="9" t="str">
        <f>LEFT(功能_33[[#This Row],[功能代號]],2)</f>
        <v>L5</v>
      </c>
      <c r="C244" s="9" t="s">
        <v>1003</v>
      </c>
      <c r="D244" s="29"/>
      <c r="E244" s="11" t="s">
        <v>535</v>
      </c>
      <c r="F244" s="12" t="s">
        <v>536</v>
      </c>
      <c r="G244" s="9" t="s">
        <v>537</v>
      </c>
      <c r="H244" s="11" t="s">
        <v>648</v>
      </c>
      <c r="I244" s="13" t="s">
        <v>6</v>
      </c>
      <c r="J244" s="2">
        <v>44424</v>
      </c>
      <c r="K244" s="2"/>
      <c r="L244" s="2"/>
      <c r="M244" s="11" t="s">
        <v>975</v>
      </c>
      <c r="N244" s="11" t="s">
        <v>982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Row],[User]],SKL放款!A:G,7,FALSE)</f>
        <v>放款管理課</v>
      </c>
      <c r="X244" s="9"/>
    </row>
    <row r="245" spans="1:24" ht="13.5" x14ac:dyDescent="0.3">
      <c r="A245" s="30">
        <v>239</v>
      </c>
      <c r="B245" s="9" t="str">
        <f>LEFT(功能_33[[#This Row],[功能代號]],2)</f>
        <v>L5</v>
      </c>
      <c r="C245" s="9" t="s">
        <v>1003</v>
      </c>
      <c r="D245" s="29"/>
      <c r="E245" s="11" t="s">
        <v>538</v>
      </c>
      <c r="F245" s="12" t="s">
        <v>539</v>
      </c>
      <c r="G245" s="9" t="s">
        <v>540</v>
      </c>
      <c r="H245" s="11" t="s">
        <v>648</v>
      </c>
      <c r="I245" s="13" t="s">
        <v>6</v>
      </c>
      <c r="J245" s="2">
        <v>44424</v>
      </c>
      <c r="K245" s="2"/>
      <c r="L245" s="2"/>
      <c r="M245" s="11" t="s">
        <v>975</v>
      </c>
      <c r="N245" s="11" t="s">
        <v>982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Row],[User]],SKL放款!A:G,7,FALSE)</f>
        <v>放款管理課</v>
      </c>
      <c r="X245" s="9"/>
    </row>
    <row r="246" spans="1:24" ht="13.5" x14ac:dyDescent="0.3">
      <c r="A246" s="30">
        <v>240</v>
      </c>
      <c r="B246" s="9" t="str">
        <f>LEFT(功能_33[[#This Row],[功能代號]],2)</f>
        <v>L5</v>
      </c>
      <c r="C246" s="9" t="s">
        <v>1003</v>
      </c>
      <c r="D246" s="29"/>
      <c r="E246" s="11" t="s">
        <v>541</v>
      </c>
      <c r="F246" s="12" t="s">
        <v>542</v>
      </c>
      <c r="G246" s="9" t="s">
        <v>543</v>
      </c>
      <c r="H246" s="11" t="s">
        <v>648</v>
      </c>
      <c r="I246" s="13" t="s">
        <v>6</v>
      </c>
      <c r="J246" s="2">
        <v>44424</v>
      </c>
      <c r="K246" s="2"/>
      <c r="L246" s="2"/>
      <c r="M246" s="11" t="s">
        <v>975</v>
      </c>
      <c r="N246" s="11" t="s">
        <v>982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Row],[User]],SKL放款!A:G,7,FALSE)</f>
        <v>放款管理課</v>
      </c>
      <c r="X246" s="9"/>
    </row>
    <row r="247" spans="1:24" ht="13.5" x14ac:dyDescent="0.3">
      <c r="A247" s="30">
        <v>241</v>
      </c>
      <c r="B247" s="9" t="str">
        <f>LEFT(功能_33[[#This Row],[功能代號]],2)</f>
        <v>L5</v>
      </c>
      <c r="C247" s="9" t="s">
        <v>1003</v>
      </c>
      <c r="D247" s="29"/>
      <c r="E247" s="11" t="s">
        <v>544</v>
      </c>
      <c r="F247" s="12" t="s">
        <v>545</v>
      </c>
      <c r="G247" s="9" t="s">
        <v>546</v>
      </c>
      <c r="H247" s="11" t="s">
        <v>648</v>
      </c>
      <c r="I247" s="13" t="s">
        <v>6</v>
      </c>
      <c r="J247" s="2">
        <v>44424</v>
      </c>
      <c r="K247" s="2"/>
      <c r="L247" s="2"/>
      <c r="M247" s="11" t="s">
        <v>975</v>
      </c>
      <c r="N247" s="11" t="s">
        <v>982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Row],[User]],SKL放款!A:G,7,FALSE)</f>
        <v>放款管理課</v>
      </c>
      <c r="X247" s="9"/>
    </row>
    <row r="248" spans="1:24" ht="13.5" x14ac:dyDescent="0.3">
      <c r="A248" s="30">
        <v>242</v>
      </c>
      <c r="B248" s="9" t="str">
        <f>LEFT(功能_33[[#This Row],[功能代號]],2)</f>
        <v>L5</v>
      </c>
      <c r="C248" s="9" t="s">
        <v>1003</v>
      </c>
      <c r="D248" s="29"/>
      <c r="E248" s="11" t="s">
        <v>547</v>
      </c>
      <c r="F248" s="12" t="s">
        <v>548</v>
      </c>
      <c r="G248" s="9" t="s">
        <v>549</v>
      </c>
      <c r="H248" s="11" t="s">
        <v>648</v>
      </c>
      <c r="I248" s="13" t="s">
        <v>6</v>
      </c>
      <c r="J248" s="2">
        <v>44424</v>
      </c>
      <c r="K248" s="2"/>
      <c r="L248" s="2"/>
      <c r="M248" s="11" t="s">
        <v>975</v>
      </c>
      <c r="N248" s="11" t="s">
        <v>982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Row],[User]],SKL放款!A:G,7,FALSE)</f>
        <v>放款管理課</v>
      </c>
      <c r="X248" s="9"/>
    </row>
    <row r="249" spans="1:24" ht="13.5" x14ac:dyDescent="0.3">
      <c r="A249" s="30">
        <v>243</v>
      </c>
      <c r="B249" s="9" t="str">
        <f>LEFT(功能_33[[#This Row],[功能代號]],2)</f>
        <v>L5</v>
      </c>
      <c r="C249" s="9" t="s">
        <v>1003</v>
      </c>
      <c r="D249" s="29"/>
      <c r="E249" s="11" t="s">
        <v>550</v>
      </c>
      <c r="F249" s="12" t="s">
        <v>551</v>
      </c>
      <c r="G249" s="9" t="s">
        <v>552</v>
      </c>
      <c r="H249" s="11" t="s">
        <v>648</v>
      </c>
      <c r="I249" s="13" t="s">
        <v>6</v>
      </c>
      <c r="J249" s="2">
        <v>44424</v>
      </c>
      <c r="K249" s="2"/>
      <c r="L249" s="2"/>
      <c r="M249" s="11" t="s">
        <v>975</v>
      </c>
      <c r="N249" s="11" t="s">
        <v>982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Row],[User]],SKL放款!A:G,7,FALSE)</f>
        <v>放款管理課</v>
      </c>
      <c r="X249" s="9"/>
    </row>
    <row r="250" spans="1:24" ht="13.5" x14ac:dyDescent="0.3">
      <c r="A250" s="30">
        <v>244</v>
      </c>
      <c r="B250" s="9" t="str">
        <f>LEFT(功能_33[[#This Row],[功能代號]],2)</f>
        <v>L5</v>
      </c>
      <c r="C250" s="9" t="s">
        <v>1003</v>
      </c>
      <c r="D250" s="29"/>
      <c r="E250" s="11" t="s">
        <v>553</v>
      </c>
      <c r="F250" s="12" t="s">
        <v>554</v>
      </c>
      <c r="G250" s="9" t="s">
        <v>555</v>
      </c>
      <c r="H250" s="11" t="s">
        <v>648</v>
      </c>
      <c r="I250" s="13" t="s">
        <v>6</v>
      </c>
      <c r="J250" s="2">
        <v>44424</v>
      </c>
      <c r="K250" s="2"/>
      <c r="L250" s="2"/>
      <c r="M250" s="11" t="s">
        <v>975</v>
      </c>
      <c r="N250" s="11" t="s">
        <v>982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Row],[User]],SKL放款!A:G,7,FALSE)</f>
        <v>放款管理課</v>
      </c>
      <c r="X250" s="9"/>
    </row>
    <row r="251" spans="1:24" ht="13.5" x14ac:dyDescent="0.3">
      <c r="A251" s="30">
        <v>245</v>
      </c>
      <c r="B251" s="9" t="str">
        <f>LEFT(功能_33[[#This Row],[功能代號]],2)</f>
        <v>L5</v>
      </c>
      <c r="C251" s="9" t="s">
        <v>1003</v>
      </c>
      <c r="D251" s="29"/>
      <c r="E251" s="11" t="s">
        <v>556</v>
      </c>
      <c r="F251" s="12" t="s">
        <v>557</v>
      </c>
      <c r="G251" s="9" t="s">
        <v>1825</v>
      </c>
      <c r="H251" s="13" t="s">
        <v>558</v>
      </c>
      <c r="I251" s="13" t="s">
        <v>558</v>
      </c>
      <c r="J251" s="2">
        <v>44425</v>
      </c>
      <c r="K251" s="2"/>
      <c r="L251" s="2"/>
      <c r="M251" s="11" t="s">
        <v>975</v>
      </c>
      <c r="N251" s="11" t="s">
        <v>964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Row],[User]],SKL放款!A:G,7,FALSE)</f>
        <v>放款服務課</v>
      </c>
      <c r="X251" s="9"/>
    </row>
    <row r="252" spans="1:24" ht="13.5" x14ac:dyDescent="0.3">
      <c r="A252" s="30">
        <v>246</v>
      </c>
      <c r="B252" s="9" t="str">
        <f>LEFT(功能_33[[#This Row],[功能代號]],2)</f>
        <v>L5</v>
      </c>
      <c r="C252" s="9" t="s">
        <v>1003</v>
      </c>
      <c r="D252" s="29"/>
      <c r="E252" s="11" t="s">
        <v>559</v>
      </c>
      <c r="F252" s="12" t="s">
        <v>560</v>
      </c>
      <c r="G252" s="9" t="s">
        <v>561</v>
      </c>
      <c r="H252" s="13" t="s">
        <v>558</v>
      </c>
      <c r="I252" s="13" t="s">
        <v>558</v>
      </c>
      <c r="J252" s="2">
        <v>44425</v>
      </c>
      <c r="K252" s="2"/>
      <c r="L252" s="2"/>
      <c r="M252" s="11" t="s">
        <v>975</v>
      </c>
      <c r="N252" s="11" t="s">
        <v>964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Row],[User]],SKL放款!A:G,7,FALSE)</f>
        <v>放款服務課</v>
      </c>
      <c r="X252" s="9"/>
    </row>
    <row r="253" spans="1:24" ht="13.5" x14ac:dyDescent="0.3">
      <c r="A253" s="30">
        <v>247</v>
      </c>
      <c r="B253" s="9" t="str">
        <f>LEFT(功能_33[[#This Row],[功能代號]],2)</f>
        <v>L5</v>
      </c>
      <c r="C253" s="9" t="s">
        <v>1003</v>
      </c>
      <c r="D253" s="29"/>
      <c r="E253" s="11" t="s">
        <v>562</v>
      </c>
      <c r="F253" s="12" t="s">
        <v>563</v>
      </c>
      <c r="G253" s="9" t="s">
        <v>564</v>
      </c>
      <c r="H253" s="13" t="s">
        <v>558</v>
      </c>
      <c r="I253" s="13" t="s">
        <v>558</v>
      </c>
      <c r="J253" s="2">
        <v>44425</v>
      </c>
      <c r="K253" s="2"/>
      <c r="L253" s="2"/>
      <c r="M253" s="11" t="s">
        <v>975</v>
      </c>
      <c r="N253" s="11" t="s">
        <v>964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Row],[User]],SKL放款!A:G,7,FALSE)</f>
        <v>放款服務課</v>
      </c>
      <c r="X253" s="9"/>
    </row>
    <row r="254" spans="1:24" ht="13.5" x14ac:dyDescent="0.3">
      <c r="A254" s="30">
        <v>248</v>
      </c>
      <c r="B254" s="9" t="str">
        <f>LEFT(功能_33[[#This Row],[功能代號]],2)</f>
        <v>L5</v>
      </c>
      <c r="C254" s="9" t="s">
        <v>1003</v>
      </c>
      <c r="D254" s="29"/>
      <c r="E254" s="11" t="s">
        <v>565</v>
      </c>
      <c r="F254" s="12" t="s">
        <v>566</v>
      </c>
      <c r="G254" s="9" t="s">
        <v>567</v>
      </c>
      <c r="H254" s="13" t="s">
        <v>558</v>
      </c>
      <c r="I254" s="13" t="s">
        <v>558</v>
      </c>
      <c r="J254" s="2">
        <v>44425</v>
      </c>
      <c r="K254" s="2"/>
      <c r="L254" s="2"/>
      <c r="M254" s="11" t="s">
        <v>975</v>
      </c>
      <c r="N254" s="11" t="s">
        <v>964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Row],[User]],SKL放款!A:G,7,FALSE)</f>
        <v>放款服務課</v>
      </c>
      <c r="X254" s="9"/>
    </row>
    <row r="255" spans="1:24" ht="13.5" x14ac:dyDescent="0.3">
      <c r="A255" s="30">
        <v>249</v>
      </c>
      <c r="B255" s="9" t="str">
        <f>LEFT(功能_33[[#This Row],[功能代號]],2)</f>
        <v>L5</v>
      </c>
      <c r="C255" s="9" t="s">
        <v>1003</v>
      </c>
      <c r="D255" s="29"/>
      <c r="E255" s="11" t="s">
        <v>568</v>
      </c>
      <c r="F255" s="12" t="s">
        <v>569</v>
      </c>
      <c r="G255" s="9" t="s">
        <v>570</v>
      </c>
      <c r="H255" s="13" t="s">
        <v>558</v>
      </c>
      <c r="I255" s="13" t="s">
        <v>558</v>
      </c>
      <c r="J255" s="2">
        <v>44425</v>
      </c>
      <c r="K255" s="2"/>
      <c r="L255" s="2"/>
      <c r="M255" s="11" t="s">
        <v>975</v>
      </c>
      <c r="N255" s="11" t="s">
        <v>964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Row],[User]],SKL放款!A:G,7,FALSE)</f>
        <v>放款服務課</v>
      </c>
      <c r="X255" s="9"/>
    </row>
    <row r="256" spans="1:24" ht="13.5" x14ac:dyDescent="0.3">
      <c r="A256" s="30">
        <v>250</v>
      </c>
      <c r="B256" s="9" t="str">
        <f>LEFT(功能_33[[#This Row],[功能代號]],2)</f>
        <v>L5</v>
      </c>
      <c r="C256" s="9" t="s">
        <v>1003</v>
      </c>
      <c r="D256" s="29"/>
      <c r="E256" s="11" t="s">
        <v>571</v>
      </c>
      <c r="F256" s="12" t="s">
        <v>572</v>
      </c>
      <c r="G256" s="9" t="s">
        <v>573</v>
      </c>
      <c r="H256" s="13" t="s">
        <v>558</v>
      </c>
      <c r="I256" s="13" t="s">
        <v>558</v>
      </c>
      <c r="J256" s="2">
        <v>44425</v>
      </c>
      <c r="K256" s="2"/>
      <c r="L256" s="2"/>
      <c r="M256" s="11" t="s">
        <v>975</v>
      </c>
      <c r="N256" s="11" t="s">
        <v>964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Row],[User]],SKL放款!A:G,7,FALSE)</f>
        <v>放款服務課</v>
      </c>
      <c r="X256" s="9"/>
    </row>
    <row r="257" spans="1:24" ht="13.5" x14ac:dyDescent="0.3">
      <c r="A257" s="30">
        <v>251</v>
      </c>
      <c r="B257" s="9" t="str">
        <f>LEFT(功能_33[[#This Row],[功能代號]],2)</f>
        <v>L5</v>
      </c>
      <c r="C257" s="9" t="s">
        <v>1003</v>
      </c>
      <c r="D257" s="29"/>
      <c r="E257" s="11" t="s">
        <v>574</v>
      </c>
      <c r="F257" s="12" t="s">
        <v>575</v>
      </c>
      <c r="G257" s="9" t="s">
        <v>576</v>
      </c>
      <c r="H257" s="13" t="s">
        <v>558</v>
      </c>
      <c r="I257" s="13" t="s">
        <v>558</v>
      </c>
      <c r="J257" s="2">
        <v>44425</v>
      </c>
      <c r="K257" s="2"/>
      <c r="L257" s="2"/>
      <c r="M257" s="11" t="s">
        <v>975</v>
      </c>
      <c r="N257" s="11" t="s">
        <v>964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Row],[User]],SKL放款!A:G,7,FALSE)</f>
        <v>放款服務課</v>
      </c>
      <c r="X257" s="9"/>
    </row>
    <row r="258" spans="1:24" ht="13.5" x14ac:dyDescent="0.3">
      <c r="A258" s="30">
        <v>252</v>
      </c>
      <c r="B258" s="9" t="str">
        <f>LEFT(功能_33[[#This Row],[功能代號]],2)</f>
        <v>L5</v>
      </c>
      <c r="C258" s="9" t="s">
        <v>1003</v>
      </c>
      <c r="D258" s="29"/>
      <c r="E258" s="11" t="s">
        <v>577</v>
      </c>
      <c r="F258" s="12" t="s">
        <v>578</v>
      </c>
      <c r="G258" s="9" t="s">
        <v>579</v>
      </c>
      <c r="H258" s="13" t="s">
        <v>558</v>
      </c>
      <c r="I258" s="13" t="s">
        <v>558</v>
      </c>
      <c r="J258" s="2">
        <v>44425</v>
      </c>
      <c r="K258" s="2"/>
      <c r="L258" s="2"/>
      <c r="M258" s="11" t="s">
        <v>975</v>
      </c>
      <c r="N258" s="11" t="s">
        <v>964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Row],[User]],SKL放款!A:G,7,FALSE)</f>
        <v>放款服務課</v>
      </c>
      <c r="X258" s="9"/>
    </row>
    <row r="259" spans="1:24" ht="13.5" x14ac:dyDescent="0.3">
      <c r="A259" s="30">
        <v>253</v>
      </c>
      <c r="B259" s="9" t="str">
        <f>LEFT(功能_33[[#This Row],[功能代號]],2)</f>
        <v>L5</v>
      </c>
      <c r="C259" s="9" t="s">
        <v>1003</v>
      </c>
      <c r="D259" s="29"/>
      <c r="E259" s="11" t="s">
        <v>580</v>
      </c>
      <c r="F259" s="12" t="s">
        <v>581</v>
      </c>
      <c r="G259" s="9" t="s">
        <v>582</v>
      </c>
      <c r="H259" s="13" t="s">
        <v>558</v>
      </c>
      <c r="I259" s="13" t="s">
        <v>558</v>
      </c>
      <c r="J259" s="2">
        <v>44425</v>
      </c>
      <c r="K259" s="2"/>
      <c r="L259" s="2"/>
      <c r="M259" s="11" t="s">
        <v>975</v>
      </c>
      <c r="N259" s="11" t="s">
        <v>964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Row],[User]],SKL放款!A:G,7,FALSE)</f>
        <v>放款服務課</v>
      </c>
      <c r="X259" s="9"/>
    </row>
    <row r="260" spans="1:24" ht="13.5" x14ac:dyDescent="0.3">
      <c r="A260" s="30">
        <v>254</v>
      </c>
      <c r="B260" s="15" t="str">
        <f>LEFT(功能_33[[#This Row],[功能代號]],2)</f>
        <v>L5</v>
      </c>
      <c r="C260" s="9" t="s">
        <v>1003</v>
      </c>
      <c r="D260" s="29"/>
      <c r="E260" s="11" t="s">
        <v>1015</v>
      </c>
      <c r="F260" s="25" t="s">
        <v>1017</v>
      </c>
      <c r="G260" s="9" t="s">
        <v>1012</v>
      </c>
      <c r="H260" s="11" t="s">
        <v>1018</v>
      </c>
      <c r="I260" s="26" t="s">
        <v>1018</v>
      </c>
      <c r="J260" s="2">
        <v>44425</v>
      </c>
      <c r="K260" s="2"/>
      <c r="L260" s="2"/>
      <c r="M260" s="11" t="s">
        <v>975</v>
      </c>
      <c r="N260" s="11" t="s">
        <v>964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Row],[User]],SKL放款!A:G,7,FALSE)</f>
        <v>放款服務課</v>
      </c>
      <c r="X260" s="9"/>
    </row>
    <row r="261" spans="1:24" ht="13.5" x14ac:dyDescent="0.3">
      <c r="A261" s="30">
        <v>255</v>
      </c>
      <c r="B261" s="9" t="str">
        <f>LEFT(功能_33[[#This Row],[功能代號]],2)</f>
        <v>L5</v>
      </c>
      <c r="C261" s="9" t="s">
        <v>1003</v>
      </c>
      <c r="D261" s="29"/>
      <c r="E261" s="11" t="s">
        <v>583</v>
      </c>
      <c r="F261" s="12" t="s">
        <v>584</v>
      </c>
      <c r="G261" s="9" t="s">
        <v>585</v>
      </c>
      <c r="H261" s="13" t="s">
        <v>558</v>
      </c>
      <c r="I261" s="13" t="s">
        <v>558</v>
      </c>
      <c r="J261" s="2">
        <v>44425</v>
      </c>
      <c r="K261" s="2"/>
      <c r="L261" s="2"/>
      <c r="M261" s="11" t="s">
        <v>975</v>
      </c>
      <c r="N261" s="11" t="s">
        <v>964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Row],[User]],SKL放款!A:G,7,FALSE)</f>
        <v>放款服務課</v>
      </c>
      <c r="X261" s="9"/>
    </row>
    <row r="262" spans="1:24" ht="13.5" x14ac:dyDescent="0.3">
      <c r="A262" s="30">
        <v>256</v>
      </c>
      <c r="B262" s="9" t="str">
        <f>LEFT(功能_33[[#This Row],[功能代號]],2)</f>
        <v>L5</v>
      </c>
      <c r="C262" s="9" t="s">
        <v>1003</v>
      </c>
      <c r="D262" s="29"/>
      <c r="E262" s="11" t="s">
        <v>586</v>
      </c>
      <c r="F262" s="12" t="s">
        <v>587</v>
      </c>
      <c r="G262" s="9" t="s">
        <v>588</v>
      </c>
      <c r="H262" s="13" t="s">
        <v>558</v>
      </c>
      <c r="I262" s="13" t="s">
        <v>558</v>
      </c>
      <c r="J262" s="2">
        <v>44426</v>
      </c>
      <c r="K262" s="2"/>
      <c r="L262" s="2"/>
      <c r="M262" s="11" t="s">
        <v>975</v>
      </c>
      <c r="N262" s="11" t="s">
        <v>964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Row],[User]],SKL放款!A:G,7,FALSE)</f>
        <v>放款服務課</v>
      </c>
      <c r="X262" s="9"/>
    </row>
    <row r="263" spans="1:24" ht="13.5" x14ac:dyDescent="0.3">
      <c r="A263" s="30">
        <v>257</v>
      </c>
      <c r="B263" s="15" t="str">
        <f>LEFT(功能_33[[#This Row],[功能代號]],2)</f>
        <v>L5</v>
      </c>
      <c r="C263" s="9" t="s">
        <v>1003</v>
      </c>
      <c r="D263" s="29"/>
      <c r="E263" s="11" t="s">
        <v>983</v>
      </c>
      <c r="F263" s="16" t="s">
        <v>994</v>
      </c>
      <c r="G263" s="17" t="s">
        <v>989</v>
      </c>
      <c r="H263" s="11" t="s">
        <v>558</v>
      </c>
      <c r="I263" s="11" t="s">
        <v>558</v>
      </c>
      <c r="J263" s="2">
        <v>44426</v>
      </c>
      <c r="K263" s="2"/>
      <c r="L263" s="2"/>
      <c r="M263" s="11" t="s">
        <v>975</v>
      </c>
      <c r="N263" s="11" t="s">
        <v>964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Row],[User]],SKL放款!A:G,7,FALSE)</f>
        <v>放款服務課</v>
      </c>
      <c r="X263" s="9"/>
    </row>
    <row r="264" spans="1:24" ht="13.5" x14ac:dyDescent="0.3">
      <c r="A264" s="30">
        <v>258</v>
      </c>
      <c r="B264" s="9" t="str">
        <f>LEFT(功能_33[[#This Row],[功能代號]],2)</f>
        <v>L5</v>
      </c>
      <c r="C264" s="9" t="s">
        <v>1003</v>
      </c>
      <c r="D264" s="29"/>
      <c r="E264" s="11" t="s">
        <v>589</v>
      </c>
      <c r="F264" s="12" t="s">
        <v>590</v>
      </c>
      <c r="G264" s="9" t="s">
        <v>591</v>
      </c>
      <c r="H264" s="13" t="s">
        <v>558</v>
      </c>
      <c r="I264" s="13" t="s">
        <v>558</v>
      </c>
      <c r="J264" s="2">
        <v>44426</v>
      </c>
      <c r="K264" s="2"/>
      <c r="L264" s="2"/>
      <c r="M264" s="11" t="s">
        <v>975</v>
      </c>
      <c r="N264" s="11" t="s">
        <v>964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Row],[User]],SKL放款!A:G,7,FALSE)</f>
        <v>放款服務課</v>
      </c>
      <c r="X264" s="9"/>
    </row>
    <row r="265" spans="1:24" ht="13.5" x14ac:dyDescent="0.3">
      <c r="A265" s="30">
        <v>259</v>
      </c>
      <c r="B265" s="9" t="str">
        <f>LEFT(功能_33[[#This Row],[功能代號]],2)</f>
        <v>L5</v>
      </c>
      <c r="C265" s="9" t="s">
        <v>1003</v>
      </c>
      <c r="D265" s="29"/>
      <c r="E265" s="11" t="s">
        <v>592</v>
      </c>
      <c r="F265" s="12" t="s">
        <v>593</v>
      </c>
      <c r="G265" s="9" t="s">
        <v>594</v>
      </c>
      <c r="H265" s="13" t="s">
        <v>558</v>
      </c>
      <c r="I265" s="13" t="s">
        <v>558</v>
      </c>
      <c r="J265" s="2">
        <v>44426</v>
      </c>
      <c r="K265" s="2"/>
      <c r="L265" s="2"/>
      <c r="M265" s="11" t="s">
        <v>975</v>
      </c>
      <c r="N265" s="11" t="s">
        <v>964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Row],[User]],SKL放款!A:G,7,FALSE)</f>
        <v>放款服務課</v>
      </c>
      <c r="X265" s="9"/>
    </row>
    <row r="266" spans="1:24" ht="13.5" x14ac:dyDescent="0.3">
      <c r="A266" s="30">
        <v>260</v>
      </c>
      <c r="B266" s="9" t="str">
        <f>LEFT(功能_33[[#This Row],[功能代號]],2)</f>
        <v>L5</v>
      </c>
      <c r="C266" s="9" t="s">
        <v>1003</v>
      </c>
      <c r="D266" s="29"/>
      <c r="E266" s="11" t="s">
        <v>595</v>
      </c>
      <c r="F266" s="12" t="s">
        <v>596</v>
      </c>
      <c r="G266" s="9" t="s">
        <v>597</v>
      </c>
      <c r="H266" s="13" t="s">
        <v>558</v>
      </c>
      <c r="I266" s="13" t="s">
        <v>558</v>
      </c>
      <c r="J266" s="2">
        <v>44426</v>
      </c>
      <c r="K266" s="2"/>
      <c r="L266" s="2"/>
      <c r="M266" s="11" t="s">
        <v>975</v>
      </c>
      <c r="N266" s="11" t="s">
        <v>964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Row],[User]],SKL放款!A:G,7,FALSE)</f>
        <v>放款服務課</v>
      </c>
      <c r="X266" s="9"/>
    </row>
    <row r="267" spans="1:24" ht="13.5" x14ac:dyDescent="0.3">
      <c r="A267" s="30">
        <v>261</v>
      </c>
      <c r="B267" s="15" t="str">
        <f>LEFT(功能_33[[#This Row],[功能代號]],2)</f>
        <v>L5</v>
      </c>
      <c r="C267" s="9" t="s">
        <v>1003</v>
      </c>
      <c r="D267" s="29"/>
      <c r="E267" s="11" t="s">
        <v>984</v>
      </c>
      <c r="F267" s="16" t="s">
        <v>995</v>
      </c>
      <c r="G267" s="17" t="s">
        <v>990</v>
      </c>
      <c r="H267" s="11" t="s">
        <v>558</v>
      </c>
      <c r="I267" s="11" t="s">
        <v>558</v>
      </c>
      <c r="J267" s="2">
        <v>44426</v>
      </c>
      <c r="K267" s="2"/>
      <c r="L267" s="2"/>
      <c r="M267" s="11" t="s">
        <v>975</v>
      </c>
      <c r="N267" s="11" t="s">
        <v>964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Row],[User]],SKL放款!A:G,7,FALSE)</f>
        <v>放款服務課</v>
      </c>
      <c r="X267" s="9"/>
    </row>
    <row r="268" spans="1:24" ht="13.5" x14ac:dyDescent="0.3">
      <c r="A268" s="30">
        <v>262</v>
      </c>
      <c r="B268" s="9" t="str">
        <f>LEFT(功能_33[[#This Row],[功能代號]],2)</f>
        <v>L5</v>
      </c>
      <c r="C268" s="9" t="s">
        <v>1003</v>
      </c>
      <c r="D268" s="29"/>
      <c r="E268" s="11" t="s">
        <v>598</v>
      </c>
      <c r="F268" s="12" t="s">
        <v>599</v>
      </c>
      <c r="G268" s="9" t="s">
        <v>600</v>
      </c>
      <c r="H268" s="13" t="s">
        <v>558</v>
      </c>
      <c r="I268" s="13" t="s">
        <v>558</v>
      </c>
      <c r="J268" s="2">
        <v>44426</v>
      </c>
      <c r="K268" s="2"/>
      <c r="L268" s="2"/>
      <c r="M268" s="11" t="s">
        <v>975</v>
      </c>
      <c r="N268" s="11" t="s">
        <v>964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Row],[User]],SKL放款!A:G,7,FALSE)</f>
        <v>放款服務課</v>
      </c>
      <c r="X268" s="9"/>
    </row>
    <row r="269" spans="1:24" ht="13.5" x14ac:dyDescent="0.3">
      <c r="A269" s="30">
        <v>263</v>
      </c>
      <c r="B269" s="9" t="str">
        <f>LEFT(功能_33[[#This Row],[功能代號]],2)</f>
        <v>L5</v>
      </c>
      <c r="C269" s="9" t="s">
        <v>1003</v>
      </c>
      <c r="D269" s="29"/>
      <c r="E269" s="11" t="s">
        <v>601</v>
      </c>
      <c r="F269" s="12" t="s">
        <v>602</v>
      </c>
      <c r="G269" s="9" t="s">
        <v>603</v>
      </c>
      <c r="H269" s="13" t="s">
        <v>558</v>
      </c>
      <c r="I269" s="13" t="s">
        <v>558</v>
      </c>
      <c r="J269" s="2">
        <v>44426</v>
      </c>
      <c r="K269" s="2"/>
      <c r="L269" s="2"/>
      <c r="M269" s="11" t="s">
        <v>975</v>
      </c>
      <c r="N269" s="11" t="s">
        <v>964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Row],[User]],SKL放款!A:G,7,FALSE)</f>
        <v>放款服務課</v>
      </c>
      <c r="X269" s="9"/>
    </row>
    <row r="270" spans="1:24" ht="13.5" x14ac:dyDescent="0.3">
      <c r="A270" s="30">
        <v>264</v>
      </c>
      <c r="B270" s="9" t="str">
        <f>LEFT(功能_33[[#This Row],[功能代號]],2)</f>
        <v>L5</v>
      </c>
      <c r="C270" s="9" t="s">
        <v>1003</v>
      </c>
      <c r="D270" s="29"/>
      <c r="E270" s="11" t="s">
        <v>604</v>
      </c>
      <c r="F270" s="12" t="s">
        <v>605</v>
      </c>
      <c r="G270" s="9" t="s">
        <v>606</v>
      </c>
      <c r="H270" s="13" t="s">
        <v>558</v>
      </c>
      <c r="I270" s="13" t="s">
        <v>558</v>
      </c>
      <c r="J270" s="2">
        <v>44426</v>
      </c>
      <c r="K270" s="2"/>
      <c r="L270" s="2"/>
      <c r="M270" s="11" t="s">
        <v>975</v>
      </c>
      <c r="N270" s="11" t="s">
        <v>964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Row],[User]],SKL放款!A:G,7,FALSE)</f>
        <v>放款服務課</v>
      </c>
      <c r="X270" s="9"/>
    </row>
    <row r="271" spans="1:24" ht="13.5" x14ac:dyDescent="0.3">
      <c r="A271" s="30">
        <v>265</v>
      </c>
      <c r="B271" s="9" t="str">
        <f>LEFT(功能_33[[#This Row],[功能代號]],2)</f>
        <v>L5</v>
      </c>
      <c r="C271" s="9" t="s">
        <v>1003</v>
      </c>
      <c r="D271" s="29"/>
      <c r="E271" s="11" t="s">
        <v>607</v>
      </c>
      <c r="F271" s="12" t="s">
        <v>608</v>
      </c>
      <c r="G271" s="9" t="s">
        <v>609</v>
      </c>
      <c r="H271" s="13" t="s">
        <v>558</v>
      </c>
      <c r="I271" s="13" t="s">
        <v>558</v>
      </c>
      <c r="J271" s="2">
        <v>44426</v>
      </c>
      <c r="K271" s="2"/>
      <c r="L271" s="2"/>
      <c r="M271" s="11" t="s">
        <v>975</v>
      </c>
      <c r="N271" s="11" t="s">
        <v>964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Row],[User]],SKL放款!A:G,7,FALSE)</f>
        <v>放款服務課</v>
      </c>
      <c r="X271" s="9"/>
    </row>
    <row r="272" spans="1:24" ht="13.5" x14ac:dyDescent="0.3">
      <c r="A272" s="30">
        <v>266</v>
      </c>
      <c r="B272" s="9" t="str">
        <f>LEFT(功能_33[[#This Row],[功能代號]],2)</f>
        <v>L5</v>
      </c>
      <c r="C272" s="9" t="s">
        <v>1003</v>
      </c>
      <c r="D272" s="29"/>
      <c r="E272" s="11" t="s">
        <v>610</v>
      </c>
      <c r="F272" s="12" t="s">
        <v>611</v>
      </c>
      <c r="G272" s="9" t="s">
        <v>612</v>
      </c>
      <c r="H272" s="13" t="s">
        <v>558</v>
      </c>
      <c r="I272" s="13" t="s">
        <v>558</v>
      </c>
      <c r="J272" s="2">
        <v>44426</v>
      </c>
      <c r="K272" s="2"/>
      <c r="L272" s="2"/>
      <c r="M272" s="11" t="s">
        <v>975</v>
      </c>
      <c r="N272" s="11" t="s">
        <v>964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Row],[User]],SKL放款!A:G,7,FALSE)</f>
        <v>放款服務課</v>
      </c>
      <c r="X272" s="9"/>
    </row>
    <row r="273" spans="1:24" ht="13.5" x14ac:dyDescent="0.3">
      <c r="A273" s="30">
        <v>267</v>
      </c>
      <c r="B273" s="15" t="str">
        <f>LEFT(功能_33[[#This Row],[功能代號]],2)</f>
        <v>L5</v>
      </c>
      <c r="C273" s="9" t="s">
        <v>1003</v>
      </c>
      <c r="D273" s="29"/>
      <c r="E273" s="11" t="s">
        <v>987</v>
      </c>
      <c r="F273" s="16" t="s">
        <v>996</v>
      </c>
      <c r="G273" s="17" t="s">
        <v>992</v>
      </c>
      <c r="H273" s="11" t="s">
        <v>961</v>
      </c>
      <c r="I273" s="11" t="s">
        <v>714</v>
      </c>
      <c r="J273" s="2">
        <v>44427</v>
      </c>
      <c r="K273" s="2"/>
      <c r="L273" s="2"/>
      <c r="M273" s="11" t="s">
        <v>966</v>
      </c>
      <c r="N273" s="11" t="s">
        <v>1007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Row],[User]],SKL放款!A:G,7,FALSE)</f>
        <v>放款服務課</v>
      </c>
      <c r="X273" s="9"/>
    </row>
    <row r="274" spans="1:24" ht="13.5" x14ac:dyDescent="0.3">
      <c r="A274" s="30">
        <v>268</v>
      </c>
      <c r="B274" s="9" t="str">
        <f>LEFT(功能_33[[#This Row],[功能代號]],2)</f>
        <v>L5</v>
      </c>
      <c r="C274" s="9" t="s">
        <v>1003</v>
      </c>
      <c r="D274" s="29"/>
      <c r="E274" s="11" t="s">
        <v>677</v>
      </c>
      <c r="F274" s="12" t="s">
        <v>678</v>
      </c>
      <c r="G274" s="9" t="s">
        <v>679</v>
      </c>
      <c r="H274" s="11" t="s">
        <v>961</v>
      </c>
      <c r="I274" s="13" t="s">
        <v>327</v>
      </c>
      <c r="J274" s="2">
        <v>44427</v>
      </c>
      <c r="K274" s="2"/>
      <c r="L274" s="2"/>
      <c r="M274" s="11" t="s">
        <v>966</v>
      </c>
      <c r="N274" s="11" t="s">
        <v>964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Row],[User]],SKL放款!A:G,7,FALSE)</f>
        <v>放款服務課</v>
      </c>
      <c r="X274" s="9"/>
    </row>
    <row r="275" spans="1:24" ht="13.5" x14ac:dyDescent="0.3">
      <c r="A275" s="30">
        <v>269</v>
      </c>
      <c r="B275" s="9" t="str">
        <f>LEFT(功能_33[[#This Row],[功能代號]],2)</f>
        <v>L5</v>
      </c>
      <c r="C275" s="9" t="s">
        <v>1003</v>
      </c>
      <c r="D275" s="29"/>
      <c r="E275" s="11" t="s">
        <v>680</v>
      </c>
      <c r="F275" s="12" t="s">
        <v>681</v>
      </c>
      <c r="G275" s="9" t="s">
        <v>682</v>
      </c>
      <c r="H275" s="11" t="s">
        <v>961</v>
      </c>
      <c r="I275" s="13" t="s">
        <v>327</v>
      </c>
      <c r="J275" s="2">
        <v>44427</v>
      </c>
      <c r="K275" s="2"/>
      <c r="L275" s="2"/>
      <c r="M275" s="11" t="s">
        <v>966</v>
      </c>
      <c r="N275" s="11" t="s">
        <v>964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Row],[User]],SKL放款!A:G,7,FALSE)</f>
        <v>放款服務課</v>
      </c>
      <c r="X275" s="9"/>
    </row>
    <row r="276" spans="1:24" ht="13.5" x14ac:dyDescent="0.3">
      <c r="A276" s="30">
        <v>270</v>
      </c>
      <c r="B276" s="9" t="str">
        <f>LEFT(功能_33[[#This Row],[功能代號]],2)</f>
        <v>L5</v>
      </c>
      <c r="C276" s="9" t="s">
        <v>1003</v>
      </c>
      <c r="D276" s="29"/>
      <c r="E276" s="11" t="s">
        <v>683</v>
      </c>
      <c r="F276" s="12" t="s">
        <v>684</v>
      </c>
      <c r="G276" s="9" t="s">
        <v>685</v>
      </c>
      <c r="H276" s="11" t="s">
        <v>961</v>
      </c>
      <c r="I276" s="13" t="s">
        <v>327</v>
      </c>
      <c r="J276" s="2">
        <v>44427</v>
      </c>
      <c r="K276" s="2"/>
      <c r="L276" s="2"/>
      <c r="M276" s="11" t="s">
        <v>966</v>
      </c>
      <c r="N276" s="11" t="s">
        <v>964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Row],[User]],SKL放款!A:G,7,FALSE)</f>
        <v>放款服務課</v>
      </c>
      <c r="X276" s="9"/>
    </row>
    <row r="277" spans="1:24" ht="13.5" x14ac:dyDescent="0.3">
      <c r="A277" s="30">
        <v>271</v>
      </c>
      <c r="B277" s="9" t="str">
        <f>LEFT(功能_33[[#This Row],[功能代號]],2)</f>
        <v>L5</v>
      </c>
      <c r="C277" s="9" t="s">
        <v>1003</v>
      </c>
      <c r="D277" s="29"/>
      <c r="E277" s="11" t="s">
        <v>686</v>
      </c>
      <c r="F277" s="12" t="s">
        <v>687</v>
      </c>
      <c r="G277" s="9" t="s">
        <v>688</v>
      </c>
      <c r="H277" s="11" t="s">
        <v>961</v>
      </c>
      <c r="I277" s="13" t="s">
        <v>327</v>
      </c>
      <c r="J277" s="2">
        <v>44427</v>
      </c>
      <c r="K277" s="2"/>
      <c r="L277" s="2"/>
      <c r="M277" s="11" t="s">
        <v>966</v>
      </c>
      <c r="N277" s="11" t="s">
        <v>964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Row],[User]],SKL放款!A:G,7,FALSE)</f>
        <v>放款服務課</v>
      </c>
      <c r="X277" s="9"/>
    </row>
    <row r="278" spans="1:24" ht="13.5" x14ac:dyDescent="0.3">
      <c r="A278" s="30">
        <v>272</v>
      </c>
      <c r="B278" s="9" t="str">
        <f>LEFT(功能_33[[#This Row],[功能代號]],2)</f>
        <v>L5</v>
      </c>
      <c r="C278" s="9" t="s">
        <v>1003</v>
      </c>
      <c r="D278" s="29"/>
      <c r="E278" s="11" t="s">
        <v>689</v>
      </c>
      <c r="F278" s="12" t="s">
        <v>690</v>
      </c>
      <c r="G278" s="9" t="s">
        <v>691</v>
      </c>
      <c r="H278" s="11" t="s">
        <v>961</v>
      </c>
      <c r="I278" s="13" t="s">
        <v>327</v>
      </c>
      <c r="J278" s="2">
        <v>44427</v>
      </c>
      <c r="K278" s="2"/>
      <c r="L278" s="2"/>
      <c r="M278" s="11" t="s">
        <v>966</v>
      </c>
      <c r="N278" s="11" t="s">
        <v>964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Row],[User]],SKL放款!A:G,7,FALSE)</f>
        <v>放款服務課</v>
      </c>
      <c r="X278" s="9"/>
    </row>
    <row r="279" spans="1:24" ht="13.5" x14ac:dyDescent="0.3">
      <c r="A279" s="30">
        <v>273</v>
      </c>
      <c r="B279" s="9" t="str">
        <f>LEFT(功能_33[[#This Row],[功能代號]],2)</f>
        <v>L5</v>
      </c>
      <c r="C279" s="9" t="s">
        <v>1003</v>
      </c>
      <c r="D279" s="9" t="s">
        <v>1688</v>
      </c>
      <c r="E279" s="11" t="s">
        <v>692</v>
      </c>
      <c r="F279" s="12" t="s">
        <v>693</v>
      </c>
      <c r="G279" s="9" t="s">
        <v>694</v>
      </c>
      <c r="H279" s="11" t="s">
        <v>961</v>
      </c>
      <c r="I279" s="13" t="s">
        <v>327</v>
      </c>
      <c r="J279" s="2">
        <v>44427</v>
      </c>
      <c r="K279" s="2"/>
      <c r="L279" s="2"/>
      <c r="M279" s="11" t="s">
        <v>966</v>
      </c>
      <c r="N279" s="11" t="s">
        <v>974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Row],[User]],SKL放款!A:G,7,FALSE)</f>
        <v>放款審查課</v>
      </c>
      <c r="X279" s="9"/>
    </row>
    <row r="280" spans="1:24" ht="13.5" x14ac:dyDescent="0.3">
      <c r="A280" s="30">
        <v>274</v>
      </c>
      <c r="B280" s="9" t="str">
        <f>LEFT(功能_33[[#This Row],[功能代號]],2)</f>
        <v>L5</v>
      </c>
      <c r="C280" s="9" t="s">
        <v>1003</v>
      </c>
      <c r="D280" s="9" t="s">
        <v>1688</v>
      </c>
      <c r="E280" s="11" t="s">
        <v>695</v>
      </c>
      <c r="F280" s="12" t="s">
        <v>696</v>
      </c>
      <c r="G280" s="9" t="s">
        <v>697</v>
      </c>
      <c r="H280" s="11" t="s">
        <v>961</v>
      </c>
      <c r="I280" s="13" t="s">
        <v>327</v>
      </c>
      <c r="J280" s="2">
        <v>44427</v>
      </c>
      <c r="K280" s="2"/>
      <c r="L280" s="2"/>
      <c r="M280" s="11" t="s">
        <v>966</v>
      </c>
      <c r="N280" s="11" t="s">
        <v>974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Row],[User]],SKL放款!A:G,7,FALSE)</f>
        <v>放款審查課</v>
      </c>
      <c r="X280" s="9"/>
    </row>
    <row r="281" spans="1:24" ht="13.5" x14ac:dyDescent="0.3">
      <c r="A281" s="30">
        <v>275</v>
      </c>
      <c r="B281" s="9" t="str">
        <f>LEFT(功能_33[[#This Row],[功能代號]],2)</f>
        <v>L5</v>
      </c>
      <c r="C281" s="9" t="s">
        <v>1003</v>
      </c>
      <c r="D281" s="29"/>
      <c r="E281" s="11" t="s">
        <v>698</v>
      </c>
      <c r="F281" s="12" t="s">
        <v>699</v>
      </c>
      <c r="G281" s="9" t="s">
        <v>700</v>
      </c>
      <c r="H281" s="11" t="s">
        <v>961</v>
      </c>
      <c r="I281" s="13" t="s">
        <v>6</v>
      </c>
      <c r="J281" s="2">
        <v>44427</v>
      </c>
      <c r="K281" s="2"/>
      <c r="L281" s="2"/>
      <c r="M281" s="11" t="s">
        <v>965</v>
      </c>
      <c r="N281" s="11" t="s">
        <v>986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Row],[User]],SKL放款!A:G,7,FALSE)</f>
        <v>放款管理課</v>
      </c>
      <c r="X281" s="9"/>
    </row>
    <row r="282" spans="1:24" ht="13.5" x14ac:dyDescent="0.3">
      <c r="A282" s="30">
        <v>276</v>
      </c>
      <c r="B282" s="9" t="str">
        <f>LEFT(功能_33[[#This Row],[功能代號]],2)</f>
        <v>L5</v>
      </c>
      <c r="C282" s="9" t="s">
        <v>1003</v>
      </c>
      <c r="D282" s="29"/>
      <c r="E282" s="11" t="s">
        <v>701</v>
      </c>
      <c r="F282" s="12" t="s">
        <v>702</v>
      </c>
      <c r="G282" s="9" t="s">
        <v>703</v>
      </c>
      <c r="H282" s="11" t="s">
        <v>961</v>
      </c>
      <c r="I282" s="13" t="s">
        <v>6</v>
      </c>
      <c r="J282" s="2">
        <v>44427</v>
      </c>
      <c r="K282" s="2"/>
      <c r="L282" s="2"/>
      <c r="M282" s="11" t="s">
        <v>965</v>
      </c>
      <c r="N282" s="11" t="s">
        <v>986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Row],[User]],SKL放款!A:G,7,FALSE)</f>
        <v>放款管理課</v>
      </c>
      <c r="X282" s="9"/>
    </row>
    <row r="283" spans="1:24" ht="13.5" x14ac:dyDescent="0.3">
      <c r="A283" s="30">
        <v>277</v>
      </c>
      <c r="B283" s="9" t="str">
        <f>LEFT(功能_33[[#This Row],[功能代號]],2)</f>
        <v>L5</v>
      </c>
      <c r="C283" s="9" t="s">
        <v>1003</v>
      </c>
      <c r="D283" s="29"/>
      <c r="E283" s="11" t="s">
        <v>704</v>
      </c>
      <c r="F283" s="12" t="s">
        <v>705</v>
      </c>
      <c r="G283" s="9" t="s">
        <v>706</v>
      </c>
      <c r="H283" s="11" t="s">
        <v>961</v>
      </c>
      <c r="I283" s="13" t="s">
        <v>6</v>
      </c>
      <c r="J283" s="2">
        <v>44427</v>
      </c>
      <c r="K283" s="2"/>
      <c r="L283" s="2"/>
      <c r="M283" s="11" t="s">
        <v>975</v>
      </c>
      <c r="N283" s="11" t="s">
        <v>986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Row],[User]],SKL放款!A:G,7,FALSE)</f>
        <v>放款管理課</v>
      </c>
      <c r="X283" s="9"/>
    </row>
    <row r="284" spans="1:24" ht="13.5" x14ac:dyDescent="0.3">
      <c r="A284" s="30">
        <v>278</v>
      </c>
      <c r="B284" s="9" t="str">
        <f>LEFT(功能_33[[#This Row],[功能代號]],2)</f>
        <v>L5</v>
      </c>
      <c r="C284" s="9" t="s">
        <v>1003</v>
      </c>
      <c r="D284" s="29"/>
      <c r="E284" s="11" t="s">
        <v>707</v>
      </c>
      <c r="F284" s="12" t="s">
        <v>708</v>
      </c>
      <c r="G284" s="9" t="s">
        <v>709</v>
      </c>
      <c r="H284" s="11" t="s">
        <v>961</v>
      </c>
      <c r="I284" s="11" t="s">
        <v>710</v>
      </c>
      <c r="J284" s="2">
        <v>44427</v>
      </c>
      <c r="K284" s="2"/>
      <c r="L284" s="2"/>
      <c r="M284" s="11" t="s">
        <v>970</v>
      </c>
      <c r="N284" s="11" t="s">
        <v>972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Row],[User]],SKL放款!A:G,7,FALSE)</f>
        <v>放款服務課</v>
      </c>
      <c r="X284" s="9"/>
    </row>
    <row r="285" spans="1:24" ht="13.5" x14ac:dyDescent="0.3">
      <c r="A285" s="30">
        <v>279</v>
      </c>
      <c r="B285" s="9" t="str">
        <f>LEFT(功能_33[[#This Row],[功能代號]],2)</f>
        <v>L5</v>
      </c>
      <c r="C285" s="9" t="s">
        <v>1003</v>
      </c>
      <c r="D285" s="29"/>
      <c r="E285" s="11" t="s">
        <v>711</v>
      </c>
      <c r="F285" s="12" t="s">
        <v>712</v>
      </c>
      <c r="G285" s="9" t="s">
        <v>713</v>
      </c>
      <c r="H285" s="11" t="s">
        <v>961</v>
      </c>
      <c r="I285" s="11" t="s">
        <v>714</v>
      </c>
      <c r="J285" s="2">
        <v>44427</v>
      </c>
      <c r="K285" s="2"/>
      <c r="L285" s="2"/>
      <c r="M285" s="11" t="s">
        <v>966</v>
      </c>
      <c r="N285" s="11" t="s">
        <v>972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Row],[User]],SKL放款!A:G,7,FALSE)</f>
        <v>放款服務課</v>
      </c>
      <c r="X285" s="9"/>
    </row>
    <row r="286" spans="1:24" ht="13.5" x14ac:dyDescent="0.3">
      <c r="A286" s="30">
        <v>280</v>
      </c>
      <c r="B286" s="9" t="str">
        <f>LEFT(功能_33[[#This Row],[功能代號]],2)</f>
        <v>L5</v>
      </c>
      <c r="C286" s="9" t="s">
        <v>1003</v>
      </c>
      <c r="D286" s="29"/>
      <c r="E286" s="11" t="s">
        <v>715</v>
      </c>
      <c r="F286" s="12" t="s">
        <v>712</v>
      </c>
      <c r="G286" s="9" t="s">
        <v>716</v>
      </c>
      <c r="H286" s="11" t="s">
        <v>961</v>
      </c>
      <c r="I286" s="11" t="s">
        <v>714</v>
      </c>
      <c r="J286" s="2">
        <v>44427</v>
      </c>
      <c r="K286" s="2"/>
      <c r="L286" s="2"/>
      <c r="M286" s="11" t="s">
        <v>966</v>
      </c>
      <c r="N286" s="11" t="s">
        <v>972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Row],[User]],SKL放款!A:G,7,FALSE)</f>
        <v>放款服務課</v>
      </c>
      <c r="X286" s="9"/>
    </row>
    <row r="287" spans="1:24" ht="13.5" x14ac:dyDescent="0.3">
      <c r="A287" s="30">
        <v>281</v>
      </c>
      <c r="B287" s="9" t="str">
        <f>LEFT(功能_33[[#This Row],[功能代號]],2)</f>
        <v>L5</v>
      </c>
      <c r="C287" s="9" t="s">
        <v>1003</v>
      </c>
      <c r="D287" s="29"/>
      <c r="E287" s="11" t="s">
        <v>717</v>
      </c>
      <c r="F287" s="12" t="s">
        <v>712</v>
      </c>
      <c r="G287" s="9" t="s">
        <v>718</v>
      </c>
      <c r="H287" s="11" t="s">
        <v>961</v>
      </c>
      <c r="I287" s="11" t="s">
        <v>714</v>
      </c>
      <c r="J287" s="2">
        <v>44427</v>
      </c>
      <c r="K287" s="2"/>
      <c r="L287" s="2"/>
      <c r="M287" s="11" t="s">
        <v>966</v>
      </c>
      <c r="N287" s="11" t="s">
        <v>972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Row],[User]],SKL放款!A:G,7,FALSE)</f>
        <v>放款服務課</v>
      </c>
      <c r="X287" s="9"/>
    </row>
    <row r="288" spans="1:24" ht="13.5" x14ac:dyDescent="0.3">
      <c r="A288" s="30">
        <v>282</v>
      </c>
      <c r="B288" s="9" t="str">
        <f>LEFT(功能_33[[#This Row],[功能代號]],2)</f>
        <v>L5</v>
      </c>
      <c r="C288" s="9" t="s">
        <v>1003</v>
      </c>
      <c r="D288" s="9" t="s">
        <v>1689</v>
      </c>
      <c r="E288" s="11" t="s">
        <v>719</v>
      </c>
      <c r="F288" s="12" t="s">
        <v>1020</v>
      </c>
      <c r="G288" s="9" t="s">
        <v>720</v>
      </c>
      <c r="H288" s="11" t="s">
        <v>961</v>
      </c>
      <c r="I288" s="13" t="s">
        <v>6</v>
      </c>
      <c r="J288" s="2">
        <v>44427</v>
      </c>
      <c r="K288" s="2"/>
      <c r="L288" s="2"/>
      <c r="M288" s="11" t="s">
        <v>975</v>
      </c>
      <c r="N288" s="11" t="s">
        <v>986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Row],[User]],SKL放款!A:G,7,FALSE)</f>
        <v>放款管理課</v>
      </c>
      <c r="X288" s="9"/>
    </row>
    <row r="289" spans="1:24" ht="13.5" x14ac:dyDescent="0.3">
      <c r="A289" s="30">
        <v>283</v>
      </c>
      <c r="B289" s="9" t="str">
        <f>LEFT(功能_33[[#This Row],[功能代號]],2)</f>
        <v>L5</v>
      </c>
      <c r="C289" s="9" t="s">
        <v>1003</v>
      </c>
      <c r="D289" s="9" t="s">
        <v>1689</v>
      </c>
      <c r="E289" s="11" t="s">
        <v>721</v>
      </c>
      <c r="F289" s="12" t="s">
        <v>1020</v>
      </c>
      <c r="G289" s="9" t="s">
        <v>722</v>
      </c>
      <c r="H289" s="11" t="s">
        <v>961</v>
      </c>
      <c r="I289" s="13" t="s">
        <v>6</v>
      </c>
      <c r="J289" s="4">
        <v>44427</v>
      </c>
      <c r="K289" s="4"/>
      <c r="L289" s="4"/>
      <c r="M289" s="11" t="s">
        <v>975</v>
      </c>
      <c r="N289" s="11" t="s">
        <v>986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Row],[User]],SKL放款!A:G,7,FALSE)</f>
        <v>放款管理課</v>
      </c>
      <c r="X289" s="9"/>
    </row>
    <row r="290" spans="1:24" ht="13.5" x14ac:dyDescent="0.3">
      <c r="A290" s="30">
        <v>284</v>
      </c>
      <c r="B290" s="9" t="str">
        <f>LEFT(功能_33[[#This Row],[功能代號]],2)</f>
        <v>L6</v>
      </c>
      <c r="C290" s="9" t="s">
        <v>1004</v>
      </c>
      <c r="D290" s="9" t="s">
        <v>1690</v>
      </c>
      <c r="E290" s="11" t="s">
        <v>723</v>
      </c>
      <c r="F290" s="10" t="s">
        <v>724</v>
      </c>
      <c r="G290" s="9" t="s">
        <v>725</v>
      </c>
      <c r="H290" s="11" t="s">
        <v>961</v>
      </c>
      <c r="I290" s="11" t="s">
        <v>714</v>
      </c>
      <c r="J290" s="2">
        <v>44428</v>
      </c>
      <c r="K290" s="2"/>
      <c r="L290" s="2"/>
      <c r="M290" s="11" t="s">
        <v>970</v>
      </c>
      <c r="N290" s="11" t="s">
        <v>972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Row],[User]],SKL放款!A:G,7,FALSE)</f>
        <v>放款服務課</v>
      </c>
      <c r="X290" s="9"/>
    </row>
    <row r="291" spans="1:24" ht="13.5" x14ac:dyDescent="0.3">
      <c r="A291" s="30">
        <v>285</v>
      </c>
      <c r="B291" s="9" t="str">
        <f>LEFT(功能_33[[#This Row],[功能代號]],2)</f>
        <v>L6</v>
      </c>
      <c r="C291" s="9" t="s">
        <v>1004</v>
      </c>
      <c r="D291" s="9" t="s">
        <v>1690</v>
      </c>
      <c r="E291" s="11" t="s">
        <v>726</v>
      </c>
      <c r="F291" s="10" t="s">
        <v>724</v>
      </c>
      <c r="G291" s="9" t="s">
        <v>727</v>
      </c>
      <c r="H291" s="11" t="s">
        <v>961</v>
      </c>
      <c r="I291" s="11" t="s">
        <v>714</v>
      </c>
      <c r="J291" s="2">
        <v>44428</v>
      </c>
      <c r="K291" s="2"/>
      <c r="L291" s="2"/>
      <c r="M291" s="11" t="s">
        <v>970</v>
      </c>
      <c r="N291" s="11" t="s">
        <v>1010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Row],[User]],SKL放款!A:G,7,FALSE)</f>
        <v>放款服務課</v>
      </c>
      <c r="X291" s="9"/>
    </row>
    <row r="292" spans="1:24" ht="13.5" x14ac:dyDescent="0.3">
      <c r="A292" s="30">
        <v>286</v>
      </c>
      <c r="B292" s="9" t="str">
        <f>LEFT(功能_33[[#This Row],[功能代號]],2)</f>
        <v>L6</v>
      </c>
      <c r="C292" s="9" t="s">
        <v>1004</v>
      </c>
      <c r="D292" s="29"/>
      <c r="E292" s="11" t="s">
        <v>735</v>
      </c>
      <c r="F292" s="10" t="s">
        <v>736</v>
      </c>
      <c r="G292" s="9" t="s">
        <v>737</v>
      </c>
      <c r="H292" s="11" t="s">
        <v>961</v>
      </c>
      <c r="I292" s="11" t="s">
        <v>714</v>
      </c>
      <c r="J292" s="2">
        <v>44428</v>
      </c>
      <c r="K292" s="2"/>
      <c r="L292" s="2"/>
      <c r="M292" s="11" t="s">
        <v>970</v>
      </c>
      <c r="N292" s="11" t="s">
        <v>968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Row],[User]],SKL放款!A:G,7,FALSE)</f>
        <v>放款服務課</v>
      </c>
      <c r="X292" s="9"/>
    </row>
    <row r="293" spans="1:24" ht="13.5" x14ac:dyDescent="0.3">
      <c r="A293" s="30">
        <v>287</v>
      </c>
      <c r="B293" s="9" t="str">
        <f>LEFT(功能_33[[#This Row],[功能代號]],2)</f>
        <v>L6</v>
      </c>
      <c r="C293" s="9" t="s">
        <v>1004</v>
      </c>
      <c r="D293" s="29"/>
      <c r="E293" s="11" t="s">
        <v>738</v>
      </c>
      <c r="F293" s="10" t="s">
        <v>739</v>
      </c>
      <c r="G293" s="9" t="s">
        <v>740</v>
      </c>
      <c r="H293" s="11" t="s">
        <v>961</v>
      </c>
      <c r="I293" s="11" t="s">
        <v>714</v>
      </c>
      <c r="J293" s="2">
        <v>44428</v>
      </c>
      <c r="K293" s="2"/>
      <c r="L293" s="2"/>
      <c r="M293" s="11" t="s">
        <v>970</v>
      </c>
      <c r="N293" s="11" t="s">
        <v>968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Row],[User]],SKL放款!A:G,7,FALSE)</f>
        <v>放款服務課</v>
      </c>
      <c r="X293" s="9"/>
    </row>
    <row r="294" spans="1:24" ht="13.5" x14ac:dyDescent="0.3">
      <c r="A294" s="30">
        <v>288</v>
      </c>
      <c r="B294" s="9" t="str">
        <f>LEFT(功能_33[[#This Row],[功能代號]],2)</f>
        <v>L6</v>
      </c>
      <c r="C294" s="9" t="s">
        <v>1004</v>
      </c>
      <c r="D294" s="29"/>
      <c r="E294" s="11" t="s">
        <v>741</v>
      </c>
      <c r="F294" s="12" t="s">
        <v>742</v>
      </c>
      <c r="G294" s="9" t="s">
        <v>743</v>
      </c>
      <c r="H294" s="11" t="s">
        <v>961</v>
      </c>
      <c r="I294" s="11" t="s">
        <v>714</v>
      </c>
      <c r="J294" s="2">
        <v>44428</v>
      </c>
      <c r="K294" s="2"/>
      <c r="L294" s="2"/>
      <c r="M294" s="11" t="s">
        <v>970</v>
      </c>
      <c r="N294" s="11" t="s">
        <v>968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Row],[User]],SKL放款!A:G,7,FALSE)</f>
        <v>放款服務課</v>
      </c>
      <c r="X294" s="9"/>
    </row>
    <row r="295" spans="1:24" ht="13.5" x14ac:dyDescent="0.3">
      <c r="A295" s="30">
        <v>289</v>
      </c>
      <c r="B295" s="9" t="str">
        <f>LEFT(功能_33[[#This Row],[功能代號]],2)</f>
        <v>L6</v>
      </c>
      <c r="C295" s="9" t="s">
        <v>1004</v>
      </c>
      <c r="D295" s="29"/>
      <c r="E295" s="11" t="s">
        <v>744</v>
      </c>
      <c r="F295" s="12" t="s">
        <v>745</v>
      </c>
      <c r="G295" s="9" t="s">
        <v>746</v>
      </c>
      <c r="H295" s="11" t="s">
        <v>961</v>
      </c>
      <c r="I295" s="11" t="s">
        <v>714</v>
      </c>
      <c r="J295" s="2">
        <v>44428</v>
      </c>
      <c r="K295" s="2"/>
      <c r="L295" s="2"/>
      <c r="M295" s="11" t="s">
        <v>970</v>
      </c>
      <c r="N295" s="11" t="s">
        <v>968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Row],[User]],SKL放款!A:G,7,FALSE)</f>
        <v>放款服務課</v>
      </c>
      <c r="X295" s="9"/>
    </row>
    <row r="296" spans="1:24" ht="13.5" x14ac:dyDescent="0.3">
      <c r="A296" s="30">
        <v>290</v>
      </c>
      <c r="B296" s="9" t="str">
        <f>LEFT(功能_33[[#This Row],[功能代號]],2)</f>
        <v>L6</v>
      </c>
      <c r="C296" s="9" t="s">
        <v>1004</v>
      </c>
      <c r="D296" s="29"/>
      <c r="E296" s="11" t="s">
        <v>747</v>
      </c>
      <c r="F296" s="12" t="s">
        <v>748</v>
      </c>
      <c r="G296" s="9" t="s">
        <v>749</v>
      </c>
      <c r="H296" s="11" t="s">
        <v>961</v>
      </c>
      <c r="I296" s="11" t="s">
        <v>714</v>
      </c>
      <c r="J296" s="2">
        <v>44428</v>
      </c>
      <c r="K296" s="2"/>
      <c r="L296" s="2"/>
      <c r="M296" s="11" t="s">
        <v>970</v>
      </c>
      <c r="N296" s="11" t="s">
        <v>964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Row],[User]],SKL放款!A:G,7,FALSE)</f>
        <v>放款服務課</v>
      </c>
      <c r="X296" s="9"/>
    </row>
    <row r="297" spans="1:24" ht="13.5" x14ac:dyDescent="0.3">
      <c r="A297" s="30">
        <v>291</v>
      </c>
      <c r="B297" s="9" t="str">
        <f>LEFT(功能_33[[#This Row],[功能代號]],2)</f>
        <v>L6</v>
      </c>
      <c r="C297" s="9" t="s">
        <v>1004</v>
      </c>
      <c r="D297" s="29"/>
      <c r="E297" s="11" t="s">
        <v>750</v>
      </c>
      <c r="F297" s="12" t="s">
        <v>751</v>
      </c>
      <c r="G297" s="9" t="s">
        <v>752</v>
      </c>
      <c r="H297" s="11" t="s">
        <v>961</v>
      </c>
      <c r="I297" s="11" t="s">
        <v>714</v>
      </c>
      <c r="J297" s="2">
        <v>44428</v>
      </c>
      <c r="K297" s="2"/>
      <c r="L297" s="2"/>
      <c r="M297" s="11" t="s">
        <v>970</v>
      </c>
      <c r="N297" s="11" t="s">
        <v>1010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Row],[User]],SKL放款!A:G,7,FALSE)</f>
        <v>放款服務課</v>
      </c>
      <c r="X297" s="9"/>
    </row>
    <row r="298" spans="1:24" ht="13.5" x14ac:dyDescent="0.3">
      <c r="A298" s="30">
        <v>292</v>
      </c>
      <c r="B298" s="9" t="str">
        <f>LEFT(功能_33[[#This Row],[功能代號]],2)</f>
        <v>L6</v>
      </c>
      <c r="C298" s="9" t="s">
        <v>1004</v>
      </c>
      <c r="D298" s="29"/>
      <c r="E298" s="11" t="s">
        <v>753</v>
      </c>
      <c r="F298" s="12" t="s">
        <v>751</v>
      </c>
      <c r="G298" s="9" t="s">
        <v>754</v>
      </c>
      <c r="H298" s="11" t="s">
        <v>961</v>
      </c>
      <c r="I298" s="11" t="s">
        <v>714</v>
      </c>
      <c r="J298" s="2">
        <v>44428</v>
      </c>
      <c r="K298" s="2"/>
      <c r="L298" s="2"/>
      <c r="M298" s="11" t="s">
        <v>970</v>
      </c>
      <c r="N298" s="11" t="s">
        <v>968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Row],[User]],SKL放款!A:G,7,FALSE)</f>
        <v>放款服務課</v>
      </c>
      <c r="X298" s="9"/>
    </row>
    <row r="299" spans="1:24" ht="13.5" x14ac:dyDescent="0.3">
      <c r="A299" s="30">
        <v>293</v>
      </c>
      <c r="B299" s="9" t="str">
        <f>LEFT(功能_33[[#This Row],[功能代號]],2)</f>
        <v>L6</v>
      </c>
      <c r="C299" s="9" t="s">
        <v>1004</v>
      </c>
      <c r="D299" s="29"/>
      <c r="E299" s="11" t="s">
        <v>755</v>
      </c>
      <c r="F299" s="12" t="s">
        <v>751</v>
      </c>
      <c r="G299" s="9" t="s">
        <v>756</v>
      </c>
      <c r="H299" s="11" t="s">
        <v>961</v>
      </c>
      <c r="I299" s="11" t="s">
        <v>714</v>
      </c>
      <c r="J299" s="2">
        <v>44428</v>
      </c>
      <c r="K299" s="2"/>
      <c r="L299" s="2"/>
      <c r="M299" s="11" t="s">
        <v>970</v>
      </c>
      <c r="N299" s="11" t="s">
        <v>964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Row],[User]],SKL放款!A:G,7,FALSE)</f>
        <v>放款服務課</v>
      </c>
      <c r="X299" s="9"/>
    </row>
    <row r="300" spans="1:24" ht="13.5" x14ac:dyDescent="0.3">
      <c r="A300" s="30">
        <v>294</v>
      </c>
      <c r="B300" s="9" t="str">
        <f>LEFT(功能_33[[#This Row],[功能代號]],2)</f>
        <v>L6</v>
      </c>
      <c r="C300" s="9" t="s">
        <v>1004</v>
      </c>
      <c r="D300" s="29"/>
      <c r="E300" s="11" t="s">
        <v>757</v>
      </c>
      <c r="F300" s="12" t="s">
        <v>751</v>
      </c>
      <c r="G300" s="9" t="s">
        <v>758</v>
      </c>
      <c r="H300" s="11" t="s">
        <v>961</v>
      </c>
      <c r="I300" s="11" t="s">
        <v>714</v>
      </c>
      <c r="J300" s="2">
        <v>44428</v>
      </c>
      <c r="K300" s="2"/>
      <c r="L300" s="2"/>
      <c r="M300" s="11" t="s">
        <v>970</v>
      </c>
      <c r="N300" s="11" t="s">
        <v>964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Row],[User]],SKL放款!A:G,7,FALSE)</f>
        <v>放款服務課</v>
      </c>
      <c r="X300" s="9"/>
    </row>
    <row r="301" spans="1:24" ht="13.5" x14ac:dyDescent="0.3">
      <c r="A301" s="30">
        <v>295</v>
      </c>
      <c r="B301" s="9" t="str">
        <f>LEFT(功能_33[[#This Row],[功能代號]],2)</f>
        <v>L6</v>
      </c>
      <c r="C301" s="9" t="s">
        <v>1004</v>
      </c>
      <c r="D301" s="29"/>
      <c r="E301" s="11" t="s">
        <v>759</v>
      </c>
      <c r="F301" s="12" t="s">
        <v>751</v>
      </c>
      <c r="G301" s="9" t="s">
        <v>760</v>
      </c>
      <c r="H301" s="11" t="s">
        <v>961</v>
      </c>
      <c r="I301" s="11" t="s">
        <v>714</v>
      </c>
      <c r="J301" s="2">
        <v>44428</v>
      </c>
      <c r="K301" s="2"/>
      <c r="L301" s="2"/>
      <c r="M301" s="11" t="s">
        <v>970</v>
      </c>
      <c r="N301" s="11" t="s">
        <v>968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Row],[User]],SKL放款!A:G,7,FALSE)</f>
        <v>放款服務課</v>
      </c>
      <c r="X301" s="9"/>
    </row>
    <row r="302" spans="1:24" ht="13.5" x14ac:dyDescent="0.3">
      <c r="A302" s="30">
        <v>296</v>
      </c>
      <c r="B302" s="9" t="str">
        <f>LEFT(功能_33[[#This Row],[功能代號]],2)</f>
        <v>L6</v>
      </c>
      <c r="C302" s="9" t="s">
        <v>1004</v>
      </c>
      <c r="D302" s="29"/>
      <c r="E302" s="11" t="s">
        <v>761</v>
      </c>
      <c r="F302" s="12" t="s">
        <v>751</v>
      </c>
      <c r="G302" s="9" t="s">
        <v>762</v>
      </c>
      <c r="H302" s="11" t="s">
        <v>961</v>
      </c>
      <c r="I302" s="11" t="s">
        <v>714</v>
      </c>
      <c r="J302" s="2">
        <v>44428</v>
      </c>
      <c r="K302" s="2"/>
      <c r="L302" s="2"/>
      <c r="M302" s="11" t="s">
        <v>975</v>
      </c>
      <c r="N302" s="11" t="s">
        <v>964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Row],[User]],SKL放款!A:G,7,FALSE)</f>
        <v>放款服務課</v>
      </c>
      <c r="X302" s="9"/>
    </row>
    <row r="303" spans="1:24" ht="13.5" x14ac:dyDescent="0.3">
      <c r="A303" s="30">
        <v>297</v>
      </c>
      <c r="B303" s="9" t="str">
        <f>LEFT(功能_33[[#This Row],[功能代號]],2)</f>
        <v>L6</v>
      </c>
      <c r="C303" s="9" t="s">
        <v>1004</v>
      </c>
      <c r="D303" s="29"/>
      <c r="E303" s="11" t="s">
        <v>763</v>
      </c>
      <c r="F303" s="12" t="s">
        <v>751</v>
      </c>
      <c r="G303" s="9" t="s">
        <v>764</v>
      </c>
      <c r="H303" s="11" t="s">
        <v>961</v>
      </c>
      <c r="I303" s="11" t="s">
        <v>714</v>
      </c>
      <c r="J303" s="2">
        <v>44428</v>
      </c>
      <c r="K303" s="2"/>
      <c r="L303" s="2"/>
      <c r="M303" s="11" t="s">
        <v>970</v>
      </c>
      <c r="N303" s="11" t="s">
        <v>964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Row],[User]],SKL放款!A:G,7,FALSE)</f>
        <v>放款服務課</v>
      </c>
      <c r="X303" s="9"/>
    </row>
    <row r="304" spans="1:24" ht="13.5" x14ac:dyDescent="0.3">
      <c r="A304" s="30">
        <v>298</v>
      </c>
      <c r="B304" s="9" t="str">
        <f>LEFT(功能_33[[#This Row],[功能代號]],2)</f>
        <v>L6</v>
      </c>
      <c r="C304" s="9" t="s">
        <v>1004</v>
      </c>
      <c r="D304" s="29"/>
      <c r="E304" s="11" t="s">
        <v>765</v>
      </c>
      <c r="F304" s="12" t="s">
        <v>766</v>
      </c>
      <c r="G304" s="9" t="s">
        <v>767</v>
      </c>
      <c r="H304" s="11" t="s">
        <v>961</v>
      </c>
      <c r="I304" s="11" t="s">
        <v>235</v>
      </c>
      <c r="J304" s="1">
        <v>44431</v>
      </c>
      <c r="K304" s="1"/>
      <c r="L304" s="1"/>
      <c r="M304" s="11" t="s">
        <v>966</v>
      </c>
      <c r="N304" s="11" t="s">
        <v>964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Row],[User]],SKL放款!A:G,7,FALSE)</f>
        <v>放款服務課</v>
      </c>
      <c r="X304" s="9"/>
    </row>
    <row r="305" spans="1:24" ht="13.5" x14ac:dyDescent="0.3">
      <c r="A305" s="30">
        <v>299</v>
      </c>
      <c r="B305" s="9" t="str">
        <f>LEFT(功能_33[[#This Row],[功能代號]],2)</f>
        <v>L6</v>
      </c>
      <c r="C305" s="9" t="s">
        <v>1004</v>
      </c>
      <c r="D305" s="29"/>
      <c r="E305" s="11" t="s">
        <v>768</v>
      </c>
      <c r="F305" s="12" t="s">
        <v>769</v>
      </c>
      <c r="G305" s="9" t="s">
        <v>770</v>
      </c>
      <c r="H305" s="11" t="s">
        <v>961</v>
      </c>
      <c r="I305" s="11" t="s">
        <v>235</v>
      </c>
      <c r="J305" s="1">
        <v>44431</v>
      </c>
      <c r="K305" s="1"/>
      <c r="L305" s="1"/>
      <c r="M305" s="11" t="s">
        <v>975</v>
      </c>
      <c r="N305" s="11" t="s">
        <v>972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Row],[User]],SKL放款!A:G,7,FALSE)</f>
        <v>放款服務課</v>
      </c>
      <c r="X305" s="9"/>
    </row>
    <row r="306" spans="1:24" ht="13.5" x14ac:dyDescent="0.3">
      <c r="A306" s="30">
        <v>300</v>
      </c>
      <c r="B306" s="9" t="str">
        <f>LEFT(功能_33[[#This Row],[功能代號]],2)</f>
        <v>L6</v>
      </c>
      <c r="C306" s="9" t="s">
        <v>1004</v>
      </c>
      <c r="D306" s="29"/>
      <c r="E306" s="11" t="s">
        <v>771</v>
      </c>
      <c r="F306" s="12" t="s">
        <v>772</v>
      </c>
      <c r="G306" s="9" t="s">
        <v>773</v>
      </c>
      <c r="H306" s="11" t="s">
        <v>961</v>
      </c>
      <c r="I306" s="11" t="s">
        <v>235</v>
      </c>
      <c r="J306" s="1">
        <v>44431</v>
      </c>
      <c r="K306" s="1"/>
      <c r="L306" s="1"/>
      <c r="M306" s="11" t="s">
        <v>975</v>
      </c>
      <c r="N306" s="11" t="s">
        <v>972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Row],[User]],SKL放款!A:G,7,FALSE)</f>
        <v>放款服務課</v>
      </c>
      <c r="X306" s="9"/>
    </row>
    <row r="307" spans="1:24" ht="13.5" x14ac:dyDescent="0.3">
      <c r="A307" s="30">
        <v>301</v>
      </c>
      <c r="B307" s="9" t="str">
        <f>LEFT(功能_33[[#This Row],[功能代號]],2)</f>
        <v>L6</v>
      </c>
      <c r="C307" s="9" t="s">
        <v>1004</v>
      </c>
      <c r="D307" s="29"/>
      <c r="E307" s="11" t="s">
        <v>774</v>
      </c>
      <c r="F307" s="12" t="s">
        <v>775</v>
      </c>
      <c r="G307" s="9" t="s">
        <v>776</v>
      </c>
      <c r="H307" s="11" t="s">
        <v>961</v>
      </c>
      <c r="I307" s="11" t="s">
        <v>235</v>
      </c>
      <c r="J307" s="1">
        <v>44431</v>
      </c>
      <c r="K307" s="1"/>
      <c r="L307" s="1"/>
      <c r="M307" s="11" t="s">
        <v>975</v>
      </c>
      <c r="N307" s="11" t="s">
        <v>972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Row],[User]],SKL放款!A:G,7,FALSE)</f>
        <v>放款服務課</v>
      </c>
      <c r="X307" s="9"/>
    </row>
    <row r="308" spans="1:24" ht="13.5" x14ac:dyDescent="0.3">
      <c r="A308" s="30">
        <v>302</v>
      </c>
      <c r="B308" s="9" t="str">
        <f>LEFT(功能_33[[#This Row],[功能代號]],2)</f>
        <v>L6</v>
      </c>
      <c r="C308" s="9" t="s">
        <v>1004</v>
      </c>
      <c r="D308" s="19" t="s">
        <v>1691</v>
      </c>
      <c r="E308" s="11" t="s">
        <v>777</v>
      </c>
      <c r="F308" s="10" t="s">
        <v>778</v>
      </c>
      <c r="G308" s="19" t="s">
        <v>779</v>
      </c>
      <c r="H308" s="11" t="s">
        <v>961</v>
      </c>
      <c r="I308" s="11" t="s">
        <v>714</v>
      </c>
      <c r="J308" s="2">
        <v>44431</v>
      </c>
      <c r="K308" s="2"/>
      <c r="L308" s="2"/>
      <c r="M308" s="11" t="s">
        <v>970</v>
      </c>
      <c r="N308" s="11" t="s">
        <v>964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Row],[User]],SKL放款!A:G,7,FALSE)</f>
        <v>放款服務課</v>
      </c>
      <c r="X308" s="9"/>
    </row>
    <row r="309" spans="1:24" ht="13.5" x14ac:dyDescent="0.3">
      <c r="A309" s="30">
        <v>303</v>
      </c>
      <c r="B309" s="9" t="str">
        <f>LEFT(功能_33[[#This Row],[功能代號]],2)</f>
        <v>L6</v>
      </c>
      <c r="C309" s="9" t="s">
        <v>1004</v>
      </c>
      <c r="D309" s="19" t="s">
        <v>1691</v>
      </c>
      <c r="E309" s="11" t="s">
        <v>780</v>
      </c>
      <c r="F309" s="10" t="s">
        <v>778</v>
      </c>
      <c r="G309" s="19" t="s">
        <v>781</v>
      </c>
      <c r="H309" s="11" t="s">
        <v>961</v>
      </c>
      <c r="I309" s="11" t="s">
        <v>714</v>
      </c>
      <c r="J309" s="2">
        <v>44431</v>
      </c>
      <c r="K309" s="2"/>
      <c r="L309" s="2"/>
      <c r="M309" s="11" t="s">
        <v>970</v>
      </c>
      <c r="N309" s="11" t="s">
        <v>964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Row],[User]],SKL放款!A:G,7,FALSE)</f>
        <v>放款服務課</v>
      </c>
      <c r="X309" s="9"/>
    </row>
    <row r="310" spans="1:24" ht="13.5" x14ac:dyDescent="0.3">
      <c r="A310" s="30">
        <v>304</v>
      </c>
      <c r="B310" s="9" t="str">
        <f>LEFT(功能_33[[#This Row],[功能代號]],2)</f>
        <v>L6</v>
      </c>
      <c r="C310" s="9" t="s">
        <v>1004</v>
      </c>
      <c r="D310" s="19" t="s">
        <v>1691</v>
      </c>
      <c r="E310" s="11" t="s">
        <v>782</v>
      </c>
      <c r="F310" s="10" t="s">
        <v>783</v>
      </c>
      <c r="G310" s="19" t="s">
        <v>784</v>
      </c>
      <c r="H310" s="11" t="s">
        <v>961</v>
      </c>
      <c r="I310" s="11" t="s">
        <v>714</v>
      </c>
      <c r="J310" s="2">
        <v>44431</v>
      </c>
      <c r="K310" s="2"/>
      <c r="L310" s="2"/>
      <c r="M310" s="11" t="s">
        <v>970</v>
      </c>
      <c r="N310" s="11" t="s">
        <v>972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Row],[User]],SKL放款!A:G,7,FALSE)</f>
        <v>放款服務課</v>
      </c>
      <c r="X310" s="9"/>
    </row>
    <row r="311" spans="1:24" ht="13.5" x14ac:dyDescent="0.3">
      <c r="A311" s="30">
        <v>305</v>
      </c>
      <c r="B311" s="9" t="str">
        <f>LEFT(功能_33[[#This Row],[功能代號]],2)</f>
        <v>L6</v>
      </c>
      <c r="C311" s="9" t="s">
        <v>1004</v>
      </c>
      <c r="D311" s="9" t="s">
        <v>1691</v>
      </c>
      <c r="E311" s="11" t="s">
        <v>1006</v>
      </c>
      <c r="F311" s="10" t="s">
        <v>785</v>
      </c>
      <c r="G311" s="9" t="s">
        <v>786</v>
      </c>
      <c r="H311" s="11" t="s">
        <v>961</v>
      </c>
      <c r="I311" s="11" t="s">
        <v>714</v>
      </c>
      <c r="J311" s="2">
        <v>44431</v>
      </c>
      <c r="K311" s="2"/>
      <c r="L311" s="2"/>
      <c r="M311" s="11" t="s">
        <v>970</v>
      </c>
      <c r="N311" s="11" t="s">
        <v>968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Row],[User]],SKL放款!A:G,7,FALSE)</f>
        <v>放款服務課</v>
      </c>
      <c r="X311" s="9"/>
    </row>
    <row r="312" spans="1:24" ht="13.5" x14ac:dyDescent="0.3">
      <c r="A312" s="30">
        <v>306</v>
      </c>
      <c r="B312" s="9" t="str">
        <f>LEFT(功能_33[[#This Row],[功能代號]],2)</f>
        <v>L6</v>
      </c>
      <c r="C312" s="9" t="s">
        <v>1004</v>
      </c>
      <c r="D312" s="29"/>
      <c r="E312" s="11" t="s">
        <v>791</v>
      </c>
      <c r="F312" s="12" t="s">
        <v>792</v>
      </c>
      <c r="G312" s="9" t="s">
        <v>793</v>
      </c>
      <c r="H312" s="11" t="s">
        <v>961</v>
      </c>
      <c r="I312" s="11" t="s">
        <v>714</v>
      </c>
      <c r="J312" s="2">
        <v>44431</v>
      </c>
      <c r="K312" s="2"/>
      <c r="L312" s="2"/>
      <c r="M312" s="11" t="s">
        <v>970</v>
      </c>
      <c r="N312" s="11" t="s">
        <v>964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Row],[User]],SKL放款!A:G,7,FALSE)</f>
        <v>放款服務課</v>
      </c>
      <c r="X312" s="9"/>
    </row>
    <row r="313" spans="1:24" ht="13.5" x14ac:dyDescent="0.3">
      <c r="A313" s="30">
        <v>307</v>
      </c>
      <c r="B313" s="9" t="str">
        <f>LEFT(功能_33[[#This Row],[功能代號]],2)</f>
        <v>L6</v>
      </c>
      <c r="C313" s="9" t="s">
        <v>1004</v>
      </c>
      <c r="D313" s="29"/>
      <c r="E313" s="11" t="s">
        <v>794</v>
      </c>
      <c r="F313" s="12" t="s">
        <v>792</v>
      </c>
      <c r="G313" s="9" t="s">
        <v>795</v>
      </c>
      <c r="H313" s="11" t="s">
        <v>961</v>
      </c>
      <c r="I313" s="11" t="s">
        <v>714</v>
      </c>
      <c r="J313" s="2">
        <v>44431</v>
      </c>
      <c r="K313" s="2"/>
      <c r="L313" s="2"/>
      <c r="M313" s="11" t="s">
        <v>970</v>
      </c>
      <c r="N313" s="11" t="s">
        <v>964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Row],[User]],SKL放款!A:G,7,FALSE)</f>
        <v>放款服務課</v>
      </c>
      <c r="X313" s="9"/>
    </row>
    <row r="314" spans="1:24" ht="13.5" x14ac:dyDescent="0.3">
      <c r="A314" s="30">
        <v>308</v>
      </c>
      <c r="B314" s="9" t="str">
        <f>LEFT(功能_33[[#This Row],[功能代號]],2)</f>
        <v>L6</v>
      </c>
      <c r="C314" s="9" t="s">
        <v>1004</v>
      </c>
      <c r="D314" s="29"/>
      <c r="E314" s="11" t="s">
        <v>796</v>
      </c>
      <c r="F314" s="12" t="s">
        <v>797</v>
      </c>
      <c r="G314" s="9" t="s">
        <v>798</v>
      </c>
      <c r="H314" s="11" t="s">
        <v>961</v>
      </c>
      <c r="I314" s="11" t="s">
        <v>714</v>
      </c>
      <c r="J314" s="2">
        <v>44431</v>
      </c>
      <c r="K314" s="2"/>
      <c r="L314" s="2"/>
      <c r="M314" s="11" t="s">
        <v>970</v>
      </c>
      <c r="N314" s="11" t="s">
        <v>968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Row],[User]],SKL放款!A:G,7,FALSE)</f>
        <v>放款服務課</v>
      </c>
      <c r="X314" s="9"/>
    </row>
    <row r="315" spans="1:24" ht="13.5" x14ac:dyDescent="0.3">
      <c r="A315" s="30">
        <v>309</v>
      </c>
      <c r="B315" s="9" t="str">
        <f>LEFT(功能_33[[#This Row],[功能代號]],2)</f>
        <v>L6</v>
      </c>
      <c r="C315" s="9" t="s">
        <v>1004</v>
      </c>
      <c r="D315" s="29"/>
      <c r="E315" s="11" t="s">
        <v>806</v>
      </c>
      <c r="F315" s="12" t="s">
        <v>807</v>
      </c>
      <c r="G315" s="9" t="s">
        <v>808</v>
      </c>
      <c r="H315" s="11" t="s">
        <v>961</v>
      </c>
      <c r="I315" s="11" t="s">
        <v>714</v>
      </c>
      <c r="J315" s="2">
        <v>44432</v>
      </c>
      <c r="K315" s="2"/>
      <c r="L315" s="2"/>
      <c r="M315" s="11" t="s">
        <v>970</v>
      </c>
      <c r="N315" s="11" t="s">
        <v>1010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Row],[User]],SKL放款!A:G,7,FALSE)</f>
        <v>放款服務課</v>
      </c>
      <c r="X315" s="9"/>
    </row>
    <row r="316" spans="1:24" ht="13.5" x14ac:dyDescent="0.3">
      <c r="A316" s="30">
        <v>310</v>
      </c>
      <c r="B316" s="9" t="str">
        <f>LEFT(功能_33[[#This Row],[功能代號]],2)</f>
        <v>L6</v>
      </c>
      <c r="C316" s="9" t="s">
        <v>1004</v>
      </c>
      <c r="D316" s="29"/>
      <c r="E316" s="11" t="s">
        <v>809</v>
      </c>
      <c r="F316" s="12" t="s">
        <v>810</v>
      </c>
      <c r="G316" s="9" t="s">
        <v>811</v>
      </c>
      <c r="H316" s="11" t="s">
        <v>961</v>
      </c>
      <c r="I316" s="11" t="s">
        <v>714</v>
      </c>
      <c r="J316" s="2">
        <v>44432</v>
      </c>
      <c r="K316" s="2"/>
      <c r="L316" s="2"/>
      <c r="M316" s="11" t="s">
        <v>970</v>
      </c>
      <c r="N316" s="11" t="s">
        <v>1010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Row],[User]],SKL放款!A:G,7,FALSE)</f>
        <v>放款服務課</v>
      </c>
      <c r="X316" s="9"/>
    </row>
    <row r="317" spans="1:24" ht="13.5" x14ac:dyDescent="0.3">
      <c r="A317" s="30">
        <v>311</v>
      </c>
      <c r="B317" s="9" t="str">
        <f>LEFT(功能_33[[#This Row],[功能代號]],2)</f>
        <v>L6</v>
      </c>
      <c r="C317" s="9" t="s">
        <v>1004</v>
      </c>
      <c r="D317" s="29"/>
      <c r="E317" s="11" t="s">
        <v>812</v>
      </c>
      <c r="F317" s="20" t="s">
        <v>813</v>
      </c>
      <c r="G317" s="9" t="s">
        <v>814</v>
      </c>
      <c r="H317" s="11" t="s">
        <v>961</v>
      </c>
      <c r="I317" s="11" t="s">
        <v>714</v>
      </c>
      <c r="J317" s="2">
        <v>44432</v>
      </c>
      <c r="K317" s="2"/>
      <c r="L317" s="2"/>
      <c r="M317" s="11" t="s">
        <v>970</v>
      </c>
      <c r="N317" s="11" t="s">
        <v>964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Row],[User]],SKL放款!A:G,7,FALSE)</f>
        <v>放款服務課</v>
      </c>
      <c r="X317" s="9"/>
    </row>
    <row r="318" spans="1:24" ht="13.5" x14ac:dyDescent="0.3">
      <c r="A318" s="30">
        <v>312</v>
      </c>
      <c r="B318" s="9" t="str">
        <f>LEFT(功能_33[[#This Row],[功能代號]],2)</f>
        <v>L6</v>
      </c>
      <c r="C318" s="9" t="s">
        <v>1004</v>
      </c>
      <c r="D318" s="29"/>
      <c r="E318" s="11" t="s">
        <v>815</v>
      </c>
      <c r="F318" s="20" t="s">
        <v>813</v>
      </c>
      <c r="G318" s="9" t="s">
        <v>816</v>
      </c>
      <c r="H318" s="11" t="s">
        <v>961</v>
      </c>
      <c r="I318" s="11" t="s">
        <v>714</v>
      </c>
      <c r="J318" s="2">
        <v>44432</v>
      </c>
      <c r="K318" s="2"/>
      <c r="L318" s="2"/>
      <c r="M318" s="11" t="s">
        <v>970</v>
      </c>
      <c r="N318" s="11" t="s">
        <v>964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Row],[User]],SKL放款!A:G,7,FALSE)</f>
        <v>放款服務課</v>
      </c>
      <c r="X318" s="9"/>
    </row>
    <row r="319" spans="1:24" ht="13.5" x14ac:dyDescent="0.3">
      <c r="A319" s="30">
        <v>313</v>
      </c>
      <c r="B319" s="9" t="str">
        <f>LEFT(功能_33[[#This Row],[功能代號]],2)</f>
        <v>L6</v>
      </c>
      <c r="C319" s="9" t="s">
        <v>1004</v>
      </c>
      <c r="D319" s="29"/>
      <c r="E319" s="11" t="s">
        <v>817</v>
      </c>
      <c r="F319" s="20" t="s">
        <v>818</v>
      </c>
      <c r="G319" s="9" t="s">
        <v>819</v>
      </c>
      <c r="H319" s="11" t="s">
        <v>648</v>
      </c>
      <c r="I319" s="11" t="s">
        <v>714</v>
      </c>
      <c r="J319" s="2">
        <v>44432</v>
      </c>
      <c r="K319" s="2"/>
      <c r="L319" s="2"/>
      <c r="M319" s="11" t="s">
        <v>970</v>
      </c>
      <c r="N319" s="11" t="s">
        <v>964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Row],[User]],SKL放款!A:G,7,FALSE)</f>
        <v>放款服務課</v>
      </c>
      <c r="X319" s="9"/>
    </row>
    <row r="320" spans="1:24" ht="13.5" x14ac:dyDescent="0.3">
      <c r="A320" s="30">
        <v>314</v>
      </c>
      <c r="B320" s="9" t="str">
        <f>LEFT(功能_33[[#This Row],[功能代號]],2)</f>
        <v>L6</v>
      </c>
      <c r="C320" s="9" t="s">
        <v>1004</v>
      </c>
      <c r="D320" s="29"/>
      <c r="E320" s="11" t="s">
        <v>820</v>
      </c>
      <c r="F320" s="12" t="s">
        <v>818</v>
      </c>
      <c r="G320" s="9" t="s">
        <v>821</v>
      </c>
      <c r="H320" s="11" t="s">
        <v>648</v>
      </c>
      <c r="I320" s="11" t="s">
        <v>714</v>
      </c>
      <c r="J320" s="4">
        <v>44432</v>
      </c>
      <c r="K320" s="4"/>
      <c r="L320" s="4"/>
      <c r="M320" s="11" t="s">
        <v>970</v>
      </c>
      <c r="N320" s="11" t="s">
        <v>968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Row],[User]],SKL放款!A:G,7,FALSE)</f>
        <v>放款服務課</v>
      </c>
      <c r="X320" s="9"/>
    </row>
    <row r="321" spans="1:24" ht="13.5" x14ac:dyDescent="0.3">
      <c r="A321" s="30">
        <v>315</v>
      </c>
      <c r="B321" s="9" t="str">
        <f>LEFT(功能_33[[#This Row],[功能代號]],2)</f>
        <v>L6</v>
      </c>
      <c r="C321" s="9" t="s">
        <v>1004</v>
      </c>
      <c r="D321" s="29"/>
      <c r="E321" s="11" t="s">
        <v>822</v>
      </c>
      <c r="F321" s="20" t="s">
        <v>823</v>
      </c>
      <c r="G321" s="9" t="s">
        <v>824</v>
      </c>
      <c r="H321" s="11" t="s">
        <v>648</v>
      </c>
      <c r="I321" s="11" t="s">
        <v>714</v>
      </c>
      <c r="J321" s="2">
        <v>44432</v>
      </c>
      <c r="K321" s="2"/>
      <c r="L321" s="2"/>
      <c r="M321" s="11" t="s">
        <v>970</v>
      </c>
      <c r="N321" s="11" t="s">
        <v>964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Row],[User]],SKL放款!A:G,7,FALSE)</f>
        <v>放款服務課</v>
      </c>
      <c r="X321" s="9"/>
    </row>
    <row r="322" spans="1:24" ht="13.5" x14ac:dyDescent="0.3">
      <c r="A322" s="30">
        <v>316</v>
      </c>
      <c r="B322" s="9" t="str">
        <f>LEFT(功能_33[[#This Row],[功能代號]],2)</f>
        <v>L6</v>
      </c>
      <c r="C322" s="9" t="s">
        <v>1004</v>
      </c>
      <c r="D322" s="29"/>
      <c r="E322" s="11" t="s">
        <v>825</v>
      </c>
      <c r="F322" s="20" t="s">
        <v>823</v>
      </c>
      <c r="G322" s="9" t="s">
        <v>826</v>
      </c>
      <c r="H322" s="11" t="s">
        <v>648</v>
      </c>
      <c r="I322" s="11" t="s">
        <v>714</v>
      </c>
      <c r="J322" s="2">
        <v>44432</v>
      </c>
      <c r="K322" s="2"/>
      <c r="L322" s="2"/>
      <c r="M322" s="11" t="s">
        <v>970</v>
      </c>
      <c r="N322" s="11" t="s">
        <v>964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Row],[User]],SKL放款!A:G,7,FALSE)</f>
        <v>放款服務課</v>
      </c>
      <c r="X322" s="9"/>
    </row>
    <row r="323" spans="1:24" ht="13.5" x14ac:dyDescent="0.3">
      <c r="A323" s="30">
        <v>317</v>
      </c>
      <c r="B323" s="9" t="str">
        <f>LEFT(功能_33[[#This Row],[功能代號]],2)</f>
        <v>L6</v>
      </c>
      <c r="C323" s="9" t="s">
        <v>1004</v>
      </c>
      <c r="D323" s="29"/>
      <c r="E323" s="11" t="s">
        <v>827</v>
      </c>
      <c r="F323" s="20" t="s">
        <v>828</v>
      </c>
      <c r="G323" s="9" t="s">
        <v>829</v>
      </c>
      <c r="H323" s="11" t="s">
        <v>648</v>
      </c>
      <c r="I323" s="11" t="s">
        <v>714</v>
      </c>
      <c r="J323" s="2">
        <v>44432</v>
      </c>
      <c r="K323" s="2"/>
      <c r="L323" s="2"/>
      <c r="M323" s="11" t="s">
        <v>970</v>
      </c>
      <c r="N323" s="11" t="s">
        <v>964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Row],[User]],SKL放款!A:G,7,FALSE)</f>
        <v>放款服務課</v>
      </c>
      <c r="X323" s="9"/>
    </row>
    <row r="324" spans="1:24" ht="13.5" x14ac:dyDescent="0.3">
      <c r="A324" s="30">
        <v>318</v>
      </c>
      <c r="B324" s="9" t="str">
        <f>LEFT(功能_33[[#This Row],[功能代號]],2)</f>
        <v>L6</v>
      </c>
      <c r="C324" s="9" t="s">
        <v>1004</v>
      </c>
      <c r="D324" s="29"/>
      <c r="E324" s="11" t="s">
        <v>830</v>
      </c>
      <c r="F324" s="20" t="s">
        <v>828</v>
      </c>
      <c r="G324" s="9" t="s">
        <v>831</v>
      </c>
      <c r="H324" s="11" t="s">
        <v>648</v>
      </c>
      <c r="I324" s="11" t="s">
        <v>714</v>
      </c>
      <c r="J324" s="2">
        <v>44432</v>
      </c>
      <c r="K324" s="2"/>
      <c r="L324" s="2"/>
      <c r="M324" s="11" t="s">
        <v>970</v>
      </c>
      <c r="N324" s="11" t="s">
        <v>964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Row],[User]],SKL放款!A:G,7,FALSE)</f>
        <v>放款服務課</v>
      </c>
      <c r="X324" s="9"/>
    </row>
    <row r="325" spans="1:24" ht="13.5" x14ac:dyDescent="0.3">
      <c r="A325" s="30">
        <v>319</v>
      </c>
      <c r="B325" s="9" t="str">
        <f>LEFT(功能_33[[#This Row],[功能代號]],2)</f>
        <v>L6</v>
      </c>
      <c r="C325" s="9" t="s">
        <v>1004</v>
      </c>
      <c r="D325" s="29"/>
      <c r="E325" s="11" t="s">
        <v>832</v>
      </c>
      <c r="F325" s="12" t="s">
        <v>833</v>
      </c>
      <c r="G325" s="9" t="s">
        <v>834</v>
      </c>
      <c r="H325" s="11" t="s">
        <v>648</v>
      </c>
      <c r="I325" s="11" t="s">
        <v>714</v>
      </c>
      <c r="J325" s="2">
        <v>44433</v>
      </c>
      <c r="K325" s="2"/>
      <c r="L325" s="2"/>
      <c r="M325" s="11" t="s">
        <v>970</v>
      </c>
      <c r="N325" s="11" t="s">
        <v>964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Row],[User]],SKL放款!A:G,7,FALSE)</f>
        <v>放款服務課</v>
      </c>
      <c r="X325" s="9"/>
    </row>
    <row r="326" spans="1:24" ht="13.5" x14ac:dyDescent="0.3">
      <c r="A326" s="30">
        <v>320</v>
      </c>
      <c r="B326" s="9" t="str">
        <f>LEFT(功能_33[[#This Row],[功能代號]],2)</f>
        <v>L6</v>
      </c>
      <c r="C326" s="9" t="s">
        <v>1004</v>
      </c>
      <c r="D326" s="29"/>
      <c r="E326" s="11" t="s">
        <v>837</v>
      </c>
      <c r="F326" s="12" t="s">
        <v>838</v>
      </c>
      <c r="G326" s="9" t="s">
        <v>839</v>
      </c>
      <c r="H326" s="11" t="s">
        <v>961</v>
      </c>
      <c r="I326" s="11" t="s">
        <v>714</v>
      </c>
      <c r="J326" s="2">
        <v>44433</v>
      </c>
      <c r="K326" s="2"/>
      <c r="L326" s="2"/>
      <c r="M326" s="11" t="s">
        <v>970</v>
      </c>
      <c r="N326" s="11" t="s">
        <v>964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Row],[User]],SKL放款!A:G,7,FALSE)</f>
        <v>放款服務課</v>
      </c>
      <c r="X326" s="9"/>
    </row>
    <row r="327" spans="1:24" ht="13.5" x14ac:dyDescent="0.3">
      <c r="A327" s="30">
        <v>321</v>
      </c>
      <c r="B327" s="9" t="str">
        <f>LEFT(功能_33[[#This Row],[功能代號]],2)</f>
        <v>L6</v>
      </c>
      <c r="C327" s="9" t="s">
        <v>1004</v>
      </c>
      <c r="D327" s="29"/>
      <c r="E327" s="11" t="s">
        <v>840</v>
      </c>
      <c r="F327" s="12" t="s">
        <v>838</v>
      </c>
      <c r="G327" s="9" t="s">
        <v>841</v>
      </c>
      <c r="H327" s="11" t="s">
        <v>961</v>
      </c>
      <c r="I327" s="11" t="s">
        <v>714</v>
      </c>
      <c r="J327" s="2">
        <v>44433</v>
      </c>
      <c r="K327" s="2"/>
      <c r="L327" s="2"/>
      <c r="M327" s="11" t="s">
        <v>970</v>
      </c>
      <c r="N327" s="11" t="s">
        <v>964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Row],[User]],SKL放款!A:G,7,FALSE)</f>
        <v>放款服務課</v>
      </c>
      <c r="X327" s="9"/>
    </row>
    <row r="328" spans="1:24" ht="13.5" x14ac:dyDescent="0.3">
      <c r="A328" s="30">
        <v>322</v>
      </c>
      <c r="B328" s="9" t="str">
        <f>LEFT(功能_33[[#This Row],[功能代號]],2)</f>
        <v>L6</v>
      </c>
      <c r="C328" s="9" t="s">
        <v>1004</v>
      </c>
      <c r="D328" s="29"/>
      <c r="E328" s="11" t="s">
        <v>842</v>
      </c>
      <c r="F328" s="12" t="s">
        <v>843</v>
      </c>
      <c r="G328" s="9" t="s">
        <v>844</v>
      </c>
      <c r="H328" s="11" t="s">
        <v>961</v>
      </c>
      <c r="I328" s="11" t="s">
        <v>714</v>
      </c>
      <c r="J328" s="2">
        <v>44433</v>
      </c>
      <c r="K328" s="2"/>
      <c r="L328" s="2"/>
      <c r="M328" s="11" t="s">
        <v>970</v>
      </c>
      <c r="N328" s="11" t="s">
        <v>964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Row],[User]],SKL放款!A:G,7,FALSE)</f>
        <v>放款服務課</v>
      </c>
      <c r="X328" s="9"/>
    </row>
    <row r="329" spans="1:24" ht="13.5" x14ac:dyDescent="0.3">
      <c r="A329" s="30">
        <v>323</v>
      </c>
      <c r="B329" s="9" t="str">
        <f>LEFT(功能_33[[#This Row],[功能代號]],2)</f>
        <v>L6</v>
      </c>
      <c r="C329" s="9" t="s">
        <v>1004</v>
      </c>
      <c r="D329" s="29"/>
      <c r="E329" s="11" t="s">
        <v>845</v>
      </c>
      <c r="F329" s="12" t="s">
        <v>843</v>
      </c>
      <c r="G329" s="9" t="s">
        <v>846</v>
      </c>
      <c r="H329" s="11" t="s">
        <v>961</v>
      </c>
      <c r="I329" s="11" t="s">
        <v>714</v>
      </c>
      <c r="J329" s="2">
        <v>44433</v>
      </c>
      <c r="K329" s="2"/>
      <c r="L329" s="2"/>
      <c r="M329" s="11" t="s">
        <v>970</v>
      </c>
      <c r="N329" s="11" t="s">
        <v>964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Row],[User]],SKL放款!A:G,7,FALSE)</f>
        <v>放款服務課</v>
      </c>
      <c r="X329" s="9"/>
    </row>
    <row r="330" spans="1:24" ht="13.5" x14ac:dyDescent="0.3">
      <c r="A330" s="30">
        <v>324</v>
      </c>
      <c r="B330" s="9" t="str">
        <f>LEFT(功能_33[[#This Row],[功能代號]],2)</f>
        <v>L6</v>
      </c>
      <c r="C330" s="9" t="s">
        <v>1004</v>
      </c>
      <c r="D330" s="29"/>
      <c r="E330" s="11" t="s">
        <v>847</v>
      </c>
      <c r="F330" s="20" t="s">
        <v>848</v>
      </c>
      <c r="G330" s="9" t="s">
        <v>849</v>
      </c>
      <c r="H330" s="11" t="s">
        <v>961</v>
      </c>
      <c r="I330" s="11" t="s">
        <v>714</v>
      </c>
      <c r="J330" s="2">
        <v>44433</v>
      </c>
      <c r="K330" s="2"/>
      <c r="L330" s="2"/>
      <c r="M330" s="11" t="s">
        <v>966</v>
      </c>
      <c r="N330" s="11" t="s">
        <v>964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Row],[User]],SKL放款!A:G,7,FALSE)</f>
        <v>放款服務課</v>
      </c>
      <c r="X330" s="9"/>
    </row>
    <row r="331" spans="1:24" ht="13.5" x14ac:dyDescent="0.3">
      <c r="A331" s="30">
        <v>325</v>
      </c>
      <c r="B331" s="9" t="str">
        <f>LEFT(功能_33[[#This Row],[功能代號]],2)</f>
        <v>L6</v>
      </c>
      <c r="C331" s="9" t="s">
        <v>1004</v>
      </c>
      <c r="D331" s="29"/>
      <c r="E331" s="11" t="s">
        <v>850</v>
      </c>
      <c r="F331" s="20" t="s">
        <v>848</v>
      </c>
      <c r="G331" s="9" t="s">
        <v>851</v>
      </c>
      <c r="H331" s="11" t="s">
        <v>961</v>
      </c>
      <c r="I331" s="11" t="s">
        <v>714</v>
      </c>
      <c r="J331" s="2">
        <v>44433</v>
      </c>
      <c r="K331" s="2"/>
      <c r="L331" s="2"/>
      <c r="M331" s="11" t="s">
        <v>966</v>
      </c>
      <c r="N331" s="11" t="s">
        <v>964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Row],[User]],SKL放款!A:G,7,FALSE)</f>
        <v>放款服務課</v>
      </c>
      <c r="X331" s="9"/>
    </row>
    <row r="332" spans="1:24" ht="13.5" x14ac:dyDescent="0.3">
      <c r="A332" s="30">
        <v>326</v>
      </c>
      <c r="B332" s="9" t="str">
        <f>LEFT(功能_33[[#This Row],[功能代號]],2)</f>
        <v>L6</v>
      </c>
      <c r="C332" s="9" t="s">
        <v>1004</v>
      </c>
      <c r="D332" s="29"/>
      <c r="E332" s="11" t="s">
        <v>852</v>
      </c>
      <c r="F332" s="20" t="s">
        <v>853</v>
      </c>
      <c r="G332" s="9" t="s">
        <v>854</v>
      </c>
      <c r="H332" s="11" t="s">
        <v>961</v>
      </c>
      <c r="I332" s="11" t="s">
        <v>714</v>
      </c>
      <c r="J332" s="2">
        <v>44433</v>
      </c>
      <c r="K332" s="2"/>
      <c r="L332" s="2"/>
      <c r="M332" s="11" t="s">
        <v>966</v>
      </c>
      <c r="N332" s="11" t="s">
        <v>964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Row],[User]],SKL放款!A:G,7,FALSE)</f>
        <v>放款服務課</v>
      </c>
      <c r="X332" s="9"/>
    </row>
    <row r="333" spans="1:24" ht="13.5" x14ac:dyDescent="0.3">
      <c r="A333" s="30">
        <v>327</v>
      </c>
      <c r="B333" s="9" t="str">
        <f>LEFT(功能_33[[#This Row],[功能代號]],2)</f>
        <v>L6</v>
      </c>
      <c r="C333" s="9" t="s">
        <v>1004</v>
      </c>
      <c r="D333" s="29"/>
      <c r="E333" s="11" t="s">
        <v>855</v>
      </c>
      <c r="F333" s="20" t="s">
        <v>853</v>
      </c>
      <c r="G333" s="9" t="s">
        <v>856</v>
      </c>
      <c r="H333" s="11" t="s">
        <v>961</v>
      </c>
      <c r="I333" s="11" t="s">
        <v>714</v>
      </c>
      <c r="J333" s="2">
        <v>44433</v>
      </c>
      <c r="K333" s="2"/>
      <c r="L333" s="2"/>
      <c r="M333" s="11" t="s">
        <v>966</v>
      </c>
      <c r="N333" s="11" t="s">
        <v>964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Row],[User]],SKL放款!A:G,7,FALSE)</f>
        <v>放款服務課</v>
      </c>
      <c r="X333" s="9"/>
    </row>
    <row r="334" spans="1:24" ht="13.5" x14ac:dyDescent="0.3">
      <c r="A334" s="30">
        <v>328</v>
      </c>
      <c r="B334" s="9" t="str">
        <f>LEFT(功能_33[[#This Row],[功能代號]],2)</f>
        <v>L6</v>
      </c>
      <c r="C334" s="9" t="s">
        <v>1004</v>
      </c>
      <c r="D334" s="29"/>
      <c r="E334" s="11" t="s">
        <v>857</v>
      </c>
      <c r="F334" s="12" t="s">
        <v>858</v>
      </c>
      <c r="G334" s="9" t="s">
        <v>859</v>
      </c>
      <c r="H334" s="11" t="s">
        <v>961</v>
      </c>
      <c r="I334" s="11" t="s">
        <v>714</v>
      </c>
      <c r="J334" s="2">
        <v>44433</v>
      </c>
      <c r="K334" s="2"/>
      <c r="L334" s="2"/>
      <c r="M334" s="11" t="s">
        <v>966</v>
      </c>
      <c r="N334" s="11" t="s">
        <v>964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Row],[User]],SKL放款!A:G,7,FALSE)</f>
        <v>放款服務課</v>
      </c>
      <c r="X334" s="9"/>
    </row>
    <row r="335" spans="1:24" ht="13.5" x14ac:dyDescent="0.3">
      <c r="A335" s="30">
        <v>329</v>
      </c>
      <c r="B335" s="9" t="str">
        <f>LEFT(功能_33[[#This Row],[功能代號]],2)</f>
        <v>L6</v>
      </c>
      <c r="C335" s="9" t="s">
        <v>1004</v>
      </c>
      <c r="D335" s="29"/>
      <c r="E335" s="11" t="s">
        <v>860</v>
      </c>
      <c r="F335" s="12" t="s">
        <v>858</v>
      </c>
      <c r="G335" s="9" t="s">
        <v>861</v>
      </c>
      <c r="H335" s="11" t="s">
        <v>961</v>
      </c>
      <c r="I335" s="11" t="s">
        <v>714</v>
      </c>
      <c r="J335" s="2">
        <v>44433</v>
      </c>
      <c r="K335" s="2"/>
      <c r="L335" s="2"/>
      <c r="M335" s="11" t="s">
        <v>966</v>
      </c>
      <c r="N335" s="11" t="s">
        <v>964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Row],[User]],SKL放款!A:G,7,FALSE)</f>
        <v>放款服務課</v>
      </c>
      <c r="X335" s="9"/>
    </row>
    <row r="336" spans="1:24" ht="13.5" x14ac:dyDescent="0.3">
      <c r="A336" s="30">
        <v>330</v>
      </c>
      <c r="B336" s="9" t="str">
        <f>LEFT(功能_33[[#This Row],[功能代號]],2)</f>
        <v>L6</v>
      </c>
      <c r="C336" s="9" t="s">
        <v>1004</v>
      </c>
      <c r="D336" s="9" t="s">
        <v>1679</v>
      </c>
      <c r="E336" s="11" t="s">
        <v>862</v>
      </c>
      <c r="F336" s="12" t="s">
        <v>863</v>
      </c>
      <c r="G336" s="9" t="s">
        <v>864</v>
      </c>
      <c r="H336" s="11" t="s">
        <v>961</v>
      </c>
      <c r="I336" s="11" t="s">
        <v>714</v>
      </c>
      <c r="J336" s="2">
        <v>44433</v>
      </c>
      <c r="K336" s="2"/>
      <c r="L336" s="2"/>
      <c r="M336" s="11" t="s">
        <v>966</v>
      </c>
      <c r="N336" s="11" t="s">
        <v>964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Row],[User]],SKL放款!A:G,7,FALSE)</f>
        <v>放款服務課</v>
      </c>
      <c r="X336" s="9"/>
    </row>
    <row r="337" spans="1:24" ht="13.5" x14ac:dyDescent="0.3">
      <c r="A337" s="30">
        <v>331</v>
      </c>
      <c r="B337" s="9" t="str">
        <f>LEFT(功能_33[[#This Row],[功能代號]],2)</f>
        <v>L6</v>
      </c>
      <c r="C337" s="9" t="s">
        <v>1004</v>
      </c>
      <c r="D337" s="9" t="s">
        <v>1679</v>
      </c>
      <c r="E337" s="11" t="s">
        <v>865</v>
      </c>
      <c r="F337" s="12" t="s">
        <v>863</v>
      </c>
      <c r="G337" s="9" t="s">
        <v>866</v>
      </c>
      <c r="H337" s="11" t="s">
        <v>961</v>
      </c>
      <c r="I337" s="11" t="s">
        <v>714</v>
      </c>
      <c r="J337" s="2">
        <v>44433</v>
      </c>
      <c r="K337" s="2"/>
      <c r="L337" s="2"/>
      <c r="M337" s="11" t="s">
        <v>966</v>
      </c>
      <c r="N337" s="11" t="s">
        <v>964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Row],[User]],SKL放款!A:G,7,FALSE)</f>
        <v>放款服務課</v>
      </c>
      <c r="X337" s="9"/>
    </row>
    <row r="338" spans="1:24" ht="13.5" x14ac:dyDescent="0.3">
      <c r="A338" s="30">
        <v>332</v>
      </c>
      <c r="B338" s="9" t="str">
        <f>LEFT(功能_33[[#This Row],[功能代號]],2)</f>
        <v>L6</v>
      </c>
      <c r="C338" s="9" t="s">
        <v>1004</v>
      </c>
      <c r="D338" s="29"/>
      <c r="E338" s="11" t="s">
        <v>867</v>
      </c>
      <c r="F338" s="12" t="s">
        <v>868</v>
      </c>
      <c r="G338" s="9" t="s">
        <v>869</v>
      </c>
      <c r="H338" s="11" t="s">
        <v>961</v>
      </c>
      <c r="I338" s="11" t="s">
        <v>714</v>
      </c>
      <c r="J338" s="2">
        <v>44433</v>
      </c>
      <c r="K338" s="2"/>
      <c r="L338" s="2"/>
      <c r="M338" s="11" t="s">
        <v>966</v>
      </c>
      <c r="N338" s="11" t="s">
        <v>964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Row],[User]],SKL放款!A:G,7,FALSE)</f>
        <v>放款服務課</v>
      </c>
      <c r="X338" s="9"/>
    </row>
    <row r="339" spans="1:24" ht="13.5" x14ac:dyDescent="0.3">
      <c r="A339" s="30">
        <v>333</v>
      </c>
      <c r="B339" s="9" t="str">
        <f>LEFT(功能_33[[#This Row],[功能代號]],2)</f>
        <v>L6</v>
      </c>
      <c r="C339" s="9" t="s">
        <v>1004</v>
      </c>
      <c r="D339" s="29"/>
      <c r="E339" s="11" t="s">
        <v>870</v>
      </c>
      <c r="F339" s="12" t="s">
        <v>868</v>
      </c>
      <c r="G339" s="9" t="s">
        <v>871</v>
      </c>
      <c r="H339" s="11" t="s">
        <v>961</v>
      </c>
      <c r="I339" s="11" t="s">
        <v>714</v>
      </c>
      <c r="J339" s="2">
        <v>44433</v>
      </c>
      <c r="K339" s="2"/>
      <c r="L339" s="2"/>
      <c r="M339" s="11" t="s">
        <v>970</v>
      </c>
      <c r="N339" s="11" t="s">
        <v>964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Row],[User]],SKL放款!A:G,7,FALSE)</f>
        <v>放款服務課</v>
      </c>
      <c r="X339" s="9"/>
    </row>
    <row r="340" spans="1:24" ht="13.5" x14ac:dyDescent="0.3">
      <c r="A340" s="30">
        <v>334</v>
      </c>
      <c r="B340" s="9" t="str">
        <f>LEFT(功能_33[[#This Row],[功能代號]],2)</f>
        <v>L6</v>
      </c>
      <c r="C340" s="9" t="s">
        <v>1004</v>
      </c>
      <c r="D340" s="29"/>
      <c r="E340" s="11" t="s">
        <v>872</v>
      </c>
      <c r="F340" s="20" t="s">
        <v>873</v>
      </c>
      <c r="G340" s="9" t="s">
        <v>874</v>
      </c>
      <c r="H340" s="11" t="s">
        <v>961</v>
      </c>
      <c r="I340" s="11" t="s">
        <v>714</v>
      </c>
      <c r="J340" s="2">
        <v>44433</v>
      </c>
      <c r="K340" s="2"/>
      <c r="L340" s="2"/>
      <c r="M340" s="11" t="s">
        <v>970</v>
      </c>
      <c r="N340" s="11" t="s">
        <v>964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Row],[User]],SKL放款!A:G,7,FALSE)</f>
        <v>放款服務課</v>
      </c>
      <c r="X340" s="9"/>
    </row>
    <row r="341" spans="1:24" ht="13.5" x14ac:dyDescent="0.3">
      <c r="A341" s="30">
        <v>335</v>
      </c>
      <c r="B341" s="9" t="str">
        <f>LEFT(功能_33[[#This Row],[功能代號]],2)</f>
        <v>L6</v>
      </c>
      <c r="C341" s="9" t="s">
        <v>1004</v>
      </c>
      <c r="D341" s="29"/>
      <c r="E341" s="11" t="s">
        <v>875</v>
      </c>
      <c r="F341" s="20" t="s">
        <v>873</v>
      </c>
      <c r="G341" s="9" t="s">
        <v>876</v>
      </c>
      <c r="H341" s="11" t="s">
        <v>961</v>
      </c>
      <c r="I341" s="11" t="s">
        <v>714</v>
      </c>
      <c r="J341" s="2">
        <v>44433</v>
      </c>
      <c r="K341" s="2"/>
      <c r="L341" s="2"/>
      <c r="M341" s="11" t="s">
        <v>970</v>
      </c>
      <c r="N341" s="11" t="s">
        <v>964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Row],[User]],SKL放款!A:G,7,FALSE)</f>
        <v>放款服務課</v>
      </c>
      <c r="X341" s="9"/>
    </row>
    <row r="342" spans="1:24" ht="13.5" x14ac:dyDescent="0.3">
      <c r="A342" s="30">
        <v>336</v>
      </c>
      <c r="B342" s="9" t="str">
        <f>LEFT(功能_33[[#This Row],[功能代號]],2)</f>
        <v>L6</v>
      </c>
      <c r="C342" s="9" t="s">
        <v>1004</v>
      </c>
      <c r="D342" s="29"/>
      <c r="E342" s="11" t="s">
        <v>877</v>
      </c>
      <c r="F342" s="20" t="s">
        <v>878</v>
      </c>
      <c r="G342" s="9" t="s">
        <v>879</v>
      </c>
      <c r="H342" s="11" t="s">
        <v>961</v>
      </c>
      <c r="I342" s="11" t="s">
        <v>714</v>
      </c>
      <c r="J342" s="2">
        <v>44434</v>
      </c>
      <c r="K342" s="2"/>
      <c r="L342" s="2"/>
      <c r="M342" s="11" t="s">
        <v>970</v>
      </c>
      <c r="N342" s="11" t="s">
        <v>964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Row],[User]],SKL放款!A:G,7,FALSE)</f>
        <v>放款服務課</v>
      </c>
      <c r="X342" s="9"/>
    </row>
    <row r="343" spans="1:24" ht="13.5" x14ac:dyDescent="0.3">
      <c r="A343" s="30">
        <v>337</v>
      </c>
      <c r="B343" s="9" t="str">
        <f>LEFT(功能_33[[#This Row],[功能代號]],2)</f>
        <v>L6</v>
      </c>
      <c r="C343" s="9" t="s">
        <v>1004</v>
      </c>
      <c r="D343" s="29"/>
      <c r="E343" s="11" t="s">
        <v>880</v>
      </c>
      <c r="F343" s="20" t="s">
        <v>878</v>
      </c>
      <c r="G343" s="9" t="s">
        <v>881</v>
      </c>
      <c r="H343" s="11" t="s">
        <v>961</v>
      </c>
      <c r="I343" s="11" t="s">
        <v>714</v>
      </c>
      <c r="J343" s="2">
        <v>44434</v>
      </c>
      <c r="K343" s="2"/>
      <c r="L343" s="2"/>
      <c r="M343" s="11" t="s">
        <v>970</v>
      </c>
      <c r="N343" s="11" t="s">
        <v>964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Row],[User]],SKL放款!A:G,7,FALSE)</f>
        <v>放款服務課</v>
      </c>
      <c r="X343" s="9"/>
    </row>
    <row r="344" spans="1:24" ht="13.5" x14ac:dyDescent="0.3">
      <c r="A344" s="30">
        <v>338</v>
      </c>
      <c r="B344" s="9" t="str">
        <f>LEFT(功能_33[[#This Row],[功能代號]],2)</f>
        <v>L6</v>
      </c>
      <c r="C344" s="9" t="s">
        <v>1004</v>
      </c>
      <c r="D344" s="29"/>
      <c r="E344" s="11" t="s">
        <v>882</v>
      </c>
      <c r="F344" s="12" t="s">
        <v>883</v>
      </c>
      <c r="G344" s="9" t="s">
        <v>884</v>
      </c>
      <c r="H344" s="11" t="s">
        <v>961</v>
      </c>
      <c r="I344" s="11" t="s">
        <v>714</v>
      </c>
      <c r="J344" s="2">
        <v>44434</v>
      </c>
      <c r="K344" s="2"/>
      <c r="L344" s="2"/>
      <c r="M344" s="11" t="s">
        <v>970</v>
      </c>
      <c r="N344" s="11" t="s">
        <v>964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Row],[User]],SKL放款!A:G,7,FALSE)</f>
        <v>放款服務課</v>
      </c>
      <c r="X344" s="9"/>
    </row>
    <row r="345" spans="1:24" ht="13.5" x14ac:dyDescent="0.3">
      <c r="A345" s="30">
        <v>339</v>
      </c>
      <c r="B345" s="9" t="str">
        <f>LEFT(功能_33[[#This Row],[功能代號]],2)</f>
        <v>L6</v>
      </c>
      <c r="C345" s="9" t="s">
        <v>1004</v>
      </c>
      <c r="D345" s="29"/>
      <c r="E345" s="11" t="s">
        <v>885</v>
      </c>
      <c r="F345" s="12" t="s">
        <v>883</v>
      </c>
      <c r="G345" s="9" t="s">
        <v>886</v>
      </c>
      <c r="H345" s="11" t="s">
        <v>961</v>
      </c>
      <c r="I345" s="11" t="s">
        <v>714</v>
      </c>
      <c r="J345" s="2">
        <v>44434</v>
      </c>
      <c r="K345" s="2"/>
      <c r="L345" s="2"/>
      <c r="M345" s="11" t="s">
        <v>970</v>
      </c>
      <c r="N345" s="11" t="s">
        <v>964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Row],[User]],SKL放款!A:G,7,FALSE)</f>
        <v>放款服務課</v>
      </c>
      <c r="X345" s="9"/>
    </row>
    <row r="346" spans="1:24" ht="13.5" x14ac:dyDescent="0.3">
      <c r="A346" s="30">
        <v>340</v>
      </c>
      <c r="B346" s="9" t="str">
        <f>LEFT(功能_33[[#This Row],[功能代號]],2)</f>
        <v>L6</v>
      </c>
      <c r="C346" s="9" t="s">
        <v>1004</v>
      </c>
      <c r="D346" s="29"/>
      <c r="E346" s="11" t="s">
        <v>887</v>
      </c>
      <c r="F346" s="12" t="s">
        <v>888</v>
      </c>
      <c r="G346" s="9" t="s">
        <v>889</v>
      </c>
      <c r="H346" s="11" t="s">
        <v>961</v>
      </c>
      <c r="I346" s="11" t="s">
        <v>714</v>
      </c>
      <c r="J346" s="2">
        <v>44434</v>
      </c>
      <c r="K346" s="2"/>
      <c r="L346" s="2"/>
      <c r="M346" s="11" t="s">
        <v>970</v>
      </c>
      <c r="N346" s="11" t="s">
        <v>964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Row],[User]],SKL放款!A:G,7,FALSE)</f>
        <v>放款服務課</v>
      </c>
      <c r="X346" s="9"/>
    </row>
    <row r="347" spans="1:24" ht="13.5" x14ac:dyDescent="0.3">
      <c r="A347" s="30">
        <v>341</v>
      </c>
      <c r="B347" s="9" t="str">
        <f>LEFT(功能_33[[#This Row],[功能代號]],2)</f>
        <v>L6</v>
      </c>
      <c r="C347" s="9" t="s">
        <v>1004</v>
      </c>
      <c r="D347" s="29"/>
      <c r="E347" s="11" t="s">
        <v>890</v>
      </c>
      <c r="F347" s="12" t="s">
        <v>888</v>
      </c>
      <c r="G347" s="9" t="s">
        <v>891</v>
      </c>
      <c r="H347" s="11" t="s">
        <v>961</v>
      </c>
      <c r="I347" s="11" t="s">
        <v>714</v>
      </c>
      <c r="J347" s="2">
        <v>44434</v>
      </c>
      <c r="K347" s="2"/>
      <c r="L347" s="2"/>
      <c r="M347" s="11" t="s">
        <v>970</v>
      </c>
      <c r="N347" s="11" t="s">
        <v>964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Row],[User]],SKL放款!A:G,7,FALSE)</f>
        <v>放款服務課</v>
      </c>
      <c r="X347" s="9"/>
    </row>
    <row r="348" spans="1:24" ht="13.5" x14ac:dyDescent="0.3">
      <c r="A348" s="30">
        <v>342</v>
      </c>
      <c r="B348" s="9" t="str">
        <f>LEFT(功能_33[[#This Row],[功能代號]],2)</f>
        <v>L6</v>
      </c>
      <c r="C348" s="9" t="s">
        <v>1004</v>
      </c>
      <c r="D348" s="29"/>
      <c r="E348" s="11" t="s">
        <v>892</v>
      </c>
      <c r="F348" s="12" t="s">
        <v>893</v>
      </c>
      <c r="G348" s="9" t="s">
        <v>894</v>
      </c>
      <c r="H348" s="11" t="s">
        <v>961</v>
      </c>
      <c r="I348" s="11" t="s">
        <v>714</v>
      </c>
      <c r="J348" s="2">
        <v>44434</v>
      </c>
      <c r="K348" s="2"/>
      <c r="L348" s="2"/>
      <c r="M348" s="11" t="s">
        <v>975</v>
      </c>
      <c r="N348" s="11" t="s">
        <v>964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Row],[User]],SKL放款!A:G,7,FALSE)</f>
        <v>放款服務課</v>
      </c>
      <c r="X348" s="9"/>
    </row>
    <row r="349" spans="1:24" ht="13.5" x14ac:dyDescent="0.3">
      <c r="A349" s="30">
        <v>343</v>
      </c>
      <c r="B349" s="9" t="str">
        <f>LEFT(功能_33[[#This Row],[功能代號]],2)</f>
        <v>L6</v>
      </c>
      <c r="C349" s="9" t="s">
        <v>1004</v>
      </c>
      <c r="D349" s="29"/>
      <c r="E349" s="11" t="s">
        <v>895</v>
      </c>
      <c r="F349" s="12" t="s">
        <v>893</v>
      </c>
      <c r="G349" s="9" t="s">
        <v>896</v>
      </c>
      <c r="H349" s="11" t="s">
        <v>961</v>
      </c>
      <c r="I349" s="11" t="s">
        <v>714</v>
      </c>
      <c r="J349" s="2">
        <v>44434</v>
      </c>
      <c r="K349" s="2"/>
      <c r="L349" s="2"/>
      <c r="M349" s="11" t="s">
        <v>975</v>
      </c>
      <c r="N349" s="11" t="s">
        <v>964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Row],[User]],SKL放款!A:G,7,FALSE)</f>
        <v>放款服務課</v>
      </c>
      <c r="X349" s="9"/>
    </row>
    <row r="350" spans="1:24" ht="13.5" x14ac:dyDescent="0.3">
      <c r="A350" s="30">
        <v>344</v>
      </c>
      <c r="B350" s="9" t="str">
        <f>LEFT(功能_33[[#This Row],[功能代號]],2)</f>
        <v>L6</v>
      </c>
      <c r="C350" s="9" t="s">
        <v>1004</v>
      </c>
      <c r="D350" s="29"/>
      <c r="E350" s="11" t="s">
        <v>899</v>
      </c>
      <c r="F350" s="12" t="s">
        <v>900</v>
      </c>
      <c r="G350" s="9" t="s">
        <v>901</v>
      </c>
      <c r="H350" s="11" t="s">
        <v>961</v>
      </c>
      <c r="I350" s="11" t="s">
        <v>714</v>
      </c>
      <c r="J350" s="2">
        <v>44434</v>
      </c>
      <c r="K350" s="2"/>
      <c r="L350" s="2"/>
      <c r="M350" s="11" t="s">
        <v>1511</v>
      </c>
      <c r="N350" s="11" t="s">
        <v>1010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Row],[User]],SKL放款!A:G,7,FALSE)</f>
        <v>放款服務課</v>
      </c>
      <c r="X350" s="9"/>
    </row>
    <row r="351" spans="1:24" ht="13.5" x14ac:dyDescent="0.3">
      <c r="A351" s="30">
        <v>345</v>
      </c>
      <c r="B351" s="9" t="str">
        <f>LEFT(功能_33[[#This Row],[功能代號]],2)</f>
        <v>L6</v>
      </c>
      <c r="C351" s="9" t="s">
        <v>1004</v>
      </c>
      <c r="D351" s="29"/>
      <c r="E351" s="11" t="s">
        <v>902</v>
      </c>
      <c r="F351" s="12" t="s">
        <v>900</v>
      </c>
      <c r="G351" s="9" t="s">
        <v>903</v>
      </c>
      <c r="H351" s="11" t="s">
        <v>961</v>
      </c>
      <c r="I351" s="11" t="s">
        <v>714</v>
      </c>
      <c r="J351" s="2">
        <v>44434</v>
      </c>
      <c r="K351" s="2"/>
      <c r="L351" s="2"/>
      <c r="M351" s="11" t="s">
        <v>970</v>
      </c>
      <c r="N351" s="11" t="s">
        <v>1010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Row],[User]],SKL放款!A:G,7,FALSE)</f>
        <v>放款服務課</v>
      </c>
      <c r="X351" s="9"/>
    </row>
    <row r="352" spans="1:24" ht="13.5" x14ac:dyDescent="0.3">
      <c r="A352" s="30">
        <v>346</v>
      </c>
      <c r="B352" s="9" t="str">
        <f>LEFT(功能_33[[#This Row],[功能代號]],2)</f>
        <v>L6</v>
      </c>
      <c r="C352" s="9" t="s">
        <v>1004</v>
      </c>
      <c r="D352" s="29"/>
      <c r="E352" s="11" t="s">
        <v>904</v>
      </c>
      <c r="F352" s="12" t="s">
        <v>905</v>
      </c>
      <c r="G352" s="9" t="s">
        <v>906</v>
      </c>
      <c r="H352" s="11" t="s">
        <v>961</v>
      </c>
      <c r="I352" s="11" t="s">
        <v>714</v>
      </c>
      <c r="J352" s="2">
        <v>44434</v>
      </c>
      <c r="K352" s="2"/>
      <c r="L352" s="2"/>
      <c r="M352" s="11" t="s">
        <v>970</v>
      </c>
      <c r="N352" s="11" t="s">
        <v>1010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Row],[User]],SKL放款!A:G,7,FALSE)</f>
        <v>放款服務課</v>
      </c>
      <c r="X352" s="9"/>
    </row>
    <row r="353" spans="1:24" ht="13.5" x14ac:dyDescent="0.3">
      <c r="A353" s="30">
        <v>347</v>
      </c>
      <c r="B353" s="9" t="str">
        <f>LEFT(功能_33[[#This Row],[功能代號]],2)</f>
        <v>L6</v>
      </c>
      <c r="C353" s="9" t="s">
        <v>1004</v>
      </c>
      <c r="D353" s="29"/>
      <c r="E353" s="11" t="s">
        <v>907</v>
      </c>
      <c r="F353" s="12" t="s">
        <v>905</v>
      </c>
      <c r="G353" s="9" t="s">
        <v>908</v>
      </c>
      <c r="H353" s="11" t="s">
        <v>961</v>
      </c>
      <c r="I353" s="11" t="s">
        <v>714</v>
      </c>
      <c r="J353" s="2">
        <v>44434</v>
      </c>
      <c r="K353" s="2"/>
      <c r="L353" s="2"/>
      <c r="M353" s="11" t="s">
        <v>970</v>
      </c>
      <c r="N353" s="11" t="s">
        <v>968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Row],[User]],SKL放款!A:G,7,FALSE)</f>
        <v>放款服務課</v>
      </c>
      <c r="X353" s="9"/>
    </row>
    <row r="354" spans="1:24" ht="13.5" x14ac:dyDescent="0.3">
      <c r="A354" s="30">
        <v>348</v>
      </c>
      <c r="B354" s="9" t="str">
        <f>LEFT(功能_33[[#This Row],[功能代號]],2)</f>
        <v>L6</v>
      </c>
      <c r="C354" s="9" t="s">
        <v>1004</v>
      </c>
      <c r="D354" s="29"/>
      <c r="E354" s="11" t="s">
        <v>909</v>
      </c>
      <c r="F354" s="12" t="s">
        <v>905</v>
      </c>
      <c r="G354" s="9" t="s">
        <v>910</v>
      </c>
      <c r="H354" s="11" t="s">
        <v>961</v>
      </c>
      <c r="I354" s="11" t="s">
        <v>714</v>
      </c>
      <c r="J354" s="2">
        <v>44434</v>
      </c>
      <c r="K354" s="2"/>
      <c r="L354" s="2"/>
      <c r="M354" s="11" t="s">
        <v>970</v>
      </c>
      <c r="N354" s="11" t="s">
        <v>964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Row],[User]],SKL放款!A:G,7,FALSE)</f>
        <v>放款服務課</v>
      </c>
      <c r="X354" s="9"/>
    </row>
    <row r="355" spans="1:24" ht="13.5" x14ac:dyDescent="0.3">
      <c r="A355" s="30">
        <v>349</v>
      </c>
      <c r="B355" s="9" t="str">
        <f>LEFT(功能_33[[#This Row],[功能代號]],2)</f>
        <v>L6</v>
      </c>
      <c r="C355" s="9" t="s">
        <v>1004</v>
      </c>
      <c r="D355" s="29"/>
      <c r="E355" s="11" t="s">
        <v>911</v>
      </c>
      <c r="F355" s="12" t="s">
        <v>912</v>
      </c>
      <c r="G355" s="9" t="s">
        <v>913</v>
      </c>
      <c r="H355" s="11" t="s">
        <v>648</v>
      </c>
      <c r="I355" s="11" t="s">
        <v>714</v>
      </c>
      <c r="J355" s="3">
        <v>44434</v>
      </c>
      <c r="K355" s="3"/>
      <c r="L355" s="3"/>
      <c r="M355" s="11" t="s">
        <v>970</v>
      </c>
      <c r="N355" s="11" t="s">
        <v>968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Row],[User]],SKL放款!A:G,7,FALSE)</f>
        <v>放款服務課</v>
      </c>
      <c r="X355" s="9"/>
    </row>
    <row r="356" spans="1:24" ht="13.5" x14ac:dyDescent="0.3">
      <c r="A356" s="30">
        <v>350</v>
      </c>
      <c r="B356" s="9" t="str">
        <f>LEFT(功能_33[[#This Row],[功能代號]],2)</f>
        <v>L6</v>
      </c>
      <c r="C356" s="9" t="s">
        <v>1004</v>
      </c>
      <c r="D356" s="29"/>
      <c r="E356" s="11" t="s">
        <v>914</v>
      </c>
      <c r="F356" s="12" t="s">
        <v>915</v>
      </c>
      <c r="G356" s="9" t="s">
        <v>916</v>
      </c>
      <c r="H356" s="11" t="s">
        <v>961</v>
      </c>
      <c r="I356" s="11" t="s">
        <v>714</v>
      </c>
      <c r="J356" s="2">
        <v>44434</v>
      </c>
      <c r="K356" s="2"/>
      <c r="L356" s="2"/>
      <c r="M356" s="11" t="s">
        <v>970</v>
      </c>
      <c r="N356" s="11" t="s">
        <v>964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Row],[User]],SKL放款!A:G,7,FALSE)</f>
        <v>放款服務課</v>
      </c>
      <c r="X356" s="9"/>
    </row>
    <row r="357" spans="1:24" ht="13.5" x14ac:dyDescent="0.3">
      <c r="A357" s="30">
        <v>351</v>
      </c>
      <c r="B357" s="9" t="str">
        <f>LEFT(功能_33[[#This Row],[功能代號]],2)</f>
        <v>L8</v>
      </c>
      <c r="C357" s="9" t="s">
        <v>973</v>
      </c>
      <c r="D357" s="29"/>
      <c r="E357" s="11" t="s">
        <v>926</v>
      </c>
      <c r="F357" s="10" t="s">
        <v>918</v>
      </c>
      <c r="G357" s="9" t="s">
        <v>927</v>
      </c>
      <c r="H357" s="11" t="s">
        <v>961</v>
      </c>
      <c r="I357" s="11" t="s">
        <v>714</v>
      </c>
      <c r="J357" s="2">
        <v>44435</v>
      </c>
      <c r="K357" s="2"/>
      <c r="L357" s="2"/>
      <c r="M357" s="11" t="s">
        <v>975</v>
      </c>
      <c r="N357" s="11" t="s">
        <v>1007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Row],[User]],SKL放款!A:G,7,FALSE)</f>
        <v>放款服務課</v>
      </c>
      <c r="X357" s="9"/>
    </row>
    <row r="358" spans="1:24" ht="13.5" x14ac:dyDescent="0.3">
      <c r="A358" s="30">
        <v>352</v>
      </c>
      <c r="B358" s="9" t="str">
        <f>LEFT(功能_33[[#This Row],[功能代號]],2)</f>
        <v>L8</v>
      </c>
      <c r="C358" s="9" t="s">
        <v>973</v>
      </c>
      <c r="D358" s="29"/>
      <c r="E358" s="11" t="s">
        <v>952</v>
      </c>
      <c r="F358" s="12" t="s">
        <v>953</v>
      </c>
      <c r="G358" s="9" t="s">
        <v>954</v>
      </c>
      <c r="H358" s="11" t="s">
        <v>961</v>
      </c>
      <c r="I358" s="11" t="s">
        <v>714</v>
      </c>
      <c r="J358" s="2">
        <v>44435</v>
      </c>
      <c r="K358" s="2"/>
      <c r="L358" s="2"/>
      <c r="M358" s="11" t="s">
        <v>975</v>
      </c>
      <c r="N358" s="11" t="s">
        <v>1010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Row],[User]],SKL放款!A:G,7,FALSE)</f>
        <v>放款服務課</v>
      </c>
      <c r="X358" s="9"/>
    </row>
    <row r="359" spans="1:24" ht="13.5" x14ac:dyDescent="0.3">
      <c r="A359" s="30">
        <v>353</v>
      </c>
      <c r="B359" s="9" t="str">
        <f>LEFT(功能_33[[#This Row],[功能代號]],2)</f>
        <v>L8</v>
      </c>
      <c r="C359" s="9" t="s">
        <v>973</v>
      </c>
      <c r="D359" s="29"/>
      <c r="E359" s="11" t="s">
        <v>955</v>
      </c>
      <c r="F359" s="12" t="s">
        <v>953</v>
      </c>
      <c r="G359" s="9" t="s">
        <v>956</v>
      </c>
      <c r="H359" s="11" t="s">
        <v>961</v>
      </c>
      <c r="I359" s="11" t="s">
        <v>714</v>
      </c>
      <c r="J359" s="2">
        <v>44435</v>
      </c>
      <c r="K359" s="2"/>
      <c r="L359" s="2"/>
      <c r="M359" s="11" t="s">
        <v>975</v>
      </c>
      <c r="N359" s="11" t="s">
        <v>1011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Row],[User]],SKL放款!A:G,7,FALSE)</f>
        <v>放款服務課</v>
      </c>
      <c r="X359" s="9"/>
    </row>
    <row r="360" spans="1:24" ht="13.5" x14ac:dyDescent="0.3">
      <c r="A360" s="30">
        <v>354</v>
      </c>
      <c r="B360" s="9" t="str">
        <f>LEFT(功能_33[[#This Row],[功能代號]],2)</f>
        <v>L8</v>
      </c>
      <c r="C360" s="9" t="s">
        <v>973</v>
      </c>
      <c r="D360" s="29"/>
      <c r="E360" s="11" t="s">
        <v>917</v>
      </c>
      <c r="F360" s="10" t="s">
        <v>918</v>
      </c>
      <c r="G360" s="9" t="s">
        <v>919</v>
      </c>
      <c r="H360" s="11" t="s">
        <v>648</v>
      </c>
      <c r="I360" s="13" t="s">
        <v>648</v>
      </c>
      <c r="J360" s="2">
        <v>44435</v>
      </c>
      <c r="K360" s="2"/>
      <c r="L360" s="2"/>
      <c r="M360" s="11" t="s">
        <v>975</v>
      </c>
      <c r="N360" s="11" t="s">
        <v>974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Row],[User]],SKL放款!A:G,7,FALSE)</f>
        <v>放款審查課</v>
      </c>
      <c r="X360" s="9"/>
    </row>
    <row r="361" spans="1:24" ht="13.5" x14ac:dyDescent="0.3">
      <c r="A361" s="30">
        <v>355</v>
      </c>
      <c r="B361" s="9" t="str">
        <f>LEFT(功能_33[[#This Row],[功能代號]],2)</f>
        <v>L8</v>
      </c>
      <c r="C361" s="9" t="s">
        <v>973</v>
      </c>
      <c r="D361" s="29"/>
      <c r="E361" s="11" t="s">
        <v>920</v>
      </c>
      <c r="F361" s="10" t="s">
        <v>918</v>
      </c>
      <c r="G361" s="9" t="s">
        <v>921</v>
      </c>
      <c r="H361" s="11" t="s">
        <v>648</v>
      </c>
      <c r="I361" s="13" t="s">
        <v>648</v>
      </c>
      <c r="J361" s="2">
        <v>44435</v>
      </c>
      <c r="K361" s="2"/>
      <c r="L361" s="2"/>
      <c r="M361" s="11" t="s">
        <v>975</v>
      </c>
      <c r="N361" s="11" t="s">
        <v>974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Row],[User]],SKL放款!A:G,7,FALSE)</f>
        <v>放款審查課</v>
      </c>
      <c r="X361" s="9"/>
    </row>
    <row r="362" spans="1:24" ht="13.5" x14ac:dyDescent="0.3">
      <c r="A362" s="30">
        <v>356</v>
      </c>
      <c r="B362" s="9" t="str">
        <f>LEFT(功能_33[[#This Row],[功能代號]],2)</f>
        <v>L8</v>
      </c>
      <c r="C362" s="9" t="s">
        <v>973</v>
      </c>
      <c r="D362" s="29"/>
      <c r="E362" s="11" t="s">
        <v>922</v>
      </c>
      <c r="F362" s="10" t="s">
        <v>918</v>
      </c>
      <c r="G362" s="9" t="s">
        <v>923</v>
      </c>
      <c r="H362" s="11" t="s">
        <v>648</v>
      </c>
      <c r="I362" s="13" t="s">
        <v>648</v>
      </c>
      <c r="J362" s="2">
        <v>44435</v>
      </c>
      <c r="K362" s="2"/>
      <c r="L362" s="2"/>
      <c r="M362" s="11" t="s">
        <v>975</v>
      </c>
      <c r="N362" s="11" t="s">
        <v>974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Row],[User]],SKL放款!A:G,7,FALSE)</f>
        <v>放款審查課</v>
      </c>
      <c r="X362" s="9"/>
    </row>
    <row r="363" spans="1:24" ht="13.5" x14ac:dyDescent="0.3">
      <c r="A363" s="30">
        <v>357</v>
      </c>
      <c r="B363" s="9" t="str">
        <f>LEFT(功能_33[[#This Row],[功能代號]],2)</f>
        <v>L8</v>
      </c>
      <c r="C363" s="9" t="s">
        <v>973</v>
      </c>
      <c r="D363" s="29"/>
      <c r="E363" s="11" t="s">
        <v>924</v>
      </c>
      <c r="F363" s="10" t="s">
        <v>918</v>
      </c>
      <c r="G363" s="9" t="s">
        <v>925</v>
      </c>
      <c r="H363" s="11" t="s">
        <v>648</v>
      </c>
      <c r="I363" s="13" t="s">
        <v>648</v>
      </c>
      <c r="J363" s="2">
        <v>44435</v>
      </c>
      <c r="K363" s="2"/>
      <c r="L363" s="2"/>
      <c r="M363" s="11" t="s">
        <v>975</v>
      </c>
      <c r="N363" s="11" t="s">
        <v>974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Row],[User]],SKL放款!A:G,7,FALSE)</f>
        <v>放款審查課</v>
      </c>
      <c r="X363" s="9"/>
    </row>
    <row r="364" spans="1:24" ht="13.5" x14ac:dyDescent="0.3">
      <c r="A364" s="30">
        <v>358</v>
      </c>
      <c r="B364" s="9" t="str">
        <f>LEFT(功能_33[[#This Row],[功能代號]],2)</f>
        <v>L8</v>
      </c>
      <c r="C364" s="9" t="s">
        <v>973</v>
      </c>
      <c r="D364" s="29"/>
      <c r="E364" s="11" t="s">
        <v>928</v>
      </c>
      <c r="F364" s="12" t="s">
        <v>929</v>
      </c>
      <c r="G364" s="9" t="s">
        <v>930</v>
      </c>
      <c r="H364" s="11" t="s">
        <v>961</v>
      </c>
      <c r="I364" s="11" t="s">
        <v>714</v>
      </c>
      <c r="J364" s="2">
        <v>44435</v>
      </c>
      <c r="K364" s="2"/>
      <c r="L364" s="2"/>
      <c r="M364" s="11" t="s">
        <v>975</v>
      </c>
      <c r="N364" s="11" t="s">
        <v>972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Row],[User]],SKL放款!A:G,7,FALSE)</f>
        <v>放款服務課</v>
      </c>
      <c r="X364" s="9"/>
    </row>
    <row r="365" spans="1:24" ht="13.5" x14ac:dyDescent="0.3">
      <c r="A365" s="30">
        <v>359</v>
      </c>
      <c r="B365" s="9" t="str">
        <f>LEFT(功能_33[[#This Row],[功能代號]],2)</f>
        <v>L8</v>
      </c>
      <c r="C365" s="9" t="s">
        <v>973</v>
      </c>
      <c r="D365" s="29"/>
      <c r="E365" s="11" t="s">
        <v>931</v>
      </c>
      <c r="F365" s="12" t="s">
        <v>932</v>
      </c>
      <c r="G365" s="9" t="s">
        <v>933</v>
      </c>
      <c r="H365" s="11" t="s">
        <v>961</v>
      </c>
      <c r="I365" s="11" t="s">
        <v>714</v>
      </c>
      <c r="J365" s="2">
        <v>44435</v>
      </c>
      <c r="K365" s="2"/>
      <c r="L365" s="2"/>
      <c r="M365" s="11" t="s">
        <v>970</v>
      </c>
      <c r="N365" s="11" t="s">
        <v>972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Row],[User]],SKL放款!A:G,7,FALSE)</f>
        <v>放款服務課</v>
      </c>
      <c r="X365" s="9"/>
    </row>
    <row r="366" spans="1:24" ht="13.5" x14ac:dyDescent="0.3">
      <c r="A366" s="30">
        <v>360</v>
      </c>
      <c r="B366" s="9" t="str">
        <f>LEFT(功能_33[[#This Row],[功能代號]],2)</f>
        <v>L8</v>
      </c>
      <c r="C366" s="9" t="s">
        <v>973</v>
      </c>
      <c r="D366" s="29"/>
      <c r="E366" s="11" t="s">
        <v>934</v>
      </c>
      <c r="F366" s="12" t="s">
        <v>935</v>
      </c>
      <c r="G366" s="9" t="s">
        <v>936</v>
      </c>
      <c r="H366" s="11" t="s">
        <v>961</v>
      </c>
      <c r="I366" s="11" t="s">
        <v>714</v>
      </c>
      <c r="J366" s="2">
        <v>44435</v>
      </c>
      <c r="K366" s="2"/>
      <c r="L366" s="2"/>
      <c r="M366" s="11" t="s">
        <v>975</v>
      </c>
      <c r="N366" s="11" t="s">
        <v>972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Row],[User]],SKL放款!A:G,7,FALSE)</f>
        <v>放款服務課</v>
      </c>
      <c r="X366" s="9"/>
    </row>
    <row r="367" spans="1:24" ht="13.5" x14ac:dyDescent="0.3">
      <c r="A367" s="30">
        <v>361</v>
      </c>
      <c r="B367" s="9" t="str">
        <f>LEFT(功能_33[[#This Row],[功能代號]],2)</f>
        <v>L8</v>
      </c>
      <c r="C367" s="9" t="s">
        <v>973</v>
      </c>
      <c r="D367" s="29"/>
      <c r="E367" s="11" t="s">
        <v>937</v>
      </c>
      <c r="F367" s="12" t="s">
        <v>938</v>
      </c>
      <c r="G367" s="9" t="s">
        <v>939</v>
      </c>
      <c r="H367" s="11" t="s">
        <v>961</v>
      </c>
      <c r="I367" s="11" t="s">
        <v>714</v>
      </c>
      <c r="J367" s="2">
        <v>44435</v>
      </c>
      <c r="K367" s="2"/>
      <c r="L367" s="2"/>
      <c r="M367" s="11" t="s">
        <v>975</v>
      </c>
      <c r="N367" s="11" t="s">
        <v>972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Row],[User]],SKL放款!A:G,7,FALSE)</f>
        <v>放款服務課</v>
      </c>
      <c r="X367" s="9"/>
    </row>
    <row r="368" spans="1:24" ht="13.5" x14ac:dyDescent="0.3">
      <c r="A368" s="30">
        <v>362</v>
      </c>
      <c r="B368" s="9" t="str">
        <f>LEFT(功能_33[[#This Row],[功能代號]],2)</f>
        <v>L8</v>
      </c>
      <c r="C368" s="9" t="s">
        <v>973</v>
      </c>
      <c r="D368" s="29"/>
      <c r="E368" s="11" t="s">
        <v>940</v>
      </c>
      <c r="F368" s="12" t="s">
        <v>941</v>
      </c>
      <c r="G368" s="9" t="s">
        <v>942</v>
      </c>
      <c r="H368" s="11" t="s">
        <v>961</v>
      </c>
      <c r="I368" s="11" t="s">
        <v>714</v>
      </c>
      <c r="J368" s="2">
        <v>44435</v>
      </c>
      <c r="K368" s="2"/>
      <c r="L368" s="2"/>
      <c r="M368" s="11" t="s">
        <v>970</v>
      </c>
      <c r="N368" s="11" t="s">
        <v>964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Row],[User]],SKL放款!A:G,7,FALSE)</f>
        <v>放款服務課</v>
      </c>
      <c r="X368" s="9"/>
    </row>
    <row r="369" spans="1:24" ht="13.5" x14ac:dyDescent="0.3">
      <c r="A369" s="30">
        <v>363</v>
      </c>
      <c r="B369" s="9" t="str">
        <f>LEFT(功能_33[[#This Row],[功能代號]],2)</f>
        <v>L8</v>
      </c>
      <c r="C369" s="9" t="s">
        <v>973</v>
      </c>
      <c r="D369" s="29"/>
      <c r="E369" s="11" t="s">
        <v>943</v>
      </c>
      <c r="F369" s="12" t="s">
        <v>944</v>
      </c>
      <c r="G369" s="9" t="s">
        <v>945</v>
      </c>
      <c r="H369" s="11" t="s">
        <v>961</v>
      </c>
      <c r="I369" s="11" t="s">
        <v>714</v>
      </c>
      <c r="J369" s="2">
        <v>44435</v>
      </c>
      <c r="K369" s="2"/>
      <c r="L369" s="2"/>
      <c r="M369" s="11" t="s">
        <v>970</v>
      </c>
      <c r="N369" s="11" t="s">
        <v>972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Row],[User]],SKL放款!A:G,7,FALSE)</f>
        <v>放款服務課</v>
      </c>
      <c r="X369" s="9"/>
    </row>
    <row r="370" spans="1:24" ht="13.5" x14ac:dyDescent="0.3">
      <c r="A370" s="30">
        <v>364</v>
      </c>
      <c r="B370" s="9" t="str">
        <f>LEFT(功能_33[[#This Row],[功能代號]],2)</f>
        <v>L8</v>
      </c>
      <c r="C370" s="9" t="s">
        <v>973</v>
      </c>
      <c r="D370" s="29"/>
      <c r="E370" s="11" t="s">
        <v>946</v>
      </c>
      <c r="F370" s="12" t="s">
        <v>947</v>
      </c>
      <c r="G370" s="9" t="s">
        <v>948</v>
      </c>
      <c r="H370" s="11" t="s">
        <v>961</v>
      </c>
      <c r="I370" s="11" t="s">
        <v>714</v>
      </c>
      <c r="J370" s="2">
        <v>44435</v>
      </c>
      <c r="K370" s="2"/>
      <c r="L370" s="2"/>
      <c r="M370" s="11" t="s">
        <v>970</v>
      </c>
      <c r="N370" s="11" t="s">
        <v>964</v>
      </c>
      <c r="O370" s="9"/>
      <c r="P370" s="11"/>
      <c r="Q370" s="11"/>
      <c r="R370" s="11"/>
      <c r="S370" s="11"/>
      <c r="T370" s="11"/>
      <c r="U370" s="11"/>
      <c r="V370" s="11"/>
      <c r="W370" s="9" t="str">
        <f>VLOOKUP(功能_33[[#This Row],[User]],SKL放款!A:G,7,FALSE)</f>
        <v>放款服務課</v>
      </c>
      <c r="X370" s="9"/>
    </row>
    <row r="371" spans="1:24" ht="13.5" x14ac:dyDescent="0.3">
      <c r="A371" s="30">
        <v>365</v>
      </c>
      <c r="B371" s="9" t="str">
        <f>LEFT(功能_33[[#This Row],[功能代號]],2)</f>
        <v>L8</v>
      </c>
      <c r="C371" s="9" t="s">
        <v>973</v>
      </c>
      <c r="D371" s="29"/>
      <c r="E371" s="11" t="s">
        <v>949</v>
      </c>
      <c r="F371" s="12" t="s">
        <v>950</v>
      </c>
      <c r="G371" s="9" t="s">
        <v>951</v>
      </c>
      <c r="H371" s="11" t="s">
        <v>961</v>
      </c>
      <c r="I371" s="11" t="s">
        <v>714</v>
      </c>
      <c r="J371" s="2">
        <v>44435</v>
      </c>
      <c r="K371" s="2"/>
      <c r="L371" s="2"/>
      <c r="M371" s="11" t="s">
        <v>970</v>
      </c>
      <c r="N371" s="11" t="s">
        <v>968</v>
      </c>
      <c r="O371" s="9"/>
      <c r="P371" s="11"/>
      <c r="Q371" s="11"/>
      <c r="R371" s="11"/>
      <c r="S371" s="11"/>
      <c r="T371" s="11"/>
      <c r="U371" s="11"/>
      <c r="V371" s="11"/>
      <c r="W371" s="9" t="str">
        <f>VLOOKUP(功能_33[[#This Row],[User]],SKL放款!A:G,7,FALSE)</f>
        <v>放款服務課</v>
      </c>
      <c r="X371" s="9"/>
    </row>
    <row r="372" spans="1:24" ht="13.5" x14ac:dyDescent="0.3">
      <c r="A372" s="30">
        <v>366</v>
      </c>
      <c r="B372" s="9" t="str">
        <f>LEFT(功能_33[[#This Row],[功能代號]],2)</f>
        <v>L9</v>
      </c>
      <c r="C372" s="9" t="s">
        <v>977</v>
      </c>
      <c r="D372" s="29"/>
      <c r="E372" s="11" t="s">
        <v>957</v>
      </c>
      <c r="F372" s="10" t="s">
        <v>958</v>
      </c>
      <c r="G372" s="9" t="s">
        <v>959</v>
      </c>
      <c r="H372" s="11" t="s">
        <v>961</v>
      </c>
      <c r="I372" s="11" t="s">
        <v>714</v>
      </c>
      <c r="J372" s="2">
        <v>44435</v>
      </c>
      <c r="K372" s="2"/>
      <c r="L372" s="2"/>
      <c r="M372" s="11" t="s">
        <v>966</v>
      </c>
      <c r="N372" s="11" t="s">
        <v>968</v>
      </c>
      <c r="O372" s="9"/>
      <c r="P372" s="11"/>
      <c r="Q372" s="11"/>
      <c r="R372" s="11"/>
      <c r="S372" s="11"/>
      <c r="T372" s="11"/>
      <c r="U372" s="11"/>
      <c r="V372" s="11"/>
      <c r="W372" s="9" t="str">
        <f>VLOOKUP(功能_33[[#This Row],[User]],SKL放款!A:G,7,FALSE)</f>
        <v>放款服務課</v>
      </c>
      <c r="X372" s="9"/>
    </row>
    <row r="373" spans="1:24" x14ac:dyDescent="0.3">
      <c r="I373" s="8"/>
    </row>
    <row r="374" spans="1:24" x14ac:dyDescent="0.3">
      <c r="I374" s="8"/>
    </row>
    <row r="375" spans="1:24" x14ac:dyDescent="0.3">
      <c r="I375" s="8"/>
    </row>
    <row r="376" spans="1:24" x14ac:dyDescent="0.3">
      <c r="I376" s="8"/>
    </row>
  </sheetData>
  <phoneticPr fontId="3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1"/>
  <sheetViews>
    <sheetView topLeftCell="E1" zoomScale="85" zoomScaleNormal="85" workbookViewId="0">
      <pane ySplit="3" topLeftCell="A4" activePane="bottomLeft" state="frozen"/>
      <selection pane="bottomLeft" activeCell="L16" sqref="L16"/>
    </sheetView>
  </sheetViews>
  <sheetFormatPr defaultColWidth="9" defaultRowHeight="17" x14ac:dyDescent="0.4"/>
  <cols>
    <col min="1" max="1" width="10.09765625" style="174" customWidth="1"/>
    <col min="2" max="2" width="41.19921875" style="171" customWidth="1"/>
    <col min="3" max="3" width="4.8984375" style="174" customWidth="1"/>
    <col min="4" max="4" width="74.69921875" style="176" customWidth="1"/>
    <col min="5" max="5" width="14" style="178" customWidth="1"/>
    <col min="6" max="6" width="20.19921875" style="178" bestFit="1" customWidth="1"/>
    <col min="7" max="8" width="14" style="178" customWidth="1"/>
    <col min="9" max="9" width="11.3984375" style="178" customWidth="1"/>
    <col min="10" max="10" width="16.59765625" style="178" customWidth="1"/>
    <col min="11" max="11" width="8.19921875" style="178" customWidth="1"/>
    <col min="12" max="12" width="21.59765625" style="178" customWidth="1"/>
    <col min="13" max="13" width="20.09765625" style="178" customWidth="1"/>
    <col min="14" max="14" width="12" style="178" customWidth="1"/>
    <col min="15" max="16384" width="9" style="171"/>
  </cols>
  <sheetData>
    <row r="1" spans="1:14" x14ac:dyDescent="0.4">
      <c r="A1" s="240" t="s">
        <v>1090</v>
      </c>
      <c r="B1" s="240" t="s">
        <v>1093</v>
      </c>
      <c r="C1" s="245" t="s">
        <v>1124</v>
      </c>
      <c r="D1" s="241" t="s">
        <v>1100</v>
      </c>
      <c r="E1" s="240" t="s">
        <v>1099</v>
      </c>
      <c r="F1" s="237" t="s">
        <v>1634</v>
      </c>
      <c r="G1" s="237" t="s">
        <v>1633</v>
      </c>
      <c r="H1" s="237" t="s">
        <v>1344</v>
      </c>
      <c r="I1" s="244" t="s">
        <v>1091</v>
      </c>
      <c r="J1" s="244"/>
      <c r="K1" s="244"/>
      <c r="L1" s="244"/>
      <c r="M1" s="244"/>
      <c r="N1" s="237" t="s">
        <v>1843</v>
      </c>
    </row>
    <row r="2" spans="1:14" x14ac:dyDescent="0.4">
      <c r="A2" s="240"/>
      <c r="B2" s="240"/>
      <c r="C2" s="238"/>
      <c r="D2" s="241"/>
      <c r="E2" s="240"/>
      <c r="F2" s="238"/>
      <c r="G2" s="238"/>
      <c r="H2" s="238"/>
      <c r="I2" s="242" t="s">
        <v>1126</v>
      </c>
      <c r="J2" s="242" t="s">
        <v>1095</v>
      </c>
      <c r="K2" s="243" t="s">
        <v>1104</v>
      </c>
      <c r="L2" s="243"/>
      <c r="M2" s="243"/>
      <c r="N2" s="238"/>
    </row>
    <row r="3" spans="1:14" x14ac:dyDescent="0.4">
      <c r="A3" s="240"/>
      <c r="B3" s="240"/>
      <c r="C3" s="239"/>
      <c r="D3" s="241"/>
      <c r="E3" s="240"/>
      <c r="F3" s="239"/>
      <c r="G3" s="239"/>
      <c r="H3" s="239"/>
      <c r="I3" s="242"/>
      <c r="J3" s="242"/>
      <c r="K3" s="172" t="s">
        <v>1105</v>
      </c>
      <c r="L3" s="173" t="s">
        <v>1109</v>
      </c>
      <c r="M3" s="173" t="s">
        <v>1106</v>
      </c>
      <c r="N3" s="239"/>
    </row>
    <row r="4" spans="1:14" ht="34" x14ac:dyDescent="0.4">
      <c r="A4" s="174" t="s">
        <v>1160</v>
      </c>
      <c r="B4" s="175" t="str">
        <f>VLOOKUP(A4,URS確認!$E$2:'URS確認'!$G$372,3,FALSE)</f>
        <v>放款業績工作月查詢</v>
      </c>
      <c r="C4" s="174">
        <v>1</v>
      </c>
      <c r="D4" s="176" t="s">
        <v>1110</v>
      </c>
      <c r="E4" s="177">
        <v>44396</v>
      </c>
      <c r="F4" s="177">
        <v>44407</v>
      </c>
      <c r="G4" s="177">
        <v>44404</v>
      </c>
      <c r="H4" s="177" t="str">
        <f>VLOOKUP(A4,URS確認!E:I,5,FALSE)</f>
        <v>楊智誠</v>
      </c>
      <c r="I4" s="174"/>
      <c r="J4" s="174"/>
      <c r="K4" s="174" t="s">
        <v>1096</v>
      </c>
      <c r="L4" s="174"/>
      <c r="M4" s="174"/>
      <c r="N4" s="177"/>
    </row>
    <row r="5" spans="1:14" x14ac:dyDescent="0.4">
      <c r="A5" s="174" t="s">
        <v>1092</v>
      </c>
      <c r="B5" s="175" t="str">
        <f>VLOOKUP(A5,URS確認!$E$2:'URS確認'!$G$372,3,FALSE)</f>
        <v>放款業績工作月查詢</v>
      </c>
      <c r="C5" s="174">
        <v>2</v>
      </c>
      <c r="D5" s="176" t="s">
        <v>1111</v>
      </c>
      <c r="E5" s="177">
        <v>44396</v>
      </c>
      <c r="F5" s="177">
        <v>44407</v>
      </c>
      <c r="G5" s="177">
        <v>44404</v>
      </c>
      <c r="H5" s="177" t="str">
        <f>VLOOKUP(A5,URS確認!E:I,5,FALSE)</f>
        <v>楊智誠</v>
      </c>
      <c r="I5" s="174"/>
      <c r="J5" s="174"/>
      <c r="K5" s="174" t="s">
        <v>1096</v>
      </c>
      <c r="L5" s="174"/>
      <c r="M5" s="174"/>
      <c r="N5" s="177"/>
    </row>
    <row r="6" spans="1:14" x14ac:dyDescent="0.4">
      <c r="A6" s="174" t="s">
        <v>1092</v>
      </c>
      <c r="B6" s="175" t="str">
        <f>VLOOKUP(A6,URS確認!$E$2:'URS確認'!$G$372,3,FALSE)</f>
        <v>放款業績工作月查詢</v>
      </c>
      <c r="C6" s="174">
        <v>3</v>
      </c>
      <c r="D6" s="176" t="s">
        <v>1112</v>
      </c>
      <c r="E6" s="177">
        <v>44396</v>
      </c>
      <c r="F6" s="177">
        <v>44407</v>
      </c>
      <c r="G6" s="177">
        <v>44404</v>
      </c>
      <c r="H6" s="177" t="str">
        <f>VLOOKUP(A6,URS確認!E:I,5,FALSE)</f>
        <v>楊智誠</v>
      </c>
      <c r="I6" s="174"/>
      <c r="J6" s="174"/>
      <c r="K6" s="174" t="s">
        <v>1096</v>
      </c>
      <c r="L6" s="174"/>
      <c r="M6" s="174"/>
      <c r="N6" s="177"/>
    </row>
    <row r="7" spans="1:14" x14ac:dyDescent="0.4">
      <c r="A7" s="174" t="s">
        <v>730</v>
      </c>
      <c r="B7" s="175" t="str">
        <f>VLOOKUP(A7,URS確認!$E$2:'URS確認'!$G$372,3,FALSE)</f>
        <v>放款業績工作月維護</v>
      </c>
      <c r="C7" s="174">
        <v>1</v>
      </c>
      <c r="D7" s="176" t="s">
        <v>1113</v>
      </c>
      <c r="E7" s="177">
        <v>44396</v>
      </c>
      <c r="F7" s="177">
        <v>44407</v>
      </c>
      <c r="G7" s="177">
        <v>44404</v>
      </c>
      <c r="H7" s="177" t="str">
        <f>VLOOKUP(A7,URS確認!E:I,5,FALSE)</f>
        <v>楊智誠</v>
      </c>
      <c r="I7" s="174"/>
      <c r="J7" s="174"/>
      <c r="K7" s="174" t="s">
        <v>1096</v>
      </c>
      <c r="L7" s="174"/>
      <c r="M7" s="174"/>
      <c r="N7" s="177"/>
    </row>
    <row r="8" spans="1:14" x14ac:dyDescent="0.4">
      <c r="A8" s="174" t="s">
        <v>1094</v>
      </c>
      <c r="B8" s="175" t="str">
        <f>VLOOKUP(A8,URS確認!$E$2:'URS確認'!$G$372,3,FALSE)</f>
        <v xml:space="preserve">年度業績目標更新                    </v>
      </c>
      <c r="C8" s="174">
        <v>1</v>
      </c>
      <c r="D8" s="176" t="s">
        <v>1114</v>
      </c>
      <c r="E8" s="177">
        <v>44396</v>
      </c>
      <c r="F8" s="177">
        <v>44407</v>
      </c>
      <c r="G8" s="177">
        <v>44407</v>
      </c>
      <c r="H8" s="177" t="str">
        <f>VLOOKUP(A8,URS確認!E:I,5,FALSE)</f>
        <v>張嘉榮</v>
      </c>
      <c r="I8" s="174" t="s">
        <v>1103</v>
      </c>
      <c r="J8" s="174"/>
      <c r="K8" s="174"/>
      <c r="L8" s="174"/>
      <c r="N8" s="177"/>
    </row>
    <row r="9" spans="1:14" x14ac:dyDescent="0.4">
      <c r="A9" s="174" t="s">
        <v>1094</v>
      </c>
      <c r="B9" s="175" t="str">
        <f>VLOOKUP(A9,URS確認!$E$2:'URS確認'!$G$372,3,FALSE)</f>
        <v xml:space="preserve">年度業績目標更新                    </v>
      </c>
      <c r="C9" s="174">
        <v>2</v>
      </c>
      <c r="D9" s="176" t="s">
        <v>1115</v>
      </c>
      <c r="E9" s="177">
        <v>44396</v>
      </c>
      <c r="F9" s="177"/>
      <c r="G9" s="177"/>
      <c r="H9" s="177" t="s">
        <v>1726</v>
      </c>
      <c r="I9" s="174"/>
      <c r="J9" s="174"/>
      <c r="K9" s="174"/>
      <c r="L9" s="174" t="s">
        <v>1107</v>
      </c>
      <c r="N9" s="177" t="s">
        <v>1727</v>
      </c>
    </row>
    <row r="10" spans="1:14" x14ac:dyDescent="0.4">
      <c r="A10" s="174" t="s">
        <v>616</v>
      </c>
      <c r="B10" s="175" t="str">
        <f>VLOOKUP(A10,URS確認!$E$2:'URS確認'!$G$372,3,FALSE)</f>
        <v xml:space="preserve">房貸專員明細資料查詢                </v>
      </c>
      <c r="C10" s="174">
        <v>1</v>
      </c>
      <c r="D10" s="176" t="s">
        <v>1128</v>
      </c>
      <c r="E10" s="177">
        <v>44396</v>
      </c>
      <c r="F10" s="177">
        <v>44407</v>
      </c>
      <c r="G10" s="177">
        <v>44405</v>
      </c>
      <c r="H10" s="177" t="str">
        <f>VLOOKUP(A10,URS確認!E:I,5,FALSE)</f>
        <v>張嘉榮</v>
      </c>
      <c r="I10" s="174"/>
      <c r="J10" s="174" t="s">
        <v>1096</v>
      </c>
      <c r="K10" s="174"/>
      <c r="L10" s="174"/>
      <c r="N10" s="177"/>
    </row>
    <row r="11" spans="1:14" x14ac:dyDescent="0.4">
      <c r="A11" s="174" t="s">
        <v>1097</v>
      </c>
      <c r="B11" s="175" t="str">
        <f>VLOOKUP(A11,URS確認!$E$2:'URS確認'!$G$372,3,FALSE)</f>
        <v xml:space="preserve">房貸專員資料維護                    </v>
      </c>
      <c r="C11" s="174">
        <v>1</v>
      </c>
      <c r="D11" s="176" t="s">
        <v>1116</v>
      </c>
      <c r="E11" s="177">
        <v>44396</v>
      </c>
      <c r="F11" s="177">
        <v>44407</v>
      </c>
      <c r="G11" s="177">
        <v>44407</v>
      </c>
      <c r="H11" s="177" t="str">
        <f>VLOOKUP(A11,URS確認!E:I,5,FALSE)</f>
        <v>張嘉榮</v>
      </c>
      <c r="I11" s="174"/>
      <c r="J11" s="174"/>
      <c r="K11" s="174" t="s">
        <v>1096</v>
      </c>
      <c r="L11" s="174"/>
      <c r="N11" s="177"/>
    </row>
    <row r="12" spans="1:14" ht="34" x14ac:dyDescent="0.4">
      <c r="A12" s="174" t="s">
        <v>1097</v>
      </c>
      <c r="B12" s="175" t="str">
        <f>VLOOKUP(A12,URS確認!$E$2:'URS確認'!$G$372,3,FALSE)</f>
        <v xml:space="preserve">房貸專員資料維護                    </v>
      </c>
      <c r="C12" s="174">
        <v>2</v>
      </c>
      <c r="D12" s="176" t="s">
        <v>1117</v>
      </c>
      <c r="E12" s="177">
        <v>44396</v>
      </c>
      <c r="F12" s="177">
        <v>44407</v>
      </c>
      <c r="G12" s="177">
        <v>44405</v>
      </c>
      <c r="H12" s="177" t="str">
        <f>VLOOKUP(A12,URS確認!E:I,5,FALSE)</f>
        <v>張嘉榮</v>
      </c>
      <c r="I12" s="174"/>
      <c r="J12" s="174"/>
      <c r="K12" s="174" t="s">
        <v>1096</v>
      </c>
      <c r="L12" s="174"/>
      <c r="N12" s="177"/>
    </row>
    <row r="13" spans="1:14" x14ac:dyDescent="0.4">
      <c r="A13" s="174" t="s">
        <v>1097</v>
      </c>
      <c r="B13" s="175" t="str">
        <f>VLOOKUP(A13,URS確認!$E$2:'URS確認'!$G$372,3,FALSE)</f>
        <v xml:space="preserve">房貸專員資料維護                    </v>
      </c>
      <c r="C13" s="174">
        <v>3</v>
      </c>
      <c r="D13" s="176" t="s">
        <v>1118</v>
      </c>
      <c r="E13" s="177">
        <v>44396</v>
      </c>
      <c r="F13" s="177">
        <v>44407</v>
      </c>
      <c r="G13" s="177">
        <v>44407</v>
      </c>
      <c r="H13" s="177" t="str">
        <f>VLOOKUP(A13,URS確認!E:I,5,FALSE)</f>
        <v>張嘉榮</v>
      </c>
      <c r="I13" s="174" t="s">
        <v>1103</v>
      </c>
      <c r="J13" s="174"/>
      <c r="K13" s="174"/>
      <c r="L13" s="174"/>
      <c r="N13" s="177"/>
    </row>
    <row r="14" spans="1:14" x14ac:dyDescent="0.4">
      <c r="A14" s="174" t="s">
        <v>1097</v>
      </c>
      <c r="B14" s="175" t="str">
        <f>VLOOKUP(A14,URS確認!$E$2:'URS確認'!$G$372,3,FALSE)</f>
        <v xml:space="preserve">房貸專員資料維護                    </v>
      </c>
      <c r="C14" s="174">
        <v>4</v>
      </c>
      <c r="D14" s="176" t="s">
        <v>1119</v>
      </c>
      <c r="E14" s="177">
        <v>44396</v>
      </c>
      <c r="F14" s="177">
        <v>44407</v>
      </c>
      <c r="G14" s="177">
        <v>44407</v>
      </c>
      <c r="H14" s="177" t="str">
        <f>VLOOKUP(A14,URS確認!E:I,5,FALSE)</f>
        <v>張嘉榮</v>
      </c>
      <c r="I14" s="174" t="s">
        <v>1101</v>
      </c>
      <c r="J14" s="174"/>
      <c r="K14" s="174"/>
      <c r="L14" s="174"/>
      <c r="N14" s="177"/>
    </row>
    <row r="15" spans="1:14" x14ac:dyDescent="0.4">
      <c r="A15" s="174" t="s">
        <v>1098</v>
      </c>
      <c r="B15" s="175" t="str">
        <f>VLOOKUP(A15,URS確認!$E$2:'URS確認'!$G$372,3,FALSE)</f>
        <v xml:space="preserve">更改目標金額、累計目標金額          </v>
      </c>
      <c r="C15" s="174">
        <v>1</v>
      </c>
      <c r="D15" s="176" t="s">
        <v>1120</v>
      </c>
      <c r="E15" s="177">
        <v>44396</v>
      </c>
      <c r="F15" s="177">
        <v>44469</v>
      </c>
      <c r="G15" s="177"/>
      <c r="H15" s="177" t="str">
        <f>VLOOKUP(A15,URS確認!E:I,5,FALSE)</f>
        <v>張嘉榮</v>
      </c>
      <c r="I15" s="174"/>
      <c r="J15" s="174"/>
      <c r="K15" s="174"/>
      <c r="L15" s="174"/>
      <c r="M15" s="178" t="s">
        <v>1125</v>
      </c>
      <c r="N15" s="177"/>
    </row>
    <row r="16" spans="1:14" ht="85" x14ac:dyDescent="0.4">
      <c r="A16" s="174" t="s">
        <v>1098</v>
      </c>
      <c r="B16" s="175" t="str">
        <f>VLOOKUP(A16,URS確認!$E$2:'URS確認'!$G$372,3,FALSE)</f>
        <v xml:space="preserve">更改目標金額、累計目標金額          </v>
      </c>
      <c r="C16" s="174">
        <v>2</v>
      </c>
      <c r="D16" s="176" t="s">
        <v>1121</v>
      </c>
      <c r="E16" s="177">
        <v>44396</v>
      </c>
      <c r="F16" s="177"/>
      <c r="G16" s="177"/>
      <c r="H16" s="177" t="s">
        <v>1722</v>
      </c>
      <c r="I16" s="174"/>
      <c r="J16" s="174"/>
      <c r="K16" s="174"/>
      <c r="L16" s="174" t="s">
        <v>1108</v>
      </c>
      <c r="N16" s="177" t="s">
        <v>1727</v>
      </c>
    </row>
    <row r="17" spans="1:14" ht="34" x14ac:dyDescent="0.4">
      <c r="A17" s="174" t="s">
        <v>1098</v>
      </c>
      <c r="B17" s="175" t="str">
        <f>VLOOKUP(A17,URS確認!$E$2:'URS確認'!$G$372,3,FALSE)</f>
        <v xml:space="preserve">更改目標金額、累計目標金額          </v>
      </c>
      <c r="C17" s="174">
        <v>3</v>
      </c>
      <c r="D17" s="176" t="s">
        <v>1122</v>
      </c>
      <c r="E17" s="177">
        <v>44396</v>
      </c>
      <c r="F17" s="177">
        <v>44439</v>
      </c>
      <c r="G17" s="177"/>
      <c r="H17" s="177" t="str">
        <f>VLOOKUP(A17,URS確認!E:I,5,FALSE)</f>
        <v>張嘉榮</v>
      </c>
      <c r="I17" s="174"/>
      <c r="J17" s="174"/>
      <c r="K17" s="174" t="s">
        <v>1102</v>
      </c>
      <c r="L17" s="174"/>
      <c r="N17" s="177"/>
    </row>
    <row r="18" spans="1:14" x14ac:dyDescent="0.4">
      <c r="A18" s="174" t="s">
        <v>1098</v>
      </c>
      <c r="B18" s="175" t="str">
        <f>VLOOKUP(A18,URS確認!$E$2:'URS確認'!$G$372,3,FALSE)</f>
        <v xml:space="preserve">更改目標金額、累計目標金額          </v>
      </c>
      <c r="C18" s="174">
        <v>4</v>
      </c>
      <c r="D18" s="176" t="s">
        <v>1123</v>
      </c>
      <c r="E18" s="177">
        <v>44396</v>
      </c>
      <c r="F18" s="177">
        <v>44407</v>
      </c>
      <c r="G18" s="177">
        <v>44407</v>
      </c>
      <c r="H18" s="177" t="str">
        <f>VLOOKUP(A18,URS確認!E:I,5,FALSE)</f>
        <v>張嘉榮</v>
      </c>
      <c r="I18" s="174"/>
      <c r="J18" s="174"/>
      <c r="K18" s="174" t="s">
        <v>1102</v>
      </c>
      <c r="L18" s="174"/>
      <c r="N18" s="177"/>
    </row>
    <row r="19" spans="1:14" x14ac:dyDescent="0.4">
      <c r="A19" s="174" t="s">
        <v>1132</v>
      </c>
      <c r="B19" s="175" t="str">
        <f>VLOOKUP(A19,URS確認!$E$2:'URS確認'!$G$372,3,FALSE)</f>
        <v xml:space="preserve">晤談人員明細資料查詢                </v>
      </c>
      <c r="C19" s="174">
        <v>1</v>
      </c>
      <c r="D19" s="176" t="s">
        <v>1133</v>
      </c>
      <c r="E19" s="179">
        <v>44397</v>
      </c>
      <c r="F19" s="179">
        <v>44407</v>
      </c>
      <c r="G19" s="179">
        <v>44407</v>
      </c>
      <c r="H19" s="177" t="str">
        <f>VLOOKUP(A19,URS確認!E:I,5,FALSE)</f>
        <v>張嘉榮</v>
      </c>
      <c r="J19" s="178" t="s">
        <v>1134</v>
      </c>
      <c r="N19" s="179"/>
    </row>
    <row r="20" spans="1:14" x14ac:dyDescent="0.4">
      <c r="A20" s="174" t="s">
        <v>635</v>
      </c>
      <c r="B20" s="175" t="str">
        <f>VLOOKUP(A20,URS確認!$E$2:'URS確認'!$G$372,3,FALSE)</f>
        <v xml:space="preserve">晤談人員資料維護                    </v>
      </c>
      <c r="C20" s="174">
        <v>1</v>
      </c>
      <c r="D20" s="176" t="s">
        <v>1135</v>
      </c>
      <c r="E20" s="179">
        <v>44397</v>
      </c>
      <c r="F20" s="179">
        <v>44407</v>
      </c>
      <c r="G20" s="177">
        <v>44407</v>
      </c>
      <c r="H20" s="177" t="str">
        <f>VLOOKUP(A20,URS確認!E:I,5,FALSE)</f>
        <v>張嘉榮</v>
      </c>
      <c r="I20" s="178" t="s">
        <v>1136</v>
      </c>
      <c r="N20" s="179"/>
    </row>
    <row r="21" spans="1:14" ht="119" x14ac:dyDescent="0.4">
      <c r="A21" s="174" t="s">
        <v>1137</v>
      </c>
      <c r="B21" s="175" t="str">
        <f>VLOOKUP(A21,URS確認!$E$2:'URS確認'!$G$372,3,FALSE)</f>
        <v xml:space="preserve">協辦人員等級明細資料查詢            </v>
      </c>
      <c r="C21" s="174">
        <v>1</v>
      </c>
      <c r="D21" s="176" t="s">
        <v>1139</v>
      </c>
      <c r="E21" s="180">
        <v>44397</v>
      </c>
      <c r="F21" s="180">
        <v>44439</v>
      </c>
      <c r="G21" s="179"/>
      <c r="H21" s="177" t="str">
        <f>VLOOKUP(A21,URS確認!E:I,5,FALSE)</f>
        <v>張嘉榮</v>
      </c>
      <c r="I21" s="174" t="s">
        <v>1138</v>
      </c>
      <c r="N21" s="180"/>
    </row>
    <row r="22" spans="1:14" ht="68" x14ac:dyDescent="0.4">
      <c r="A22" s="174" t="s">
        <v>1137</v>
      </c>
      <c r="B22" s="175" t="str">
        <f>VLOOKUP(A22,URS確認!$E$2:'URS確認'!$G$372,3,FALSE)</f>
        <v xml:space="preserve">協辦人員等級明細資料查詢            </v>
      </c>
      <c r="C22" s="174">
        <v>2</v>
      </c>
      <c r="D22" s="176" t="s">
        <v>1141</v>
      </c>
      <c r="E22" s="180">
        <v>44397</v>
      </c>
      <c r="F22" s="180">
        <v>44439</v>
      </c>
      <c r="G22" s="179"/>
      <c r="H22" s="177" t="str">
        <f>VLOOKUP(A22,URS確認!E:I,5,FALSE)</f>
        <v>張嘉榮</v>
      </c>
      <c r="I22" s="174" t="s">
        <v>1138</v>
      </c>
      <c r="N22" s="180"/>
    </row>
    <row r="23" spans="1:14" x14ac:dyDescent="0.4">
      <c r="A23" s="174" t="s">
        <v>1137</v>
      </c>
      <c r="B23" s="175" t="str">
        <f>VLOOKUP(A23,URS確認!$E$2:'URS確認'!$G$372,3,FALSE)</f>
        <v xml:space="preserve">協辦人員等級明細資料查詢            </v>
      </c>
      <c r="C23" s="174">
        <v>3</v>
      </c>
      <c r="D23" s="176" t="s">
        <v>1144</v>
      </c>
      <c r="E23" s="179">
        <v>44397</v>
      </c>
      <c r="F23" s="180">
        <v>44439</v>
      </c>
      <c r="G23" s="179"/>
      <c r="H23" s="177" t="str">
        <f>VLOOKUP(A23,URS確認!E:I,5,FALSE)</f>
        <v>張嘉榮</v>
      </c>
      <c r="L23" s="178" t="s">
        <v>1145</v>
      </c>
      <c r="N23" s="180"/>
    </row>
    <row r="24" spans="1:14" x14ac:dyDescent="0.4">
      <c r="A24" s="174" t="s">
        <v>1142</v>
      </c>
      <c r="B24" s="175" t="str">
        <f>VLOOKUP(A24,URS確認!$E$2:'URS確認'!$G$372,3,FALSE)</f>
        <v xml:space="preserve">房貸協辦人員等級維護                </v>
      </c>
      <c r="C24" s="174">
        <v>1</v>
      </c>
      <c r="D24" s="176" t="s">
        <v>1143</v>
      </c>
      <c r="E24" s="179">
        <v>44397</v>
      </c>
      <c r="F24" s="180">
        <v>44439</v>
      </c>
      <c r="G24" s="179"/>
      <c r="H24" s="177" t="str">
        <f>VLOOKUP(A24,URS確認!E:I,5,FALSE)</f>
        <v>張嘉榮</v>
      </c>
      <c r="L24" s="178" t="s">
        <v>1146</v>
      </c>
      <c r="N24" s="180"/>
    </row>
    <row r="25" spans="1:14" ht="68" x14ac:dyDescent="0.4">
      <c r="A25" s="174" t="s">
        <v>1147</v>
      </c>
      <c r="B25" s="175" t="str">
        <f>VLOOKUP(A25,URS確認!$E$2:'URS確認'!$G$372,3,FALSE)</f>
        <v>介紹人加碼獎勵津貼標準設定</v>
      </c>
      <c r="C25" s="174">
        <v>1</v>
      </c>
      <c r="D25" s="176" t="s">
        <v>1824</v>
      </c>
      <c r="E25" s="180">
        <v>44397</v>
      </c>
      <c r="F25" s="180">
        <v>44419</v>
      </c>
      <c r="G25" s="180">
        <v>44419</v>
      </c>
      <c r="H25" s="177" t="str">
        <f>VLOOKUP(A25,URS確認!E:I,5,FALSE)</f>
        <v>楊智誠</v>
      </c>
      <c r="I25" s="174" t="s">
        <v>1150</v>
      </c>
      <c r="N25" s="180"/>
    </row>
    <row r="26" spans="1:14" x14ac:dyDescent="0.4">
      <c r="A26" s="174" t="s">
        <v>1147</v>
      </c>
      <c r="B26" s="175" t="str">
        <f>VLOOKUP(A26,URS確認!$E$2:'URS確認'!$G$372,3,FALSE)</f>
        <v>介紹人加碼獎勵津貼標準設定</v>
      </c>
      <c r="C26" s="174">
        <v>2</v>
      </c>
      <c r="D26" s="176" t="s">
        <v>1823</v>
      </c>
      <c r="E26" s="179">
        <v>44397</v>
      </c>
      <c r="F26" s="179"/>
      <c r="G26" s="179"/>
      <c r="H26" s="177" t="str">
        <f>VLOOKUP(A26,URS確認!E:I,5,FALSE)</f>
        <v>楊智誠</v>
      </c>
      <c r="M26" s="178" t="s">
        <v>1138</v>
      </c>
      <c r="N26" s="179" t="s">
        <v>1711</v>
      </c>
    </row>
    <row r="27" spans="1:14" x14ac:dyDescent="0.4">
      <c r="A27" s="174" t="s">
        <v>1147</v>
      </c>
      <c r="B27" s="175" t="str">
        <f>VLOOKUP(A27,URS確認!$E$2:'URS確認'!$G$372,3,FALSE)</f>
        <v>介紹人加碼獎勵津貼標準設定</v>
      </c>
      <c r="C27" s="174">
        <v>3</v>
      </c>
      <c r="D27" s="176" t="s">
        <v>1148</v>
      </c>
      <c r="E27" s="180">
        <v>44397</v>
      </c>
      <c r="F27" s="180">
        <v>44439</v>
      </c>
      <c r="G27" s="180"/>
      <c r="H27" s="177" t="str">
        <f>VLOOKUP(A27,URS確認!E:I,5,FALSE)</f>
        <v>楊智誠</v>
      </c>
      <c r="I27" s="178" t="s">
        <v>1138</v>
      </c>
      <c r="N27" s="180"/>
    </row>
    <row r="28" spans="1:14" x14ac:dyDescent="0.4">
      <c r="A28" s="174" t="s">
        <v>1151</v>
      </c>
      <c r="B28" s="175" t="str">
        <f>VLOOKUP(A28,URS確認!$E$2:'URS確認'!$G$372,3,FALSE)</f>
        <v>協辦獎勵津貼標準設定</v>
      </c>
      <c r="C28" s="174">
        <v>1</v>
      </c>
      <c r="D28" s="176" t="s">
        <v>1152</v>
      </c>
      <c r="E28" s="180">
        <v>44397</v>
      </c>
      <c r="F28" s="180">
        <v>44439</v>
      </c>
      <c r="G28" s="180"/>
      <c r="H28" s="177" t="str">
        <f>VLOOKUP(A28,URS確認!E:I,5,FALSE)</f>
        <v>張嘉榮</v>
      </c>
      <c r="I28" s="178" t="s">
        <v>1138</v>
      </c>
      <c r="N28" s="180"/>
    </row>
    <row r="29" spans="1:14" ht="34" x14ac:dyDescent="0.4">
      <c r="A29" s="174" t="s">
        <v>1151</v>
      </c>
      <c r="B29" s="175" t="str">
        <f>VLOOKUP(A29,URS確認!$E$2:'URS確認'!$G$372,3,FALSE)</f>
        <v>協辦獎勵津貼標準設定</v>
      </c>
      <c r="C29" s="174">
        <v>2</v>
      </c>
      <c r="D29" s="176" t="s">
        <v>1153</v>
      </c>
      <c r="E29" s="180">
        <v>44397</v>
      </c>
      <c r="F29" s="180">
        <v>44439</v>
      </c>
      <c r="G29" s="180"/>
      <c r="H29" s="177" t="str">
        <f>VLOOKUP(A29,URS確認!E:I,5,FALSE)</f>
        <v>張嘉榮</v>
      </c>
      <c r="K29" s="178" t="s">
        <v>1149</v>
      </c>
      <c r="N29" s="180"/>
    </row>
    <row r="30" spans="1:14" x14ac:dyDescent="0.4">
      <c r="A30" s="174" t="s">
        <v>1151</v>
      </c>
      <c r="B30" s="175" t="str">
        <f>VLOOKUP(A30,URS確認!$E$2:'URS確認'!$G$372,3,FALSE)</f>
        <v>協辦獎勵津貼標準設定</v>
      </c>
      <c r="C30" s="174">
        <v>3</v>
      </c>
      <c r="D30" s="176" t="s">
        <v>1154</v>
      </c>
      <c r="E30" s="180">
        <v>44397</v>
      </c>
      <c r="F30" s="180">
        <v>44439</v>
      </c>
      <c r="G30" s="180"/>
      <c r="H30" s="177" t="str">
        <f>VLOOKUP(A30,URS確認!E:I,5,FALSE)</f>
        <v>張嘉榮</v>
      </c>
      <c r="I30" s="178" t="s">
        <v>1155</v>
      </c>
      <c r="N30" s="180"/>
    </row>
    <row r="31" spans="1:14" x14ac:dyDescent="0.4">
      <c r="A31" s="174" t="s">
        <v>1156</v>
      </c>
      <c r="B31" s="175" t="str">
        <f>VLOOKUP(A31,URS確認!$E$2:'URS確認'!$G$372,3,FALSE)</f>
        <v>系統變數及系統值設定</v>
      </c>
      <c r="C31" s="174">
        <v>1</v>
      </c>
      <c r="D31" s="176" t="s">
        <v>1157</v>
      </c>
      <c r="E31" s="180">
        <v>44397</v>
      </c>
      <c r="F31" s="180">
        <v>44407</v>
      </c>
      <c r="G31" s="177">
        <v>44407</v>
      </c>
      <c r="H31" s="177" t="str">
        <f>VLOOKUP(A31,URS確認!E:I,5,FALSE)</f>
        <v>楊智誠</v>
      </c>
      <c r="K31" s="178" t="s">
        <v>1138</v>
      </c>
      <c r="N31" s="180"/>
    </row>
    <row r="32" spans="1:14" ht="51" x14ac:dyDescent="0.4">
      <c r="A32" s="174" t="s">
        <v>1156</v>
      </c>
      <c r="B32" s="175" t="str">
        <f>VLOOKUP(A32,URS確認!$E$2:'URS確認'!$G$372,3,FALSE)</f>
        <v>系統變數及系統值設定</v>
      </c>
      <c r="C32" s="174">
        <v>2</v>
      </c>
      <c r="D32" s="176" t="s">
        <v>1158</v>
      </c>
      <c r="E32" s="180">
        <v>44397</v>
      </c>
      <c r="F32" s="180">
        <v>44407</v>
      </c>
      <c r="G32" s="177">
        <v>44404</v>
      </c>
      <c r="H32" s="177" t="str">
        <f>VLOOKUP(A32,URS確認!E:I,5,FALSE)</f>
        <v>楊智誠</v>
      </c>
      <c r="I32" s="174" t="s">
        <v>1155</v>
      </c>
      <c r="N32" s="180"/>
    </row>
    <row r="33" spans="1:14" ht="51" x14ac:dyDescent="0.4">
      <c r="A33" s="174" t="s">
        <v>1156</v>
      </c>
      <c r="B33" s="175" t="str">
        <f>VLOOKUP(A33,URS確認!$E$2:'URS確認'!$G$372,3,FALSE)</f>
        <v>系統變數及系統值設定</v>
      </c>
      <c r="C33" s="174">
        <v>3</v>
      </c>
      <c r="D33" s="176" t="s">
        <v>1159</v>
      </c>
      <c r="E33" s="180">
        <v>44397</v>
      </c>
      <c r="F33" s="180"/>
      <c r="G33" s="180"/>
      <c r="H33" s="177" t="s">
        <v>1724</v>
      </c>
      <c r="L33" s="174" t="s">
        <v>1140</v>
      </c>
      <c r="N33" s="180" t="s">
        <v>1727</v>
      </c>
    </row>
    <row r="34" spans="1:14" s="186" customFormat="1" ht="34" x14ac:dyDescent="0.4">
      <c r="A34" s="181" t="s">
        <v>803</v>
      </c>
      <c r="B34" s="182" t="s">
        <v>734</v>
      </c>
      <c r="C34" s="181">
        <v>1</v>
      </c>
      <c r="D34" s="183" t="s">
        <v>1351</v>
      </c>
      <c r="E34" s="184">
        <v>44398</v>
      </c>
      <c r="F34" s="184"/>
      <c r="G34" s="184"/>
      <c r="H34" s="177" t="str">
        <f>VLOOKUP(A34,URS確認!E:I,5,FALSE)</f>
        <v>張嘉榮</v>
      </c>
      <c r="I34" s="185"/>
      <c r="J34" s="185"/>
      <c r="K34" s="185"/>
      <c r="L34" s="181"/>
      <c r="M34" s="185"/>
      <c r="N34" s="184" t="s">
        <v>1727</v>
      </c>
    </row>
    <row r="35" spans="1:14" x14ac:dyDescent="0.4">
      <c r="A35" s="174" t="s">
        <v>1294</v>
      </c>
      <c r="B35" s="175" t="str">
        <f>VLOOKUP(A35,URS確認!$E$2:'URS確認'!$G$372,3,FALSE)</f>
        <v>業績件數及金額核算標準設定</v>
      </c>
      <c r="C35" s="174">
        <v>1</v>
      </c>
      <c r="D35" s="176" t="s">
        <v>1295</v>
      </c>
      <c r="E35" s="180">
        <v>44398</v>
      </c>
      <c r="F35" s="180">
        <v>44421</v>
      </c>
      <c r="G35" s="180"/>
      <c r="H35" s="177" t="str">
        <f>VLOOKUP(A35,URS確認!E:I,5,FALSE)</f>
        <v>楊智誠</v>
      </c>
      <c r="I35" s="178" t="s">
        <v>1311</v>
      </c>
      <c r="N35" s="180"/>
    </row>
    <row r="36" spans="1:14" ht="34" x14ac:dyDescent="0.4">
      <c r="A36" s="174" t="s">
        <v>1161</v>
      </c>
      <c r="B36" s="175" t="str">
        <f>VLOOKUP(A36,URS確認!$E$2:'URS確認'!$G$372,3,FALSE)</f>
        <v>業績件數及金額核算標準設定</v>
      </c>
      <c r="C36" s="174">
        <v>2</v>
      </c>
      <c r="D36" s="187" t="s">
        <v>1296</v>
      </c>
      <c r="E36" s="180">
        <v>44398</v>
      </c>
      <c r="F36" s="180"/>
      <c r="G36" s="180"/>
      <c r="H36" s="177" t="str">
        <f>VLOOKUP(A36,URS確認!E:I,5,FALSE)</f>
        <v>楊智誠</v>
      </c>
      <c r="L36" s="174" t="s">
        <v>1108</v>
      </c>
      <c r="N36" s="180" t="s">
        <v>1732</v>
      </c>
    </row>
    <row r="37" spans="1:14" s="186" customFormat="1" ht="34" x14ac:dyDescent="0.4">
      <c r="A37" s="181" t="s">
        <v>1161</v>
      </c>
      <c r="B37" s="182" t="str">
        <f>VLOOKUP(A37,URS確認!$E$2:'URS確認'!$G$372,3,FALSE)</f>
        <v>業績件數及金額核算標準設定</v>
      </c>
      <c r="C37" s="181">
        <v>3</v>
      </c>
      <c r="D37" s="188" t="s">
        <v>1352</v>
      </c>
      <c r="E37" s="184">
        <v>44398</v>
      </c>
      <c r="F37" s="180">
        <v>44412</v>
      </c>
      <c r="G37" s="180">
        <v>44412</v>
      </c>
      <c r="H37" s="177" t="str">
        <f>VLOOKUP(A37,URS確認!E:I,5,FALSE)</f>
        <v>楊智誠</v>
      </c>
      <c r="I37" s="185"/>
      <c r="J37" s="185"/>
      <c r="K37" s="185"/>
      <c r="L37" s="181"/>
      <c r="M37" s="185"/>
      <c r="N37" s="180"/>
    </row>
    <row r="38" spans="1:14" s="186" customFormat="1" x14ac:dyDescent="0.4">
      <c r="A38" s="181" t="s">
        <v>1161</v>
      </c>
      <c r="B38" s="182" t="str">
        <f>VLOOKUP(A38,URS確認!$E$2:'URS確認'!$G$372,3,FALSE)</f>
        <v>業績件數及金額核算標準設定</v>
      </c>
      <c r="C38" s="181">
        <v>4</v>
      </c>
      <c r="D38" s="188" t="s">
        <v>1697</v>
      </c>
      <c r="E38" s="184">
        <v>44398</v>
      </c>
      <c r="F38" s="189">
        <v>44417</v>
      </c>
      <c r="G38" s="189">
        <v>44417</v>
      </c>
      <c r="H38" s="177" t="str">
        <f>VLOOKUP(A38,URS確認!E:I,5,FALSE)</f>
        <v>楊智誠</v>
      </c>
      <c r="I38" s="185"/>
      <c r="J38" s="185"/>
      <c r="K38" s="185"/>
      <c r="L38" s="181"/>
      <c r="M38" s="185"/>
      <c r="N38" s="189"/>
    </row>
    <row r="39" spans="1:14" ht="34" x14ac:dyDescent="0.4">
      <c r="A39" s="174" t="s">
        <v>1297</v>
      </c>
      <c r="B39" s="175" t="str">
        <f>VLOOKUP(A39,URS確認!$E$2:'URS確認'!$G$372,3,FALSE)</f>
        <v>業績件數及金額核算標準設定(整月)</v>
      </c>
      <c r="C39" s="174">
        <v>1</v>
      </c>
      <c r="D39" s="187" t="s">
        <v>1298</v>
      </c>
      <c r="E39" s="180">
        <v>44398</v>
      </c>
      <c r="F39" s="180"/>
      <c r="G39" s="180"/>
      <c r="H39" s="177" t="str">
        <f>VLOOKUP(A39,URS確認!E:I,5,FALSE)</f>
        <v>張嘉榮</v>
      </c>
      <c r="L39" s="174" t="s">
        <v>1108</v>
      </c>
      <c r="N39" s="180" t="s">
        <v>1727</v>
      </c>
    </row>
    <row r="40" spans="1:14" x14ac:dyDescent="0.4">
      <c r="A40" s="174" t="s">
        <v>1299</v>
      </c>
      <c r="B40" s="175" t="str">
        <f>VLOOKUP(A40,URS確認!$E$2:'URS確認'!$G$372,3,FALSE)</f>
        <v>工作日業績結算</v>
      </c>
      <c r="C40" s="174">
        <v>1</v>
      </c>
      <c r="D40" s="176" t="s">
        <v>1695</v>
      </c>
      <c r="E40" s="180">
        <v>44398</v>
      </c>
      <c r="F40" s="180">
        <v>44400</v>
      </c>
      <c r="G40" s="180">
        <v>44398</v>
      </c>
      <c r="H40" s="177" t="str">
        <f>VLOOKUP(A40,URS確認!E:I,5,FALSE)</f>
        <v>張金龍</v>
      </c>
      <c r="K40" s="178" t="s">
        <v>1312</v>
      </c>
      <c r="N40" s="180"/>
    </row>
    <row r="41" spans="1:14" ht="30.65" customHeight="1" x14ac:dyDescent="0.4">
      <c r="A41" s="174" t="s">
        <v>1299</v>
      </c>
      <c r="B41" s="175" t="str">
        <f>VLOOKUP(A41,URS確認!$E$2:'URS確認'!$G$372,3,FALSE)</f>
        <v>工作日業績結算</v>
      </c>
      <c r="C41" s="174">
        <v>2</v>
      </c>
      <c r="D41" s="176" t="s">
        <v>1694</v>
      </c>
      <c r="E41" s="180">
        <v>44398</v>
      </c>
      <c r="F41" s="180"/>
      <c r="G41" s="180"/>
      <c r="H41" s="177" t="str">
        <f>VLOOKUP(A41,URS確認!E:I,5,FALSE)</f>
        <v>張金龍</v>
      </c>
      <c r="N41" s="180"/>
    </row>
    <row r="42" spans="1:14" x14ac:dyDescent="0.4">
      <c r="A42" s="174" t="s">
        <v>1300</v>
      </c>
      <c r="B42" s="175" t="str">
        <f>VLOOKUP(A42,URS確認!$E$2:'URS確認'!$G$372,3,FALSE)</f>
        <v xml:space="preserve">撥款                     </v>
      </c>
      <c r="C42" s="174">
        <v>1</v>
      </c>
      <c r="D42" s="176" t="s">
        <v>1301</v>
      </c>
      <c r="E42" s="180">
        <v>44398</v>
      </c>
      <c r="F42" s="180">
        <v>44412</v>
      </c>
      <c r="G42" s="180">
        <v>44412</v>
      </c>
      <c r="H42" s="177" t="str">
        <f>VLOOKUP(A42,URS確認!E:I,5,FALSE)</f>
        <v>余家興</v>
      </c>
      <c r="I42" s="178" t="s">
        <v>1311</v>
      </c>
      <c r="N42" s="180"/>
    </row>
    <row r="43" spans="1:14" x14ac:dyDescent="0.4">
      <c r="A43" s="174" t="s">
        <v>1302</v>
      </c>
      <c r="B43" s="175" t="str">
        <f>VLOOKUP(A43,URS確認!$E$2:'URS確認'!$G$372,3,FALSE)</f>
        <v>房貸介紹人業績明細查詢</v>
      </c>
      <c r="C43" s="174">
        <v>1</v>
      </c>
      <c r="D43" s="176" t="s">
        <v>1303</v>
      </c>
      <c r="E43" s="180">
        <v>44398</v>
      </c>
      <c r="F43" s="180">
        <v>44439</v>
      </c>
      <c r="H43" s="177" t="str">
        <f>VLOOKUP(A43,URS確認!E:I,5,FALSE)</f>
        <v>張金龍</v>
      </c>
      <c r="K43" s="178" t="s">
        <v>1311</v>
      </c>
      <c r="N43" s="180"/>
    </row>
    <row r="44" spans="1:14" ht="34" x14ac:dyDescent="0.4">
      <c r="A44" s="181" t="s">
        <v>1302</v>
      </c>
      <c r="B44" s="182" t="str">
        <f>VLOOKUP(A44,URS確認!$E$2:'URS確認'!$G$372,3,FALSE)</f>
        <v>房貸介紹人業績明細查詢</v>
      </c>
      <c r="C44" s="181">
        <v>2</v>
      </c>
      <c r="D44" s="183" t="s">
        <v>1696</v>
      </c>
      <c r="E44" s="180">
        <v>44398</v>
      </c>
      <c r="F44" s="180">
        <v>44439</v>
      </c>
      <c r="H44" s="177" t="str">
        <f>VLOOKUP(A44,URS確認!E:I,5,FALSE)</f>
        <v>張金龍</v>
      </c>
      <c r="N44" s="180"/>
    </row>
    <row r="45" spans="1:14" x14ac:dyDescent="0.4">
      <c r="A45" s="174" t="s">
        <v>1304</v>
      </c>
      <c r="B45" s="175" t="str">
        <f>VLOOKUP(A45,URS確認!$E$2:'URS確認'!$G$372,3,FALSE)</f>
        <v>房貸專員業績明細查詢</v>
      </c>
      <c r="C45" s="174">
        <v>1</v>
      </c>
      <c r="D45" s="176" t="s">
        <v>1305</v>
      </c>
      <c r="E45" s="180">
        <v>44398</v>
      </c>
      <c r="F45" s="180">
        <v>44439</v>
      </c>
      <c r="H45" s="177" t="str">
        <f>VLOOKUP(A45,URS確認!E:I,5,FALSE)</f>
        <v>張金龍</v>
      </c>
      <c r="K45" s="178" t="s">
        <v>1313</v>
      </c>
      <c r="N45" s="180"/>
    </row>
    <row r="46" spans="1:14" ht="34" x14ac:dyDescent="0.4">
      <c r="A46" s="181" t="s">
        <v>1304</v>
      </c>
      <c r="B46" s="182" t="str">
        <f>VLOOKUP(A46,URS確認!$E$2:'URS確認'!$G$372,3,FALSE)</f>
        <v>房貸專員業績明細查詢</v>
      </c>
      <c r="C46" s="181">
        <v>2</v>
      </c>
      <c r="D46" s="183" t="s">
        <v>1698</v>
      </c>
      <c r="E46" s="180">
        <v>44398</v>
      </c>
      <c r="F46" s="180">
        <v>44439</v>
      </c>
      <c r="H46" s="177" t="str">
        <f>VLOOKUP(A46,URS確認!E:I,5,FALSE)</f>
        <v>張金龍</v>
      </c>
      <c r="N46" s="180"/>
    </row>
    <row r="47" spans="1:14" x14ac:dyDescent="0.4">
      <c r="A47" s="174" t="s">
        <v>1306</v>
      </c>
      <c r="B47" s="171" t="s">
        <v>1307</v>
      </c>
      <c r="C47" s="174">
        <v>1</v>
      </c>
      <c r="D47" s="176" t="s">
        <v>1308</v>
      </c>
      <c r="E47" s="180">
        <v>44398</v>
      </c>
      <c r="F47" s="179">
        <v>44399</v>
      </c>
      <c r="G47" s="179">
        <v>44399</v>
      </c>
      <c r="H47" s="177" t="s">
        <v>1553</v>
      </c>
      <c r="I47" s="178" t="s">
        <v>1314</v>
      </c>
      <c r="N47" s="179"/>
    </row>
    <row r="48" spans="1:14" x14ac:dyDescent="0.4">
      <c r="A48" s="174" t="s">
        <v>1309</v>
      </c>
      <c r="B48" s="171" t="s">
        <v>1310</v>
      </c>
      <c r="C48" s="174">
        <v>1</v>
      </c>
      <c r="D48" s="176" t="s">
        <v>1308</v>
      </c>
      <c r="E48" s="180">
        <v>44398</v>
      </c>
      <c r="F48" s="179">
        <v>44399</v>
      </c>
      <c r="G48" s="179">
        <v>44399</v>
      </c>
      <c r="H48" s="177" t="s">
        <v>1553</v>
      </c>
      <c r="I48" s="178" t="s">
        <v>1314</v>
      </c>
      <c r="N48" s="179"/>
    </row>
    <row r="49" spans="1:14" x14ac:dyDescent="0.4">
      <c r="A49" s="174" t="s">
        <v>1322</v>
      </c>
      <c r="B49" s="175" t="str">
        <f>VLOOKUP(A49,URS確認!$E$2:'URS確認'!$G$372,3,FALSE)</f>
        <v>顧客明細資料查詢</v>
      </c>
      <c r="C49" s="174">
        <v>1</v>
      </c>
      <c r="D49" s="176" t="s">
        <v>1362</v>
      </c>
      <c r="E49" s="180">
        <v>44399</v>
      </c>
      <c r="F49" s="179">
        <v>44399</v>
      </c>
      <c r="G49" s="179">
        <v>44399</v>
      </c>
      <c r="H49" s="177" t="str">
        <f>VLOOKUP(A49,URS確認!E:I,5,FALSE)</f>
        <v>張嘉榮</v>
      </c>
      <c r="K49" s="178" t="s">
        <v>1363</v>
      </c>
      <c r="N49" s="179"/>
    </row>
    <row r="50" spans="1:14" ht="68" x14ac:dyDescent="0.4">
      <c r="A50" s="174" t="s">
        <v>1323</v>
      </c>
      <c r="B50" s="175" t="str">
        <f>VLOOKUP(A50,URS確認!$E$2:'URS確認'!$G$372,3,FALSE)</f>
        <v>顧客基本資料維護-自然人(Eloan2)</v>
      </c>
      <c r="C50" s="174">
        <v>1</v>
      </c>
      <c r="D50" s="176" t="s">
        <v>1327</v>
      </c>
      <c r="E50" s="180">
        <v>44399</v>
      </c>
      <c r="F50" s="180">
        <v>44410</v>
      </c>
      <c r="G50" s="180">
        <v>44410</v>
      </c>
      <c r="H50" s="177" t="s">
        <v>648</v>
      </c>
      <c r="K50" s="178" t="s">
        <v>1364</v>
      </c>
      <c r="N50" s="180"/>
    </row>
    <row r="51" spans="1:14" ht="85" x14ac:dyDescent="0.4">
      <c r="A51" s="174" t="s">
        <v>1323</v>
      </c>
      <c r="B51" s="175" t="str">
        <f>VLOOKUP(A51,URS確認!$E$2:'URS確認'!$G$372,3,FALSE)</f>
        <v>顧客基本資料維護-自然人(Eloan2)</v>
      </c>
      <c r="C51" s="174">
        <v>2</v>
      </c>
      <c r="D51" s="176" t="s">
        <v>1693</v>
      </c>
      <c r="E51" s="180">
        <v>44399</v>
      </c>
      <c r="F51" s="180">
        <v>44410</v>
      </c>
      <c r="G51" s="180">
        <v>44410</v>
      </c>
      <c r="H51" s="177" t="s">
        <v>648</v>
      </c>
      <c r="K51" s="178" t="s">
        <v>1364</v>
      </c>
      <c r="N51" s="180"/>
    </row>
    <row r="52" spans="1:14" ht="85" x14ac:dyDescent="0.4">
      <c r="A52" s="174" t="s">
        <v>1323</v>
      </c>
      <c r="B52" s="175" t="str">
        <f>VLOOKUP(A52,URS確認!$E$2:'URS確認'!$G$372,3,FALSE)</f>
        <v>顧客基本資料維護-自然人(Eloan2)</v>
      </c>
      <c r="C52" s="174">
        <v>3</v>
      </c>
      <c r="D52" s="176" t="s">
        <v>1326</v>
      </c>
      <c r="E52" s="180">
        <v>44399</v>
      </c>
      <c r="F52" s="180">
        <v>44410</v>
      </c>
      <c r="G52" s="180">
        <v>44410</v>
      </c>
      <c r="H52" s="177" t="s">
        <v>648</v>
      </c>
      <c r="K52" s="178" t="s">
        <v>1365</v>
      </c>
      <c r="N52" s="180"/>
    </row>
    <row r="53" spans="1:14" ht="68" x14ac:dyDescent="0.4">
      <c r="A53" s="174" t="s">
        <v>1323</v>
      </c>
      <c r="B53" s="175" t="str">
        <f>VLOOKUP(A53,URS確認!$E$2:'URS確認'!$G$372,3,FALSE)</f>
        <v>顧客基本資料維護-自然人(Eloan2)</v>
      </c>
      <c r="C53" s="174">
        <v>4</v>
      </c>
      <c r="D53" s="176" t="s">
        <v>1325</v>
      </c>
      <c r="E53" s="180">
        <v>44399</v>
      </c>
      <c r="F53" s="180">
        <v>44410</v>
      </c>
      <c r="G53" s="180">
        <v>44410</v>
      </c>
      <c r="H53" s="177" t="s">
        <v>648</v>
      </c>
      <c r="K53" s="178" t="s">
        <v>1365</v>
      </c>
      <c r="N53" s="180"/>
    </row>
    <row r="54" spans="1:14" ht="68" x14ac:dyDescent="0.4">
      <c r="A54" s="174" t="s">
        <v>1323</v>
      </c>
      <c r="B54" s="175" t="str">
        <f>VLOOKUP(A54,URS確認!$E$2:'URS確認'!$G$372,3,FALSE)</f>
        <v>顧客基本資料維護-自然人(Eloan2)</v>
      </c>
      <c r="C54" s="174">
        <v>5</v>
      </c>
      <c r="D54" s="176" t="s">
        <v>1324</v>
      </c>
      <c r="E54" s="180">
        <v>44399</v>
      </c>
      <c r="F54" s="180">
        <v>44410</v>
      </c>
      <c r="G54" s="180">
        <v>44410</v>
      </c>
      <c r="H54" s="177" t="s">
        <v>648</v>
      </c>
      <c r="K54" s="178" t="s">
        <v>1365</v>
      </c>
      <c r="N54" s="180"/>
    </row>
    <row r="55" spans="1:14" ht="51" x14ac:dyDescent="0.4">
      <c r="A55" s="174" t="s">
        <v>1323</v>
      </c>
      <c r="B55" s="175" t="str">
        <f>VLOOKUP(A55,URS確認!$E$2:'URS確認'!$G$372,3,FALSE)</f>
        <v>顧客基本資料維護-自然人(Eloan2)</v>
      </c>
      <c r="C55" s="174">
        <v>6</v>
      </c>
      <c r="D55" s="176" t="s">
        <v>1328</v>
      </c>
      <c r="E55" s="180">
        <v>44399</v>
      </c>
      <c r="F55" s="180">
        <v>44410</v>
      </c>
      <c r="G55" s="180">
        <v>44410</v>
      </c>
      <c r="H55" s="177" t="s">
        <v>648</v>
      </c>
      <c r="K55" s="178" t="s">
        <v>1365</v>
      </c>
      <c r="N55" s="180"/>
    </row>
    <row r="56" spans="1:14" x14ac:dyDescent="0.4">
      <c r="A56" s="174" t="s">
        <v>1323</v>
      </c>
      <c r="B56" s="175" t="str">
        <f>VLOOKUP(A56,URS確認!$E$2:'URS確認'!$G$372,3,FALSE)</f>
        <v>顧客基本資料維護-自然人(Eloan2)</v>
      </c>
      <c r="C56" s="174">
        <v>7</v>
      </c>
      <c r="D56" s="176" t="s">
        <v>1329</v>
      </c>
      <c r="E56" s="180">
        <v>44399</v>
      </c>
      <c r="F56" s="180">
        <v>44410</v>
      </c>
      <c r="G56" s="180">
        <v>44410</v>
      </c>
      <c r="H56" s="177" t="s">
        <v>648</v>
      </c>
      <c r="K56" s="178" t="s">
        <v>1363</v>
      </c>
      <c r="N56" s="180"/>
    </row>
    <row r="57" spans="1:14" x14ac:dyDescent="0.4">
      <c r="A57" s="174" t="s">
        <v>1323</v>
      </c>
      <c r="B57" s="175" t="str">
        <f>VLOOKUP(A57,URS確認!$E$2:'URS確認'!$G$372,3,FALSE)</f>
        <v>顧客基本資料維護-自然人(Eloan2)</v>
      </c>
      <c r="C57" s="174">
        <v>8</v>
      </c>
      <c r="D57" s="176" t="s">
        <v>1330</v>
      </c>
      <c r="E57" s="180">
        <v>44399</v>
      </c>
      <c r="F57" s="180">
        <v>44410</v>
      </c>
      <c r="G57" s="180">
        <v>44410</v>
      </c>
      <c r="H57" s="177" t="s">
        <v>648</v>
      </c>
      <c r="K57" s="178" t="s">
        <v>1365</v>
      </c>
      <c r="N57" s="180"/>
    </row>
    <row r="58" spans="1:14" x14ac:dyDescent="0.4">
      <c r="A58" s="174" t="s">
        <v>1323</v>
      </c>
      <c r="B58" s="175" t="str">
        <f>VLOOKUP(A58,URS確認!$E$2:'URS確認'!$G$372,3,FALSE)</f>
        <v>顧客基本資料維護-自然人(Eloan2)</v>
      </c>
      <c r="C58" s="174">
        <v>9</v>
      </c>
      <c r="D58" s="176" t="s">
        <v>1331</v>
      </c>
      <c r="E58" s="180">
        <v>44399</v>
      </c>
      <c r="F58" s="180">
        <v>44410</v>
      </c>
      <c r="G58" s="180">
        <v>44410</v>
      </c>
      <c r="H58" s="177" t="s">
        <v>648</v>
      </c>
      <c r="K58" s="178" t="s">
        <v>1365</v>
      </c>
      <c r="L58" s="174"/>
      <c r="N58" s="180"/>
    </row>
    <row r="59" spans="1:14" ht="51" x14ac:dyDescent="0.4">
      <c r="A59" s="174" t="s">
        <v>1323</v>
      </c>
      <c r="B59" s="175" t="str">
        <f>VLOOKUP(A59,URS確認!$E$2:'URS確認'!$G$372,3,FALSE)</f>
        <v>顧客基本資料維護-自然人(Eloan2)</v>
      </c>
      <c r="C59" s="174">
        <v>10</v>
      </c>
      <c r="D59" s="176" t="s">
        <v>1332</v>
      </c>
      <c r="E59" s="180">
        <v>44399</v>
      </c>
      <c r="F59" s="180">
        <v>44439</v>
      </c>
      <c r="H59" s="177" t="s">
        <v>648</v>
      </c>
      <c r="K59" s="178" t="s">
        <v>1365</v>
      </c>
      <c r="L59" s="174"/>
      <c r="N59" s="180"/>
    </row>
    <row r="60" spans="1:14" ht="34" x14ac:dyDescent="0.4">
      <c r="A60" s="174" t="s">
        <v>1323</v>
      </c>
      <c r="B60" s="175" t="str">
        <f>VLOOKUP(A60,URS確認!$E$2:'URS確認'!$G$372,3,FALSE)</f>
        <v>顧客基本資料維護-自然人(Eloan2)</v>
      </c>
      <c r="C60" s="174">
        <v>11</v>
      </c>
      <c r="D60" s="176" t="s">
        <v>1333</v>
      </c>
      <c r="E60" s="180">
        <v>44399</v>
      </c>
      <c r="F60" s="180"/>
      <c r="H60" s="177" t="s">
        <v>648</v>
      </c>
      <c r="L60" s="174" t="s">
        <v>1366</v>
      </c>
      <c r="N60" s="180" t="s">
        <v>1727</v>
      </c>
    </row>
    <row r="61" spans="1:14" ht="34" x14ac:dyDescent="0.4">
      <c r="A61" s="174" t="s">
        <v>1323</v>
      </c>
      <c r="B61" s="175" t="str">
        <f>VLOOKUP(A61,URS確認!$E$2:'URS確認'!$G$372,3,FALSE)</f>
        <v>顧客基本資料維護-自然人(Eloan2)</v>
      </c>
      <c r="C61" s="174">
        <v>12</v>
      </c>
      <c r="D61" s="176" t="s">
        <v>1334</v>
      </c>
      <c r="E61" s="180">
        <v>44399</v>
      </c>
      <c r="F61" s="180">
        <v>44410</v>
      </c>
      <c r="G61" s="180">
        <v>44410</v>
      </c>
      <c r="H61" s="177" t="s">
        <v>648</v>
      </c>
      <c r="K61" s="178" t="s">
        <v>1365</v>
      </c>
      <c r="L61" s="174"/>
      <c r="N61" s="180"/>
    </row>
    <row r="62" spans="1:14" ht="34" x14ac:dyDescent="0.4">
      <c r="A62" s="174" t="s">
        <v>1323</v>
      </c>
      <c r="B62" s="175" t="str">
        <f>VLOOKUP(A62,URS確認!$E$2:'URS確認'!$G$372,3,FALSE)</f>
        <v>顧客基本資料維護-自然人(Eloan2)</v>
      </c>
      <c r="C62" s="174">
        <v>13</v>
      </c>
      <c r="D62" s="176" t="s">
        <v>1335</v>
      </c>
      <c r="E62" s="180">
        <v>44399</v>
      </c>
      <c r="F62" s="180">
        <v>44410</v>
      </c>
      <c r="G62" s="180">
        <v>44409</v>
      </c>
      <c r="H62" s="177" t="s">
        <v>648</v>
      </c>
      <c r="L62" s="174" t="s">
        <v>1367</v>
      </c>
      <c r="N62" s="180"/>
    </row>
    <row r="63" spans="1:14" ht="68" x14ac:dyDescent="0.4">
      <c r="A63" s="174" t="s">
        <v>1336</v>
      </c>
      <c r="B63" s="175" t="str">
        <f>VLOOKUP(A63,URS確認!$E$2:'URS確認'!$G$372,3,FALSE)</f>
        <v>顧客基本資料變更-自然人</v>
      </c>
      <c r="C63" s="174">
        <v>1</v>
      </c>
      <c r="D63" s="176" t="s">
        <v>1327</v>
      </c>
      <c r="E63" s="180">
        <v>44399</v>
      </c>
      <c r="F63" s="180">
        <v>44419</v>
      </c>
      <c r="G63" s="180">
        <v>44409</v>
      </c>
      <c r="H63" s="177" t="s">
        <v>648</v>
      </c>
      <c r="K63" s="178" t="s">
        <v>1369</v>
      </c>
      <c r="L63" s="174" t="s">
        <v>1370</v>
      </c>
      <c r="N63" s="180"/>
    </row>
    <row r="64" spans="1:14" ht="85" x14ac:dyDescent="0.4">
      <c r="A64" s="174" t="s">
        <v>1336</v>
      </c>
      <c r="B64" s="175" t="str">
        <f>VLOOKUP(A64,URS確認!$E$2:'URS確認'!$G$372,3,FALSE)</f>
        <v>顧客基本資料變更-自然人</v>
      </c>
      <c r="C64" s="174">
        <v>2</v>
      </c>
      <c r="D64" s="176" t="s">
        <v>1756</v>
      </c>
      <c r="E64" s="180">
        <v>44399</v>
      </c>
      <c r="F64" s="180">
        <v>44421</v>
      </c>
      <c r="G64" s="180"/>
      <c r="H64" s="177" t="s">
        <v>1723</v>
      </c>
      <c r="K64" s="178" t="s">
        <v>1363</v>
      </c>
      <c r="L64" s="174"/>
      <c r="N64" s="180"/>
    </row>
    <row r="65" spans="1:14" ht="34" x14ac:dyDescent="0.4">
      <c r="A65" s="174" t="s">
        <v>1336</v>
      </c>
      <c r="B65" s="175" t="str">
        <f>VLOOKUP(A65,URS確認!$E$2:'URS確認'!$G$372,3,FALSE)</f>
        <v>顧客基本資料變更-自然人</v>
      </c>
      <c r="C65" s="174">
        <v>3</v>
      </c>
      <c r="D65" s="176" t="s">
        <v>1757</v>
      </c>
      <c r="E65" s="180">
        <v>44399</v>
      </c>
      <c r="F65" s="180">
        <v>44421</v>
      </c>
      <c r="G65" s="180"/>
      <c r="H65" s="177" t="s">
        <v>1723</v>
      </c>
      <c r="K65" s="178" t="s">
        <v>1365</v>
      </c>
      <c r="L65" s="174"/>
      <c r="N65" s="180"/>
    </row>
    <row r="66" spans="1:14" x14ac:dyDescent="0.4">
      <c r="A66" s="174" t="s">
        <v>1336</v>
      </c>
      <c r="B66" s="175" t="str">
        <f>VLOOKUP(A66,URS確認!$E$2:'URS確認'!$G$372,3,FALSE)</f>
        <v>顧客基本資料變更-自然人</v>
      </c>
      <c r="C66" s="174">
        <v>4</v>
      </c>
      <c r="D66" s="176" t="s">
        <v>1337</v>
      </c>
      <c r="E66" s="180">
        <v>44399</v>
      </c>
      <c r="F66" s="180"/>
      <c r="H66" s="177" t="s">
        <v>1723</v>
      </c>
      <c r="L66" s="174"/>
      <c r="M66" s="178" t="s">
        <v>1365</v>
      </c>
      <c r="N66" s="180" t="s">
        <v>1728</v>
      </c>
    </row>
    <row r="67" spans="1:14" ht="68" x14ac:dyDescent="0.4">
      <c r="A67" s="174" t="s">
        <v>1336</v>
      </c>
      <c r="B67" s="175" t="str">
        <f>VLOOKUP(A67,URS確認!$E$2:'URS確認'!$G$372,3,FALSE)</f>
        <v>顧客基本資料變更-自然人</v>
      </c>
      <c r="C67" s="174">
        <v>5</v>
      </c>
      <c r="D67" s="176" t="s">
        <v>1325</v>
      </c>
      <c r="E67" s="180">
        <v>44399</v>
      </c>
      <c r="F67" s="180"/>
      <c r="H67" s="177" t="s">
        <v>1723</v>
      </c>
      <c r="L67" s="174"/>
      <c r="M67" s="178" t="s">
        <v>1365</v>
      </c>
      <c r="N67" s="180" t="s">
        <v>1728</v>
      </c>
    </row>
    <row r="68" spans="1:14" x14ac:dyDescent="0.4">
      <c r="A68" s="174" t="s">
        <v>1336</v>
      </c>
      <c r="B68" s="175" t="str">
        <f>VLOOKUP(A68,URS確認!$E$2:'URS確認'!$G$372,3,FALSE)</f>
        <v>顧客基本資料變更-自然人</v>
      </c>
      <c r="C68" s="174">
        <v>6</v>
      </c>
      <c r="D68" s="176" t="s">
        <v>1338</v>
      </c>
      <c r="E68" s="180">
        <v>44399</v>
      </c>
      <c r="F68" s="180"/>
      <c r="H68" s="177" t="s">
        <v>1723</v>
      </c>
      <c r="L68" s="174"/>
      <c r="M68" s="178" t="s">
        <v>1488</v>
      </c>
      <c r="N68" s="180" t="s">
        <v>1728</v>
      </c>
    </row>
    <row r="69" spans="1:14" x14ac:dyDescent="0.4">
      <c r="A69" s="174" t="s">
        <v>1336</v>
      </c>
      <c r="B69" s="175" t="str">
        <f>VLOOKUP(A69,URS確認!$E$2:'URS確認'!$G$372,3,FALSE)</f>
        <v>顧客基本資料變更-自然人</v>
      </c>
      <c r="C69" s="174">
        <v>7</v>
      </c>
      <c r="D69" s="176" t="s">
        <v>1339</v>
      </c>
      <c r="E69" s="180">
        <v>44399</v>
      </c>
      <c r="F69" s="180"/>
      <c r="H69" s="177" t="s">
        <v>1723</v>
      </c>
      <c r="K69" s="178" t="s">
        <v>1369</v>
      </c>
      <c r="L69" s="174" t="s">
        <v>1367</v>
      </c>
      <c r="N69" s="180" t="s">
        <v>1728</v>
      </c>
    </row>
    <row r="70" spans="1:14" ht="68" x14ac:dyDescent="0.4">
      <c r="A70" s="174" t="s">
        <v>1336</v>
      </c>
      <c r="B70" s="175" t="str">
        <f>VLOOKUP(A70,URS確認!$E$2:'URS確認'!$G$372,3,FALSE)</f>
        <v>顧客基本資料變更-自然人</v>
      </c>
      <c r="C70" s="174">
        <v>8</v>
      </c>
      <c r="D70" s="176" t="s">
        <v>1324</v>
      </c>
      <c r="E70" s="180">
        <v>44399</v>
      </c>
      <c r="F70" s="180"/>
      <c r="H70" s="177" t="s">
        <v>1723</v>
      </c>
      <c r="K70" s="178" t="s">
        <v>1368</v>
      </c>
      <c r="L70" s="174"/>
      <c r="M70" s="178" t="s">
        <v>1365</v>
      </c>
      <c r="N70" s="180" t="s">
        <v>1728</v>
      </c>
    </row>
    <row r="71" spans="1:14" x14ac:dyDescent="0.4">
      <c r="A71" s="174" t="s">
        <v>1336</v>
      </c>
      <c r="B71" s="175" t="str">
        <f>VLOOKUP(A71,URS確認!$E$2:'URS確認'!$G$372,3,FALSE)</f>
        <v>顧客基本資料變更-自然人</v>
      </c>
      <c r="C71" s="174">
        <v>9</v>
      </c>
      <c r="D71" s="176" t="s">
        <v>1329</v>
      </c>
      <c r="E71" s="180">
        <v>44399</v>
      </c>
      <c r="F71" s="180">
        <v>44414</v>
      </c>
      <c r="G71" s="179">
        <v>44409</v>
      </c>
      <c r="H71" s="177" t="s">
        <v>1723</v>
      </c>
      <c r="K71" s="178" t="s">
        <v>1365</v>
      </c>
      <c r="N71" s="180"/>
    </row>
    <row r="72" spans="1:14" ht="34" x14ac:dyDescent="0.4">
      <c r="A72" s="174" t="s">
        <v>1336</v>
      </c>
      <c r="B72" s="175" t="str">
        <f>VLOOKUP(A72,URS確認!$E$2:'URS確認'!$G$372,3,FALSE)</f>
        <v>顧客基本資料變更-自然人</v>
      </c>
      <c r="C72" s="174">
        <v>10</v>
      </c>
      <c r="D72" s="176" t="s">
        <v>1340</v>
      </c>
      <c r="E72" s="180">
        <v>44399</v>
      </c>
      <c r="F72" s="180">
        <v>44414</v>
      </c>
      <c r="G72" s="179">
        <v>44409</v>
      </c>
      <c r="H72" s="177" t="s">
        <v>1723</v>
      </c>
      <c r="K72" s="178" t="s">
        <v>1365</v>
      </c>
      <c r="N72" s="180"/>
    </row>
    <row r="73" spans="1:14" ht="34" x14ac:dyDescent="0.4">
      <c r="A73" s="174" t="s">
        <v>1341</v>
      </c>
      <c r="B73" s="175" t="str">
        <f>VLOOKUP(A73,URS確認!$E$2:'URS確認'!$G$372,3,FALSE)</f>
        <v xml:space="preserve">顧客聯絡電話維護(Eloan14) </v>
      </c>
      <c r="C73" s="174">
        <v>1</v>
      </c>
      <c r="D73" s="176" t="s">
        <v>1758</v>
      </c>
      <c r="E73" s="180">
        <v>44399</v>
      </c>
      <c r="F73" s="180">
        <v>44439</v>
      </c>
      <c r="H73" s="177" t="str">
        <f>VLOOKUP(A73,URS確認!E:I,5,FALSE)</f>
        <v>張嘉榮</v>
      </c>
      <c r="K73" s="178" t="s">
        <v>1365</v>
      </c>
      <c r="N73" s="180"/>
    </row>
    <row r="74" spans="1:14" x14ac:dyDescent="0.4">
      <c r="A74" s="174" t="s">
        <v>1341</v>
      </c>
      <c r="B74" s="175" t="str">
        <f>VLOOKUP(A74,URS確認!$E$2:'URS確認'!$G$372,3,FALSE)</f>
        <v xml:space="preserve">顧客聯絡電話維護(Eloan14) </v>
      </c>
      <c r="C74" s="174">
        <v>2</v>
      </c>
      <c r="D74" s="176" t="s">
        <v>1342</v>
      </c>
      <c r="E74" s="180">
        <v>44399</v>
      </c>
      <c r="F74" s="180">
        <v>44414</v>
      </c>
      <c r="G74" s="179">
        <v>44409</v>
      </c>
      <c r="H74" s="177" t="str">
        <f>VLOOKUP(A74,URS確認!E:I,5,FALSE)</f>
        <v>張嘉榮</v>
      </c>
      <c r="K74" s="178" t="s">
        <v>1365</v>
      </c>
      <c r="N74" s="180"/>
    </row>
    <row r="75" spans="1:14" ht="51" x14ac:dyDescent="0.4">
      <c r="A75" s="174" t="s">
        <v>126</v>
      </c>
      <c r="B75" s="175" t="str">
        <f>VLOOKUP(A75,URS確認!$E$2:'URS確認'!$G$372,3,FALSE)</f>
        <v xml:space="preserve">額度與擔保品關聯查詢 </v>
      </c>
      <c r="C75" s="174">
        <v>1</v>
      </c>
      <c r="D75" s="176" t="s">
        <v>1733</v>
      </c>
      <c r="E75" s="180">
        <v>44399</v>
      </c>
      <c r="F75" s="180">
        <v>44414</v>
      </c>
      <c r="G75" s="180">
        <v>44409</v>
      </c>
      <c r="H75" s="177" t="s">
        <v>1553</v>
      </c>
      <c r="I75" s="178" t="s">
        <v>1365</v>
      </c>
      <c r="N75" s="180"/>
    </row>
    <row r="76" spans="1:14" x14ac:dyDescent="0.4">
      <c r="A76" s="174" t="s">
        <v>33</v>
      </c>
      <c r="B76" s="175" t="str">
        <f>VLOOKUP(A76,URS確認!$E$2:'URS確認'!$G$372,3,FALSE)</f>
        <v>員工資料檔查詢</v>
      </c>
      <c r="C76" s="174">
        <v>1</v>
      </c>
      <c r="D76" s="176" t="s">
        <v>1375</v>
      </c>
      <c r="E76" s="180">
        <v>44400</v>
      </c>
      <c r="F76" s="179">
        <v>44412</v>
      </c>
      <c r="G76" s="179">
        <v>44412</v>
      </c>
      <c r="H76" s="177" t="str">
        <f>VLOOKUP(A76,URS確認!E:I,5,FALSE)</f>
        <v>張嘉榮</v>
      </c>
      <c r="K76" s="178" t="s">
        <v>1429</v>
      </c>
      <c r="N76" s="179"/>
    </row>
    <row r="77" spans="1:14" x14ac:dyDescent="0.4">
      <c r="A77" s="174" t="s">
        <v>33</v>
      </c>
      <c r="B77" s="175" t="str">
        <f>VLOOKUP(A77,URS確認!$E$2:'URS確認'!$G$372,3,FALSE)</f>
        <v>員工資料檔查詢</v>
      </c>
      <c r="C77" s="174">
        <v>2</v>
      </c>
      <c r="D77" s="176" t="s">
        <v>1376</v>
      </c>
      <c r="E77" s="180">
        <v>44400</v>
      </c>
      <c r="F77" s="179">
        <v>44412</v>
      </c>
      <c r="G77" s="179">
        <v>44412</v>
      </c>
      <c r="H77" s="177" t="str">
        <f>VLOOKUP(A77,URS確認!E:I,5,FALSE)</f>
        <v>張嘉榮</v>
      </c>
      <c r="K77" s="178" t="s">
        <v>1430</v>
      </c>
      <c r="N77" s="179"/>
    </row>
    <row r="78" spans="1:14" x14ac:dyDescent="0.4">
      <c r="A78" s="174" t="s">
        <v>1377</v>
      </c>
      <c r="B78" s="175" t="str">
        <f>VLOOKUP(A78,URS確認!$E$2:'URS確認'!$G$372,3,FALSE)</f>
        <v xml:space="preserve">申請不列印書面通知書查詢  </v>
      </c>
      <c r="C78" s="174">
        <v>1</v>
      </c>
      <c r="D78" s="176" t="s">
        <v>1378</v>
      </c>
      <c r="E78" s="180">
        <v>44400</v>
      </c>
      <c r="F78" s="180">
        <v>44439</v>
      </c>
      <c r="H78" s="177" t="str">
        <f>VLOOKUP(A78,URS確認!E:I,5,FALSE)</f>
        <v>張嘉榮</v>
      </c>
      <c r="L78" s="178" t="s">
        <v>1434</v>
      </c>
      <c r="N78" s="180"/>
    </row>
    <row r="79" spans="1:14" x14ac:dyDescent="0.4">
      <c r="A79" s="174" t="s">
        <v>1377</v>
      </c>
      <c r="B79" s="175" t="str">
        <f>VLOOKUP(A79,URS確認!$E$2:'URS確認'!$G$372,3,FALSE)</f>
        <v xml:space="preserve">申請不列印書面通知書查詢  </v>
      </c>
      <c r="C79" s="174">
        <v>2</v>
      </c>
      <c r="D79" s="176" t="s">
        <v>1379</v>
      </c>
      <c r="E79" s="180">
        <v>44400</v>
      </c>
      <c r="F79" s="180">
        <v>44439</v>
      </c>
      <c r="H79" s="177" t="str">
        <f>VLOOKUP(A79,URS確認!E:I,5,FALSE)</f>
        <v>張嘉榮</v>
      </c>
      <c r="K79" s="178" t="s">
        <v>1431</v>
      </c>
      <c r="N79" s="180"/>
    </row>
    <row r="80" spans="1:14" ht="34" x14ac:dyDescent="0.4">
      <c r="A80" s="174" t="s">
        <v>1380</v>
      </c>
      <c r="B80" s="175" t="str">
        <f>VLOOKUP(A80,URS確認!$E$2:'URS確認'!$G$372,3,FALSE)</f>
        <v xml:space="preserve">申請不列印書面通知書維護  </v>
      </c>
      <c r="C80" s="174">
        <v>1</v>
      </c>
      <c r="D80" s="176" t="s">
        <v>1433</v>
      </c>
      <c r="E80" s="180">
        <v>44400</v>
      </c>
      <c r="F80" s="180">
        <v>44439</v>
      </c>
      <c r="H80" s="177" t="str">
        <f>VLOOKUP(A80,URS確認!E:I,5,FALSE)</f>
        <v>張嘉榮</v>
      </c>
      <c r="I80" s="178" t="s">
        <v>1432</v>
      </c>
      <c r="N80" s="180"/>
    </row>
    <row r="81" spans="1:14" ht="102" x14ac:dyDescent="0.4">
      <c r="A81" s="174" t="s">
        <v>1380</v>
      </c>
      <c r="B81" s="175" t="str">
        <f>VLOOKUP(A81,URS確認!$E$2:'URS確認'!$G$372,3,FALSE)</f>
        <v xml:space="preserve">申請不列印書面通知書維護  </v>
      </c>
      <c r="C81" s="174">
        <v>2</v>
      </c>
      <c r="D81" s="176" t="s">
        <v>1759</v>
      </c>
      <c r="E81" s="180">
        <v>44400</v>
      </c>
      <c r="F81" s="180">
        <v>44439</v>
      </c>
      <c r="H81" s="177" t="str">
        <f>VLOOKUP(A81,URS確認!E:I,5,FALSE)</f>
        <v>張嘉榮</v>
      </c>
      <c r="I81" s="174" t="s">
        <v>1431</v>
      </c>
      <c r="N81" s="180"/>
    </row>
    <row r="82" spans="1:14" ht="136" x14ac:dyDescent="0.4">
      <c r="A82" s="174" t="s">
        <v>1323</v>
      </c>
      <c r="B82" s="175" t="str">
        <f>VLOOKUP(A82,URS確認!$E$2:'URS確認'!$G$372,3,FALSE)</f>
        <v>顧客基本資料維護-自然人(Eloan2)</v>
      </c>
      <c r="C82" s="174">
        <v>1</v>
      </c>
      <c r="D82" s="176" t="s">
        <v>1760</v>
      </c>
      <c r="E82" s="180">
        <v>44403</v>
      </c>
      <c r="F82" s="180">
        <v>44421</v>
      </c>
      <c r="G82" s="180">
        <v>44409</v>
      </c>
      <c r="H82" s="177" t="s">
        <v>1724</v>
      </c>
      <c r="I82" s="174" t="s">
        <v>1488</v>
      </c>
      <c r="N82" s="180"/>
    </row>
    <row r="83" spans="1:14" x14ac:dyDescent="0.4">
      <c r="A83" s="174" t="s">
        <v>1323</v>
      </c>
      <c r="B83" s="175" t="str">
        <f>VLOOKUP(A83,URS確認!$E$2:'URS確認'!$G$372,3,FALSE)</f>
        <v>顧客基本資料維護-自然人(Eloan2)</v>
      </c>
      <c r="C83" s="174">
        <v>2</v>
      </c>
      <c r="D83" s="176" t="s">
        <v>1437</v>
      </c>
      <c r="E83" s="180">
        <v>44403</v>
      </c>
      <c r="F83" s="180">
        <v>44421</v>
      </c>
      <c r="G83" s="180">
        <v>44409</v>
      </c>
      <c r="H83" s="177" t="s">
        <v>1724</v>
      </c>
      <c r="I83" s="178" t="s">
        <v>1488</v>
      </c>
      <c r="N83" s="180"/>
    </row>
    <row r="84" spans="1:14" x14ac:dyDescent="0.4">
      <c r="A84" s="174" t="s">
        <v>1323</v>
      </c>
      <c r="B84" s="175" t="str">
        <f>VLOOKUP(A84,URS確認!$E$2:'URS確認'!$G$372,3,FALSE)</f>
        <v>顧客基本資料維護-自然人(Eloan2)</v>
      </c>
      <c r="C84" s="174">
        <v>3</v>
      </c>
      <c r="D84" s="176" t="s">
        <v>1438</v>
      </c>
      <c r="E84" s="180">
        <v>44403</v>
      </c>
      <c r="F84" s="180">
        <v>44421</v>
      </c>
      <c r="G84" s="180">
        <v>44409</v>
      </c>
      <c r="H84" s="177" t="s">
        <v>1724</v>
      </c>
      <c r="I84" s="178" t="s">
        <v>1488</v>
      </c>
      <c r="N84" s="180"/>
    </row>
    <row r="85" spans="1:14" ht="68" x14ac:dyDescent="0.4">
      <c r="A85" s="174" t="s">
        <v>1323</v>
      </c>
      <c r="B85" s="175" t="str">
        <f>VLOOKUP(A85,URS確認!$E$2:'URS確認'!$G$372,3,FALSE)</f>
        <v>顧客基本資料維護-自然人(Eloan2)</v>
      </c>
      <c r="C85" s="174">
        <v>4</v>
      </c>
      <c r="D85" s="176" t="s">
        <v>1761</v>
      </c>
      <c r="E85" s="180">
        <v>44403</v>
      </c>
      <c r="F85" s="180">
        <v>44421</v>
      </c>
      <c r="G85" s="180">
        <v>44409</v>
      </c>
      <c r="H85" s="177" t="s">
        <v>1724</v>
      </c>
      <c r="L85" s="174" t="s">
        <v>1489</v>
      </c>
      <c r="N85" s="180"/>
    </row>
    <row r="86" spans="1:14" x14ac:dyDescent="0.4">
      <c r="A86" s="174" t="s">
        <v>1440</v>
      </c>
      <c r="B86" s="175" t="str">
        <f>VLOOKUP(A86,URS確認!$E$2:'URS確認'!$G$372,3,FALSE)</f>
        <v xml:space="preserve">顧客基本資料維護-法人  </v>
      </c>
      <c r="C86" s="174">
        <v>1</v>
      </c>
      <c r="D86" s="176" t="s">
        <v>1437</v>
      </c>
      <c r="E86" s="180">
        <v>44403</v>
      </c>
      <c r="F86" s="180">
        <v>44421</v>
      </c>
      <c r="H86" s="177" t="s">
        <v>1724</v>
      </c>
      <c r="I86" s="178" t="s">
        <v>1490</v>
      </c>
      <c r="K86" s="178" t="s">
        <v>1495</v>
      </c>
      <c r="N86" s="180"/>
    </row>
    <row r="87" spans="1:14" x14ac:dyDescent="0.4">
      <c r="A87" s="174" t="s">
        <v>1440</v>
      </c>
      <c r="B87" s="175" t="str">
        <f>VLOOKUP(A87,URS確認!$E$2:'URS確認'!$G$372,3,FALSE)</f>
        <v xml:space="preserve">顧客基本資料維護-法人  </v>
      </c>
      <c r="C87" s="174">
        <v>2</v>
      </c>
      <c r="D87" s="176" t="s">
        <v>1438</v>
      </c>
      <c r="E87" s="180">
        <v>44403</v>
      </c>
      <c r="F87" s="180">
        <v>44421</v>
      </c>
      <c r="H87" s="177" t="s">
        <v>1724</v>
      </c>
      <c r="I87" s="178" t="s">
        <v>1488</v>
      </c>
      <c r="K87" s="178" t="s">
        <v>1488</v>
      </c>
      <c r="N87" s="180"/>
    </row>
    <row r="88" spans="1:14" x14ac:dyDescent="0.4">
      <c r="A88" s="174" t="s">
        <v>1440</v>
      </c>
      <c r="B88" s="175" t="str">
        <f>VLOOKUP(A88,URS確認!$E$2:'URS確認'!$G$372,3,FALSE)</f>
        <v xml:space="preserve">顧客基本資料維護-法人  </v>
      </c>
      <c r="C88" s="174">
        <v>3</v>
      </c>
      <c r="D88" s="176" t="s">
        <v>1441</v>
      </c>
      <c r="E88" s="180">
        <v>44403</v>
      </c>
      <c r="F88" s="180">
        <v>44421</v>
      </c>
      <c r="H88" s="177" t="s">
        <v>1724</v>
      </c>
      <c r="I88" s="178" t="s">
        <v>1491</v>
      </c>
      <c r="K88" s="178" t="s">
        <v>1495</v>
      </c>
      <c r="N88" s="180"/>
    </row>
    <row r="89" spans="1:14" x14ac:dyDescent="0.4">
      <c r="A89" s="174" t="s">
        <v>1440</v>
      </c>
      <c r="B89" s="175" t="str">
        <f>VLOOKUP(A89,URS確認!$E$2:'URS確認'!$G$372,3,FALSE)</f>
        <v xml:space="preserve">顧客基本資料維護-法人  </v>
      </c>
      <c r="C89" s="174">
        <v>4</v>
      </c>
      <c r="D89" s="176" t="s">
        <v>1442</v>
      </c>
      <c r="E89" s="180">
        <v>44403</v>
      </c>
      <c r="F89" s="180">
        <v>44421</v>
      </c>
      <c r="H89" s="177" t="s">
        <v>1724</v>
      </c>
      <c r="I89" s="178" t="s">
        <v>1491</v>
      </c>
      <c r="K89" s="178" t="s">
        <v>1488</v>
      </c>
      <c r="N89" s="180"/>
    </row>
    <row r="90" spans="1:14" x14ac:dyDescent="0.4">
      <c r="A90" s="174" t="s">
        <v>1440</v>
      </c>
      <c r="B90" s="175" t="str">
        <f>VLOOKUP(A90,URS確認!$E$2:'URS確認'!$G$372,3,FALSE)</f>
        <v xml:space="preserve">顧客基本資料維護-法人  </v>
      </c>
      <c r="C90" s="174">
        <v>5</v>
      </c>
      <c r="D90" s="176" t="s">
        <v>1443</v>
      </c>
      <c r="E90" s="180">
        <v>44403</v>
      </c>
      <c r="F90" s="180">
        <v>44421</v>
      </c>
      <c r="H90" s="177" t="s">
        <v>1724</v>
      </c>
      <c r="I90" s="178" t="s">
        <v>1488</v>
      </c>
      <c r="K90" s="178" t="s">
        <v>1496</v>
      </c>
      <c r="N90" s="180"/>
    </row>
    <row r="91" spans="1:14" x14ac:dyDescent="0.4">
      <c r="A91" s="174" t="s">
        <v>1440</v>
      </c>
      <c r="B91" s="175" t="str">
        <f>VLOOKUP(A91,URS確認!$E$2:'URS確認'!$G$372,3,FALSE)</f>
        <v xml:space="preserve">顧客基本資料維護-法人  </v>
      </c>
      <c r="C91" s="174">
        <v>6</v>
      </c>
      <c r="D91" s="176" t="s">
        <v>1444</v>
      </c>
      <c r="E91" s="180">
        <v>44403</v>
      </c>
      <c r="F91" s="180">
        <v>44421</v>
      </c>
      <c r="H91" s="177" t="s">
        <v>1724</v>
      </c>
      <c r="I91" s="178" t="s">
        <v>1488</v>
      </c>
      <c r="K91" s="178" t="s">
        <v>1495</v>
      </c>
      <c r="N91" s="180"/>
    </row>
    <row r="92" spans="1:14" ht="68" x14ac:dyDescent="0.4">
      <c r="A92" s="174" t="s">
        <v>1440</v>
      </c>
      <c r="B92" s="175" t="str">
        <f>VLOOKUP(A92,URS確認!$E$2:'URS確認'!$G$372,3,FALSE)</f>
        <v xml:space="preserve">顧客基本資料維護-法人  </v>
      </c>
      <c r="C92" s="174">
        <v>7</v>
      </c>
      <c r="D92" s="176" t="s">
        <v>1325</v>
      </c>
      <c r="E92" s="180">
        <v>44403</v>
      </c>
      <c r="F92" s="180">
        <v>44421</v>
      </c>
      <c r="H92" s="177" t="s">
        <v>1724</v>
      </c>
      <c r="M92" s="178" t="s">
        <v>1492</v>
      </c>
      <c r="N92" s="180"/>
    </row>
    <row r="93" spans="1:14" ht="85" x14ac:dyDescent="0.4">
      <c r="A93" s="174" t="s">
        <v>1440</v>
      </c>
      <c r="B93" s="175" t="str">
        <f>VLOOKUP(A93,URS確認!$E$2:'URS確認'!$G$372,3,FALSE)</f>
        <v xml:space="preserve">顧客基本資料維護-法人  </v>
      </c>
      <c r="C93" s="174">
        <v>8</v>
      </c>
      <c r="D93" s="176" t="s">
        <v>1445</v>
      </c>
      <c r="E93" s="180">
        <v>44403</v>
      </c>
      <c r="F93" s="180">
        <v>44421</v>
      </c>
      <c r="H93" s="177" t="s">
        <v>1724</v>
      </c>
      <c r="M93" s="178" t="s">
        <v>1488</v>
      </c>
      <c r="N93" s="180"/>
    </row>
    <row r="94" spans="1:14" ht="34" x14ac:dyDescent="0.4">
      <c r="A94" s="174" t="s">
        <v>1440</v>
      </c>
      <c r="B94" s="175" t="str">
        <f>VLOOKUP(A94,URS確認!$E$2:'URS確認'!$G$372,3,FALSE)</f>
        <v xml:space="preserve">顧客基本資料維護-法人  </v>
      </c>
      <c r="C94" s="174">
        <v>9</v>
      </c>
      <c r="D94" s="176" t="s">
        <v>1446</v>
      </c>
      <c r="E94" s="180">
        <v>44403</v>
      </c>
      <c r="F94" s="180">
        <v>44421</v>
      </c>
      <c r="H94" s="177" t="s">
        <v>1724</v>
      </c>
      <c r="L94" s="178" t="s">
        <v>1497</v>
      </c>
      <c r="N94" s="180"/>
    </row>
    <row r="95" spans="1:14" x14ac:dyDescent="0.4">
      <c r="A95" s="174" t="s">
        <v>1440</v>
      </c>
      <c r="B95" s="175" t="str">
        <f>VLOOKUP(A95,URS確認!$E$2:'URS確認'!$G$372,3,FALSE)</f>
        <v xml:space="preserve">顧客基本資料維護-法人  </v>
      </c>
      <c r="C95" s="174">
        <v>10</v>
      </c>
      <c r="D95" s="176" t="s">
        <v>1447</v>
      </c>
      <c r="E95" s="180">
        <v>44403</v>
      </c>
      <c r="F95" s="180">
        <v>44421</v>
      </c>
      <c r="H95" s="177" t="s">
        <v>1724</v>
      </c>
      <c r="L95" s="178" t="s">
        <v>1493</v>
      </c>
      <c r="N95" s="180"/>
    </row>
    <row r="96" spans="1:14" ht="34" x14ac:dyDescent="0.4">
      <c r="A96" s="174" t="s">
        <v>1440</v>
      </c>
      <c r="B96" s="175" t="str">
        <f>VLOOKUP(A96,URS確認!$E$2:'URS確認'!$G$372,3,FALSE)</f>
        <v xml:space="preserve">顧客基本資料維護-法人  </v>
      </c>
      <c r="C96" s="174">
        <v>11</v>
      </c>
      <c r="D96" s="176" t="s">
        <v>1448</v>
      </c>
      <c r="E96" s="180">
        <v>44403</v>
      </c>
      <c r="F96" s="180">
        <v>44421</v>
      </c>
      <c r="H96" s="177" t="s">
        <v>1724</v>
      </c>
      <c r="L96" s="178" t="s">
        <v>1494</v>
      </c>
      <c r="N96" s="180"/>
    </row>
    <row r="97" spans="1:14" x14ac:dyDescent="0.4">
      <c r="A97" s="174" t="s">
        <v>1449</v>
      </c>
      <c r="B97" s="175" t="str">
        <f>VLOOKUP(A97,URS確認!$E$2:'URS確認'!$G$372,3,FALSE)</f>
        <v xml:space="preserve">顧客基本資料變更-法人  </v>
      </c>
      <c r="C97" s="174">
        <v>1</v>
      </c>
      <c r="D97" s="176" t="s">
        <v>1450</v>
      </c>
      <c r="E97" s="180">
        <v>44403</v>
      </c>
      <c r="F97" s="180">
        <v>44421</v>
      </c>
      <c r="H97" s="177" t="s">
        <v>1724</v>
      </c>
      <c r="M97" s="178" t="s">
        <v>1495</v>
      </c>
      <c r="N97" s="180"/>
    </row>
    <row r="98" spans="1:14" ht="68" x14ac:dyDescent="0.4">
      <c r="A98" s="174" t="s">
        <v>1449</v>
      </c>
      <c r="B98" s="175" t="str">
        <f>VLOOKUP(A98,URS確認!$E$2:'URS確認'!$G$372,3,FALSE)</f>
        <v xml:space="preserve">顧客基本資料變更-法人  </v>
      </c>
      <c r="C98" s="174">
        <v>2</v>
      </c>
      <c r="D98" s="176" t="s">
        <v>1325</v>
      </c>
      <c r="E98" s="180">
        <v>44403</v>
      </c>
      <c r="F98" s="180">
        <v>44421</v>
      </c>
      <c r="H98" s="177" t="s">
        <v>1724</v>
      </c>
      <c r="M98" s="178" t="s">
        <v>1488</v>
      </c>
      <c r="N98" s="180"/>
    </row>
    <row r="99" spans="1:14" x14ac:dyDescent="0.4">
      <c r="A99" s="174" t="s">
        <v>1449</v>
      </c>
      <c r="B99" s="175" t="str">
        <f>VLOOKUP(A99,URS確認!$E$2:'URS確認'!$G$372,3,FALSE)</f>
        <v xml:space="preserve">顧客基本資料變更-法人  </v>
      </c>
      <c r="C99" s="174">
        <v>3</v>
      </c>
      <c r="D99" s="176" t="s">
        <v>1451</v>
      </c>
      <c r="E99" s="180">
        <v>44403</v>
      </c>
      <c r="F99" s="180">
        <v>44421</v>
      </c>
      <c r="H99" s="177" t="s">
        <v>1724</v>
      </c>
      <c r="M99" s="178" t="s">
        <v>1488</v>
      </c>
      <c r="N99" s="180"/>
    </row>
    <row r="100" spans="1:14" x14ac:dyDescent="0.4">
      <c r="A100" s="174" t="s">
        <v>1449</v>
      </c>
      <c r="B100" s="175" t="str">
        <f>VLOOKUP(A100,URS確認!$E$2:'URS確認'!$G$372,3,FALSE)</f>
        <v xml:space="preserve">顧客基本資料變更-法人  </v>
      </c>
      <c r="C100" s="174">
        <v>4</v>
      </c>
      <c r="D100" s="176" t="s">
        <v>1452</v>
      </c>
      <c r="E100" s="180">
        <v>44403</v>
      </c>
      <c r="F100" s="180">
        <v>44421</v>
      </c>
      <c r="H100" s="177" t="s">
        <v>1724</v>
      </c>
      <c r="L100" s="178" t="s">
        <v>1489</v>
      </c>
      <c r="N100" s="180"/>
    </row>
    <row r="101" spans="1:14" ht="68" x14ac:dyDescent="0.4">
      <c r="A101" s="174" t="s">
        <v>1449</v>
      </c>
      <c r="B101" s="175" t="str">
        <f>VLOOKUP(A101,URS確認!$E$2:'URS確認'!$G$372,3,FALSE)</f>
        <v xml:space="preserve">顧客基本資料變更-法人  </v>
      </c>
      <c r="C101" s="174">
        <v>5</v>
      </c>
      <c r="D101" s="176" t="s">
        <v>1324</v>
      </c>
      <c r="E101" s="180">
        <v>44403</v>
      </c>
      <c r="F101" s="180">
        <v>44421</v>
      </c>
      <c r="H101" s="177" t="s">
        <v>1724</v>
      </c>
      <c r="M101" s="178" t="s">
        <v>1488</v>
      </c>
      <c r="N101" s="180"/>
    </row>
    <row r="102" spans="1:14" x14ac:dyDescent="0.4">
      <c r="A102" s="174" t="s">
        <v>1449</v>
      </c>
      <c r="B102" s="175" t="str">
        <f>VLOOKUP(A102,URS確認!$E$2:'URS確認'!$G$372,3,FALSE)</f>
        <v xml:space="preserve">顧客基本資料變更-法人  </v>
      </c>
      <c r="C102" s="174">
        <v>6</v>
      </c>
      <c r="D102" s="176" t="s">
        <v>1329</v>
      </c>
      <c r="E102" s="180">
        <v>44403</v>
      </c>
      <c r="F102" s="180">
        <v>44421</v>
      </c>
      <c r="G102" s="179">
        <v>44409</v>
      </c>
      <c r="H102" s="177" t="s">
        <v>1724</v>
      </c>
      <c r="K102" s="178" t="s">
        <v>1488</v>
      </c>
      <c r="N102" s="180"/>
    </row>
    <row r="103" spans="1:14" ht="34" x14ac:dyDescent="0.4">
      <c r="A103" s="174" t="s">
        <v>1449</v>
      </c>
      <c r="B103" s="175" t="str">
        <f>VLOOKUP(A103,URS確認!$E$2:'URS確認'!$G$372,3,FALSE)</f>
        <v xml:space="preserve">顧客基本資料變更-法人  </v>
      </c>
      <c r="C103" s="174">
        <v>7</v>
      </c>
      <c r="D103" s="176" t="s">
        <v>1453</v>
      </c>
      <c r="E103" s="180">
        <v>44403</v>
      </c>
      <c r="F103" s="180">
        <v>44421</v>
      </c>
      <c r="G103" s="179">
        <v>44409</v>
      </c>
      <c r="H103" s="177" t="s">
        <v>1724</v>
      </c>
      <c r="K103" s="178" t="s">
        <v>1498</v>
      </c>
      <c r="N103" s="180"/>
    </row>
    <row r="104" spans="1:14" x14ac:dyDescent="0.4">
      <c r="A104" s="174" t="s">
        <v>1454</v>
      </c>
      <c r="B104" s="175" t="str">
        <f>VLOOKUP(A104,URS確認!$E$2:'URS確認'!$G$372,3,FALSE)</f>
        <v xml:space="preserve">關聯戶資料維護            </v>
      </c>
      <c r="C104" s="174">
        <v>1</v>
      </c>
      <c r="D104" s="176" t="s">
        <v>1455</v>
      </c>
      <c r="E104" s="180">
        <v>44403</v>
      </c>
      <c r="F104" s="180">
        <v>44439</v>
      </c>
      <c r="H104" s="177" t="str">
        <f>VLOOKUP(A104,URS確認!E:I,5,FALSE)</f>
        <v>張嘉榮</v>
      </c>
      <c r="K104" s="178" t="s">
        <v>1488</v>
      </c>
      <c r="N104" s="180"/>
    </row>
    <row r="105" spans="1:14" ht="34" x14ac:dyDescent="0.4">
      <c r="A105" s="174" t="s">
        <v>1454</v>
      </c>
      <c r="B105" s="175" t="str">
        <f>VLOOKUP(A105,URS確認!$E$2:'URS確認'!$G$372,3,FALSE)</f>
        <v xml:space="preserve">關聯戶資料維護            </v>
      </c>
      <c r="C105" s="174">
        <v>2</v>
      </c>
      <c r="D105" s="176" t="s">
        <v>1456</v>
      </c>
      <c r="E105" s="180">
        <v>44403</v>
      </c>
      <c r="F105" s="180">
        <v>44439</v>
      </c>
      <c r="H105" s="177" t="str">
        <f>VLOOKUP(A105,URS確認!E:I,5,FALSE)</f>
        <v>張嘉榮</v>
      </c>
      <c r="I105" s="178" t="s">
        <v>1488</v>
      </c>
      <c r="N105" s="180"/>
    </row>
    <row r="106" spans="1:14" x14ac:dyDescent="0.4">
      <c r="A106" s="174" t="s">
        <v>1454</v>
      </c>
      <c r="B106" s="175" t="str">
        <f>VLOOKUP(A106,URS確認!$E$2:'URS確認'!$G$372,3,FALSE)</f>
        <v xml:space="preserve">關聯戶資料維護            </v>
      </c>
      <c r="C106" s="174">
        <v>3</v>
      </c>
      <c r="D106" s="176" t="s">
        <v>1457</v>
      </c>
      <c r="E106" s="180">
        <v>44403</v>
      </c>
      <c r="F106" s="180">
        <v>44439</v>
      </c>
      <c r="H106" s="177" t="str">
        <f>VLOOKUP(A106,URS確認!E:I,5,FALSE)</f>
        <v>張嘉榮</v>
      </c>
      <c r="K106" s="178" t="s">
        <v>1488</v>
      </c>
      <c r="N106" s="180"/>
    </row>
    <row r="107" spans="1:14" x14ac:dyDescent="0.4">
      <c r="A107" s="174" t="s">
        <v>1554</v>
      </c>
      <c r="B107" s="175" t="s">
        <v>1555</v>
      </c>
      <c r="C107" s="174">
        <v>1</v>
      </c>
      <c r="D107" s="176" t="s">
        <v>1458</v>
      </c>
      <c r="E107" s="180">
        <v>44403</v>
      </c>
      <c r="F107" s="180">
        <v>44439</v>
      </c>
      <c r="H107" s="177" t="s">
        <v>1553</v>
      </c>
      <c r="K107" s="178" t="s">
        <v>1488</v>
      </c>
      <c r="N107" s="180"/>
    </row>
    <row r="108" spans="1:14" x14ac:dyDescent="0.4">
      <c r="A108" s="174" t="s">
        <v>1554</v>
      </c>
      <c r="B108" s="175" t="s">
        <v>1555</v>
      </c>
      <c r="C108" s="174">
        <v>2</v>
      </c>
      <c r="D108" s="176" t="s">
        <v>1459</v>
      </c>
      <c r="E108" s="180">
        <v>44403</v>
      </c>
      <c r="F108" s="180">
        <v>44439</v>
      </c>
      <c r="H108" s="177" t="s">
        <v>1553</v>
      </c>
      <c r="K108" s="178" t="s">
        <v>1488</v>
      </c>
      <c r="N108" s="180"/>
    </row>
    <row r="109" spans="1:14" x14ac:dyDescent="0.4">
      <c r="A109" s="174" t="s">
        <v>1554</v>
      </c>
      <c r="B109" s="175" t="s">
        <v>1555</v>
      </c>
      <c r="C109" s="174">
        <v>3</v>
      </c>
      <c r="D109" s="176" t="s">
        <v>1460</v>
      </c>
      <c r="E109" s="180">
        <v>44403</v>
      </c>
      <c r="F109" s="180">
        <v>44439</v>
      </c>
      <c r="H109" s="177" t="s">
        <v>1553</v>
      </c>
      <c r="K109" s="178" t="s">
        <v>1488</v>
      </c>
      <c r="N109" s="180"/>
    </row>
    <row r="110" spans="1:14" x14ac:dyDescent="0.4">
      <c r="A110" s="174" t="s">
        <v>1554</v>
      </c>
      <c r="B110" s="175" t="s">
        <v>1555</v>
      </c>
      <c r="C110" s="174">
        <v>4</v>
      </c>
      <c r="D110" s="176" t="s">
        <v>1461</v>
      </c>
      <c r="E110" s="180">
        <v>44403</v>
      </c>
      <c r="F110" s="180">
        <v>44439</v>
      </c>
      <c r="H110" s="177" t="s">
        <v>1553</v>
      </c>
      <c r="K110" s="178" t="s">
        <v>1488</v>
      </c>
      <c r="N110" s="180"/>
    </row>
    <row r="111" spans="1:14" ht="34" x14ac:dyDescent="0.4">
      <c r="A111" s="174" t="s">
        <v>1554</v>
      </c>
      <c r="B111" s="175" t="s">
        <v>1555</v>
      </c>
      <c r="C111" s="174">
        <v>5</v>
      </c>
      <c r="D111" s="176" t="s">
        <v>1699</v>
      </c>
      <c r="E111" s="180">
        <v>44403</v>
      </c>
      <c r="F111" s="180">
        <v>44439</v>
      </c>
      <c r="H111" s="177" t="s">
        <v>1553</v>
      </c>
      <c r="N111" s="180"/>
    </row>
    <row r="112" spans="1:14" x14ac:dyDescent="0.4">
      <c r="A112" s="174" t="s">
        <v>1462</v>
      </c>
      <c r="B112" s="175" t="str">
        <f>VLOOKUP(A112,URS確認!$E$2:'URS確認'!$G$372,3,FALSE)</f>
        <v>指標利率種類維護</v>
      </c>
      <c r="C112" s="174">
        <v>1</v>
      </c>
      <c r="D112" s="176" t="s">
        <v>1463</v>
      </c>
      <c r="E112" s="180">
        <v>44403</v>
      </c>
      <c r="F112" s="180"/>
      <c r="H112" s="177" t="str">
        <f>VLOOKUP(A112,URS確認!E:I,5,FALSE)</f>
        <v>楊智誠</v>
      </c>
      <c r="L112" s="178" t="s">
        <v>1489</v>
      </c>
      <c r="N112" s="180" t="s">
        <v>1729</v>
      </c>
    </row>
    <row r="113" spans="1:14" x14ac:dyDescent="0.4">
      <c r="A113" s="174" t="s">
        <v>1006</v>
      </c>
      <c r="B113" s="175" t="s">
        <v>1701</v>
      </c>
      <c r="C113" s="174">
        <v>1</v>
      </c>
      <c r="D113" s="176" t="s">
        <v>1700</v>
      </c>
      <c r="E113" s="180">
        <v>44403</v>
      </c>
      <c r="F113" s="180">
        <v>44413</v>
      </c>
      <c r="G113" s="180">
        <v>44413</v>
      </c>
      <c r="H113" s="177" t="str">
        <f>VLOOKUP(A113,URS確認!E:I,5,FALSE)</f>
        <v>楊智誠</v>
      </c>
      <c r="N113" s="180"/>
    </row>
    <row r="114" spans="1:14" x14ac:dyDescent="0.4">
      <c r="A114" s="174" t="s">
        <v>1464</v>
      </c>
      <c r="B114" s="175" t="str">
        <f>VLOOKUP(A114,URS確認!$E$2:'URS確認'!$G$372,3,FALSE)</f>
        <v>商品參數維護(Eloan17.informatica)</v>
      </c>
      <c r="C114" s="174">
        <v>1</v>
      </c>
      <c r="D114" s="176" t="s">
        <v>1465</v>
      </c>
      <c r="E114" s="180">
        <v>44403</v>
      </c>
      <c r="F114" s="180">
        <v>44412</v>
      </c>
      <c r="G114" s="180">
        <v>44412</v>
      </c>
      <c r="H114" s="177" t="str">
        <f>VLOOKUP(A114,URS確認!E:I,5,FALSE)</f>
        <v>余家興</v>
      </c>
      <c r="K114" s="178" t="s">
        <v>1488</v>
      </c>
      <c r="N114" s="180"/>
    </row>
    <row r="115" spans="1:14" x14ac:dyDescent="0.4">
      <c r="A115" s="174" t="s">
        <v>1464</v>
      </c>
      <c r="B115" s="175" t="str">
        <f>VLOOKUP(A115,URS確認!$E$2:'URS確認'!$G$372,3,FALSE)</f>
        <v>商品參數維護(Eloan17.informatica)</v>
      </c>
      <c r="C115" s="174">
        <v>2</v>
      </c>
      <c r="D115" s="176" t="s">
        <v>1466</v>
      </c>
      <c r="E115" s="180">
        <v>44403</v>
      </c>
      <c r="F115" s="180">
        <v>44412</v>
      </c>
      <c r="G115" s="180">
        <v>44412</v>
      </c>
      <c r="H115" s="177" t="str">
        <f>VLOOKUP(A115,URS確認!E:I,5,FALSE)</f>
        <v>余家興</v>
      </c>
      <c r="K115" s="178" t="s">
        <v>1488</v>
      </c>
      <c r="N115" s="180"/>
    </row>
    <row r="116" spans="1:14" x14ac:dyDescent="0.4">
      <c r="A116" s="174" t="s">
        <v>1464</v>
      </c>
      <c r="B116" s="175" t="str">
        <f>VLOOKUP(A116,URS確認!$E$2:'URS確認'!$G$372,3,FALSE)</f>
        <v>商品參數維護(Eloan17.informatica)</v>
      </c>
      <c r="C116" s="174">
        <v>3</v>
      </c>
      <c r="D116" s="176" t="s">
        <v>1467</v>
      </c>
      <c r="E116" s="180">
        <v>44403</v>
      </c>
      <c r="F116" s="180"/>
      <c r="H116" s="177" t="str">
        <f>VLOOKUP(A116,URS確認!E:I,5,FALSE)</f>
        <v>余家興</v>
      </c>
      <c r="L116" s="178" t="s">
        <v>1489</v>
      </c>
      <c r="N116" s="180" t="s">
        <v>1727</v>
      </c>
    </row>
    <row r="117" spans="1:14" x14ac:dyDescent="0.4">
      <c r="A117" s="174" t="s">
        <v>1464</v>
      </c>
      <c r="B117" s="175" t="str">
        <f>VLOOKUP(A117,URS確認!$E$2:'URS確認'!$G$372,3,FALSE)</f>
        <v>商品參數維護(Eloan17.informatica)</v>
      </c>
      <c r="C117" s="174">
        <v>4</v>
      </c>
      <c r="D117" s="176" t="s">
        <v>1468</v>
      </c>
      <c r="E117" s="180">
        <v>44403</v>
      </c>
      <c r="F117" s="180"/>
      <c r="H117" s="177" t="str">
        <f>VLOOKUP(A117,URS確認!E:I,5,FALSE)</f>
        <v>余家興</v>
      </c>
      <c r="L117" s="178" t="s">
        <v>1489</v>
      </c>
      <c r="N117" s="180" t="s">
        <v>1727</v>
      </c>
    </row>
    <row r="118" spans="1:14" x14ac:dyDescent="0.4">
      <c r="A118" s="174" t="s">
        <v>1464</v>
      </c>
      <c r="B118" s="175" t="str">
        <f>VLOOKUP(A118,URS確認!$E$2:'URS確認'!$G$372,3,FALSE)</f>
        <v>商品參數維護(Eloan17.informatica)</v>
      </c>
      <c r="C118" s="174">
        <v>5</v>
      </c>
      <c r="D118" s="176" t="s">
        <v>1469</v>
      </c>
      <c r="E118" s="180">
        <v>44403</v>
      </c>
      <c r="F118" s="180"/>
      <c r="H118" s="177" t="str">
        <f>VLOOKUP(A118,URS確認!E:I,5,FALSE)</f>
        <v>余家興</v>
      </c>
      <c r="L118" s="178" t="s">
        <v>1489</v>
      </c>
      <c r="N118" s="180" t="s">
        <v>1731</v>
      </c>
    </row>
    <row r="119" spans="1:14" x14ac:dyDescent="0.4">
      <c r="A119" s="174" t="s">
        <v>1470</v>
      </c>
      <c r="B119" s="175" t="str">
        <f>VLOOKUP(A119,URS確認!$E$2:'URS確認'!$G$372,3,FALSE)</f>
        <v xml:space="preserve">申請案件明細資料查詢                    </v>
      </c>
      <c r="C119" s="174">
        <v>1</v>
      </c>
      <c r="D119" s="176" t="s">
        <v>1471</v>
      </c>
      <c r="E119" s="180">
        <v>44403</v>
      </c>
      <c r="F119" s="180">
        <v>44405</v>
      </c>
      <c r="G119" s="180">
        <v>44405</v>
      </c>
      <c r="H119" s="177" t="str">
        <f>VLOOKUP(A119,URS確認!E:I,5,FALSE)</f>
        <v>余家興</v>
      </c>
      <c r="K119" s="178" t="s">
        <v>1488</v>
      </c>
      <c r="N119" s="180"/>
    </row>
    <row r="120" spans="1:14" ht="34" x14ac:dyDescent="0.4">
      <c r="A120" s="174" t="s">
        <v>1470</v>
      </c>
      <c r="B120" s="175" t="str">
        <f>VLOOKUP(A120,URS確認!$E$2:'URS確認'!$G$372,3,FALSE)</f>
        <v xml:space="preserve">申請案件明細資料查詢                    </v>
      </c>
      <c r="C120" s="174">
        <v>2</v>
      </c>
      <c r="D120" s="176" t="s">
        <v>1472</v>
      </c>
      <c r="E120" s="180">
        <v>44403</v>
      </c>
      <c r="F120" s="180">
        <v>44405</v>
      </c>
      <c r="G120" s="180">
        <v>44405</v>
      </c>
      <c r="H120" s="177" t="str">
        <f>VLOOKUP(A120,URS確認!E:I,5,FALSE)</f>
        <v>余家興</v>
      </c>
      <c r="I120" s="178" t="s">
        <v>1488</v>
      </c>
      <c r="N120" s="180"/>
    </row>
    <row r="121" spans="1:14" x14ac:dyDescent="0.4">
      <c r="A121" s="174" t="s">
        <v>1473</v>
      </c>
      <c r="B121" s="175" t="str">
        <f>VLOOKUP(A121,URS確認!$E$2:'URS確認'!$G$372,3,FALSE)</f>
        <v xml:space="preserve">案件申請登錄(Eloan3)                   </v>
      </c>
      <c r="C121" s="174">
        <v>1</v>
      </c>
      <c r="D121" s="176" t="s">
        <v>1447</v>
      </c>
      <c r="E121" s="180">
        <v>44403</v>
      </c>
      <c r="F121" s="180">
        <v>44439</v>
      </c>
      <c r="H121" s="177" t="s">
        <v>1725</v>
      </c>
      <c r="L121" s="178" t="s">
        <v>1499</v>
      </c>
      <c r="N121" s="180"/>
    </row>
    <row r="122" spans="1:14" x14ac:dyDescent="0.4">
      <c r="A122" s="174" t="s">
        <v>1473</v>
      </c>
      <c r="B122" s="175" t="str">
        <f>VLOOKUP(A122,URS確認!$E$2:'URS確認'!$G$372,3,FALSE)</f>
        <v xml:space="preserve">案件申請登錄(Eloan3)                   </v>
      </c>
      <c r="C122" s="174">
        <v>2</v>
      </c>
      <c r="D122" s="176" t="s">
        <v>1474</v>
      </c>
      <c r="E122" s="180">
        <v>44403</v>
      </c>
      <c r="F122" s="180">
        <v>44405</v>
      </c>
      <c r="G122" s="180">
        <v>44405</v>
      </c>
      <c r="H122" s="177" t="str">
        <f>VLOOKUP(A122,URS確認!E:I,5,FALSE)</f>
        <v>余家興</v>
      </c>
      <c r="K122" s="178" t="s">
        <v>1488</v>
      </c>
      <c r="N122" s="180"/>
    </row>
    <row r="123" spans="1:14" ht="34" x14ac:dyDescent="0.4">
      <c r="A123" s="174" t="s">
        <v>1473</v>
      </c>
      <c r="B123" s="175" t="str">
        <f>VLOOKUP(A123,URS確認!$E$2:'URS確認'!$G$372,3,FALSE)</f>
        <v xml:space="preserve">案件申請登錄(Eloan3)                   </v>
      </c>
      <c r="C123" s="174">
        <v>3</v>
      </c>
      <c r="D123" s="176" t="s">
        <v>1475</v>
      </c>
      <c r="E123" s="180">
        <v>44403</v>
      </c>
      <c r="F123" s="180"/>
      <c r="H123" s="177" t="str">
        <f>VLOOKUP(A123,URS確認!E:I,5,FALSE)</f>
        <v>余家興</v>
      </c>
      <c r="L123" s="178" t="s">
        <v>1494</v>
      </c>
      <c r="N123" s="180" t="s">
        <v>1727</v>
      </c>
    </row>
    <row r="124" spans="1:14" ht="34" x14ac:dyDescent="0.4">
      <c r="A124" s="174" t="s">
        <v>1473</v>
      </c>
      <c r="B124" s="175" t="str">
        <f>VLOOKUP(A124,URS確認!$E$2:'URS確認'!$G$372,3,FALSE)</f>
        <v xml:space="preserve">案件申請登錄(Eloan3)                   </v>
      </c>
      <c r="C124" s="174">
        <v>4</v>
      </c>
      <c r="D124" s="176" t="s">
        <v>1476</v>
      </c>
      <c r="E124" s="180">
        <v>44403</v>
      </c>
      <c r="F124" s="180"/>
      <c r="H124" s="177" t="str">
        <f>VLOOKUP(A124,URS確認!E:I,5,FALSE)</f>
        <v>余家興</v>
      </c>
      <c r="L124" s="178" t="s">
        <v>1494</v>
      </c>
      <c r="N124" s="180" t="s">
        <v>1727</v>
      </c>
    </row>
    <row r="125" spans="1:14" x14ac:dyDescent="0.4">
      <c r="A125" s="174" t="s">
        <v>1473</v>
      </c>
      <c r="B125" s="175" t="str">
        <f>VLOOKUP(A125,URS確認!$E$2:'URS確認'!$G$372,3,FALSE)</f>
        <v xml:space="preserve">案件申請登錄(Eloan3)                   </v>
      </c>
      <c r="C125" s="174">
        <v>5</v>
      </c>
      <c r="D125" s="176" t="s">
        <v>1477</v>
      </c>
      <c r="E125" s="180">
        <v>44403</v>
      </c>
      <c r="F125" s="180"/>
      <c r="H125" s="177" t="str">
        <f>VLOOKUP(A125,URS確認!E:I,5,FALSE)</f>
        <v>余家興</v>
      </c>
      <c r="L125" s="178" t="s">
        <v>1489</v>
      </c>
      <c r="N125" s="180" t="s">
        <v>1727</v>
      </c>
    </row>
    <row r="126" spans="1:14" x14ac:dyDescent="0.4">
      <c r="A126" s="174" t="s">
        <v>1473</v>
      </c>
      <c r="B126" s="175" t="str">
        <f>VLOOKUP(A126,URS確認!$E$2:'URS確認'!$G$372,3,FALSE)</f>
        <v xml:space="preserve">案件申請登錄(Eloan3)                   </v>
      </c>
      <c r="C126" s="174">
        <v>6</v>
      </c>
      <c r="D126" s="176" t="s">
        <v>1702</v>
      </c>
      <c r="E126" s="180">
        <v>44403</v>
      </c>
      <c r="F126" s="180">
        <v>44419</v>
      </c>
      <c r="H126" s="177" t="str">
        <f>VLOOKUP(A126,URS確認!E:I,5,FALSE)</f>
        <v>余家興</v>
      </c>
      <c r="N126" s="180"/>
    </row>
    <row r="127" spans="1:14" x14ac:dyDescent="0.4">
      <c r="A127" s="174" t="s">
        <v>1473</v>
      </c>
      <c r="B127" s="175" t="str">
        <f>VLOOKUP(A127,URS確認!$E$2:'URS確認'!$G$372,3,FALSE)</f>
        <v xml:space="preserve">案件申請登錄(Eloan3)                   </v>
      </c>
      <c r="C127" s="174">
        <v>7</v>
      </c>
      <c r="D127" s="176" t="s">
        <v>1703</v>
      </c>
      <c r="E127" s="180">
        <v>44403</v>
      </c>
      <c r="F127" s="180">
        <v>44419</v>
      </c>
      <c r="H127" s="177" t="str">
        <f>VLOOKUP(A127,URS確認!E:I,5,FALSE)</f>
        <v>余家興</v>
      </c>
      <c r="N127" s="180"/>
    </row>
    <row r="128" spans="1:14" x14ac:dyDescent="0.4">
      <c r="A128" s="174" t="s">
        <v>1473</v>
      </c>
      <c r="B128" s="175" t="str">
        <f>VLOOKUP(A128,URS確認!$E$2:'URS確認'!$G$372,3,FALSE)</f>
        <v xml:space="preserve">案件申請登錄(Eloan3)                   </v>
      </c>
      <c r="C128" s="174">
        <v>8</v>
      </c>
      <c r="D128" s="176" t="s">
        <v>1704</v>
      </c>
      <c r="E128" s="180">
        <v>44403</v>
      </c>
      <c r="F128" s="180"/>
      <c r="H128" s="177" t="str">
        <f>VLOOKUP(A128,URS確認!E:I,5,FALSE)</f>
        <v>余家興</v>
      </c>
      <c r="N128" s="180" t="s">
        <v>1729</v>
      </c>
    </row>
    <row r="129" spans="1:14" ht="34" x14ac:dyDescent="0.4">
      <c r="A129" s="190" t="s">
        <v>73</v>
      </c>
      <c r="B129" s="175" t="str">
        <f>VLOOKUP(A129,URS確認!$E$2:'URS確認'!$G$372,3,FALSE)</f>
        <v xml:space="preserve">團體戶申請登錄                          </v>
      </c>
      <c r="C129" s="174">
        <v>1</v>
      </c>
      <c r="D129" s="176" t="s">
        <v>1478</v>
      </c>
      <c r="E129" s="180">
        <v>44403</v>
      </c>
      <c r="F129" s="180">
        <v>44405</v>
      </c>
      <c r="G129" s="180">
        <v>44405</v>
      </c>
      <c r="H129" s="177" t="str">
        <f>VLOOKUP(A129,URS確認!E:I,5,FALSE)</f>
        <v>余家興</v>
      </c>
      <c r="K129" s="178" t="s">
        <v>1500</v>
      </c>
      <c r="N129" s="180"/>
    </row>
    <row r="130" spans="1:14" x14ac:dyDescent="0.4">
      <c r="A130" s="190" t="s">
        <v>73</v>
      </c>
      <c r="B130" s="175" t="str">
        <f>VLOOKUP(A130,URS確認!$E$2:'URS確認'!$G$372,3,FALSE)</f>
        <v xml:space="preserve">團體戶申請登錄                          </v>
      </c>
      <c r="C130" s="174">
        <v>2</v>
      </c>
      <c r="D130" s="176" t="s">
        <v>1479</v>
      </c>
      <c r="E130" s="180">
        <v>44403</v>
      </c>
      <c r="F130" s="180">
        <v>44405</v>
      </c>
      <c r="G130" s="180">
        <v>44405</v>
      </c>
      <c r="H130" s="177" t="str">
        <f>VLOOKUP(A130,URS確認!E:I,5,FALSE)</f>
        <v>余家興</v>
      </c>
      <c r="K130" s="178" t="s">
        <v>1501</v>
      </c>
      <c r="N130" s="180"/>
    </row>
    <row r="131" spans="1:14" x14ac:dyDescent="0.4">
      <c r="A131" s="190" t="s">
        <v>73</v>
      </c>
      <c r="B131" s="175" t="str">
        <f>VLOOKUP(A131,URS確認!$E$2:'URS確認'!$G$372,3,FALSE)</f>
        <v xml:space="preserve">團體戶申請登錄                          </v>
      </c>
      <c r="C131" s="174">
        <v>3</v>
      </c>
      <c r="D131" s="176" t="s">
        <v>1480</v>
      </c>
      <c r="E131" s="180">
        <v>44403</v>
      </c>
      <c r="F131" s="180">
        <v>44405</v>
      </c>
      <c r="G131" s="180">
        <v>44405</v>
      </c>
      <c r="H131" s="177" t="str">
        <f>VLOOKUP(A131,URS確認!E:I,5,FALSE)</f>
        <v>余家興</v>
      </c>
      <c r="K131" s="178" t="s">
        <v>1488</v>
      </c>
      <c r="N131" s="180"/>
    </row>
    <row r="132" spans="1:14" x14ac:dyDescent="0.4">
      <c r="A132" s="174" t="s">
        <v>67</v>
      </c>
      <c r="B132" s="175" t="str">
        <f>VLOOKUP(A132,URS確認!$E$2:'URS確認'!$G$372,3,FALSE)</f>
        <v xml:space="preserve">核准額度登錄(Eloan4)                 </v>
      </c>
      <c r="C132" s="174">
        <v>1</v>
      </c>
      <c r="D132" s="176" t="s">
        <v>1481</v>
      </c>
      <c r="E132" s="180">
        <v>44403</v>
      </c>
      <c r="F132" s="180">
        <v>44421</v>
      </c>
      <c r="G132" s="177">
        <v>44413</v>
      </c>
      <c r="H132" s="177" t="str">
        <f>VLOOKUP(A132,URS確認!E:I,5,FALSE)</f>
        <v>余家興</v>
      </c>
      <c r="K132" s="178" t="s">
        <v>1488</v>
      </c>
      <c r="N132" s="180"/>
    </row>
    <row r="133" spans="1:14" ht="34" x14ac:dyDescent="0.4">
      <c r="A133" s="174" t="s">
        <v>67</v>
      </c>
      <c r="B133" s="175" t="str">
        <f>VLOOKUP(A133,URS確認!$E$2:'URS確認'!$G$372,3,FALSE)</f>
        <v xml:space="preserve">核准額度登錄(Eloan4)                 </v>
      </c>
      <c r="C133" s="174">
        <v>2</v>
      </c>
      <c r="D133" s="176" t="s">
        <v>1482</v>
      </c>
      <c r="E133" s="180">
        <v>44403</v>
      </c>
      <c r="F133" s="177">
        <v>44407</v>
      </c>
      <c r="G133" s="177">
        <v>44407</v>
      </c>
      <c r="H133" s="177" t="str">
        <f>VLOOKUP(A133,URS確認!E:I,5,FALSE)</f>
        <v>余家興</v>
      </c>
      <c r="K133" s="178" t="s">
        <v>1502</v>
      </c>
      <c r="N133" s="177"/>
    </row>
    <row r="134" spans="1:14" x14ac:dyDescent="0.4">
      <c r="A134" s="174" t="s">
        <v>67</v>
      </c>
      <c r="B134" s="175" t="str">
        <f>VLOOKUP(A134,URS確認!$E$2:'URS確認'!$G$372,3,FALSE)</f>
        <v xml:space="preserve">核准額度登錄(Eloan4)                 </v>
      </c>
      <c r="C134" s="174">
        <v>3</v>
      </c>
      <c r="D134" s="176" t="s">
        <v>1483</v>
      </c>
      <c r="E134" s="180">
        <v>44403</v>
      </c>
      <c r="F134" s="180"/>
      <c r="H134" s="177" t="str">
        <f>VLOOKUP(A134,URS確認!E:I,5,FALSE)</f>
        <v>余家興</v>
      </c>
      <c r="L134" s="178" t="s">
        <v>1503</v>
      </c>
      <c r="N134" s="180" t="s">
        <v>1727</v>
      </c>
    </row>
    <row r="135" spans="1:14" ht="34" x14ac:dyDescent="0.4">
      <c r="A135" s="174" t="s">
        <v>67</v>
      </c>
      <c r="B135" s="175" t="str">
        <f>VLOOKUP(A135,URS確認!$E$2:'URS確認'!$G$372,3,FALSE)</f>
        <v xml:space="preserve">核准額度登錄(Eloan4)                 </v>
      </c>
      <c r="C135" s="174">
        <v>4</v>
      </c>
      <c r="D135" s="176" t="s">
        <v>1484</v>
      </c>
      <c r="E135" s="180">
        <v>44403</v>
      </c>
      <c r="F135" s="180"/>
      <c r="H135" s="177" t="str">
        <f>VLOOKUP(A135,URS確認!E:I,5,FALSE)</f>
        <v>余家興</v>
      </c>
      <c r="K135" s="178" t="s">
        <v>1488</v>
      </c>
      <c r="N135" s="180" t="s">
        <v>1731</v>
      </c>
    </row>
    <row r="136" spans="1:14" x14ac:dyDescent="0.4">
      <c r="A136" s="174" t="s">
        <v>67</v>
      </c>
      <c r="B136" s="175" t="str">
        <f>VLOOKUP(A136,URS確認!$E$2:'URS確認'!$G$372,3,FALSE)</f>
        <v xml:space="preserve">核准額度登錄(Eloan4)                 </v>
      </c>
      <c r="C136" s="174">
        <v>5</v>
      </c>
      <c r="D136" s="176" t="s">
        <v>1485</v>
      </c>
      <c r="E136" s="180">
        <v>44403</v>
      </c>
      <c r="F136" s="177">
        <v>44407</v>
      </c>
      <c r="G136" s="177">
        <v>44407</v>
      </c>
      <c r="H136" s="177" t="str">
        <f>VLOOKUP(A136,URS確認!E:I,5,FALSE)</f>
        <v>余家興</v>
      </c>
      <c r="K136" s="178" t="s">
        <v>1488</v>
      </c>
      <c r="N136" s="177"/>
    </row>
    <row r="137" spans="1:14" x14ac:dyDescent="0.4">
      <c r="A137" s="174" t="s">
        <v>67</v>
      </c>
      <c r="B137" s="175" t="str">
        <f>VLOOKUP(A137,URS確認!$E$2:'URS確認'!$G$372,3,FALSE)</f>
        <v xml:space="preserve">核准額度登錄(Eloan4)                 </v>
      </c>
      <c r="C137" s="174">
        <v>6</v>
      </c>
      <c r="D137" s="176" t="s">
        <v>1486</v>
      </c>
      <c r="E137" s="180">
        <v>44403</v>
      </c>
      <c r="F137" s="177">
        <v>44407</v>
      </c>
      <c r="G137" s="177">
        <v>44407</v>
      </c>
      <c r="H137" s="177" t="str">
        <f>VLOOKUP(A137,URS確認!E:I,5,FALSE)</f>
        <v>余家興</v>
      </c>
      <c r="K137" s="178" t="s">
        <v>1504</v>
      </c>
      <c r="N137" s="177"/>
    </row>
    <row r="138" spans="1:14" x14ac:dyDescent="0.4">
      <c r="A138" s="174" t="s">
        <v>67</v>
      </c>
      <c r="B138" s="175" t="str">
        <f>VLOOKUP(A138,URS確認!$E$2:'URS確認'!$G$372,3,FALSE)</f>
        <v xml:space="preserve">核准額度登錄(Eloan4)                 </v>
      </c>
      <c r="C138" s="174">
        <v>7</v>
      </c>
      <c r="D138" s="176" t="s">
        <v>1487</v>
      </c>
      <c r="E138" s="180">
        <v>44403</v>
      </c>
      <c r="F138" s="180"/>
      <c r="G138" s="177">
        <v>44413</v>
      </c>
      <c r="H138" s="177" t="str">
        <f>VLOOKUP(A138,URS確認!E:I,5,FALSE)</f>
        <v>余家興</v>
      </c>
      <c r="L138" s="178" t="s">
        <v>1489</v>
      </c>
      <c r="N138" s="180"/>
    </row>
    <row r="139" spans="1:14" x14ac:dyDescent="0.4">
      <c r="A139" s="174" t="s">
        <v>67</v>
      </c>
      <c r="B139" s="175" t="str">
        <f>VLOOKUP(A139,URS確認!$E$2:'URS確認'!$G$372,3,FALSE)</f>
        <v xml:space="preserve">核准額度登錄(Eloan4)                 </v>
      </c>
      <c r="C139" s="174">
        <v>8</v>
      </c>
      <c r="D139" s="176" t="s">
        <v>1706</v>
      </c>
      <c r="E139" s="180">
        <v>44403</v>
      </c>
      <c r="F139" s="180">
        <v>44422</v>
      </c>
      <c r="H139" s="177" t="str">
        <f>VLOOKUP(A139,URS確認!E:I,5,FALSE)</f>
        <v>余家興</v>
      </c>
      <c r="N139" s="180"/>
    </row>
    <row r="140" spans="1:14" ht="34" x14ac:dyDescent="0.4">
      <c r="A140" s="174" t="s">
        <v>67</v>
      </c>
      <c r="B140" s="175" t="str">
        <f>VLOOKUP(A140,URS確認!$E$2:'URS確認'!$G$372,3,FALSE)</f>
        <v xml:space="preserve">核准額度登錄(Eloan4)                 </v>
      </c>
      <c r="C140" s="174">
        <v>9</v>
      </c>
      <c r="D140" s="176" t="s">
        <v>1705</v>
      </c>
      <c r="E140" s="180">
        <v>44403</v>
      </c>
      <c r="F140" s="180">
        <v>44422</v>
      </c>
      <c r="H140" s="177" t="str">
        <f>VLOOKUP(A140,URS確認!E:I,5,FALSE)</f>
        <v>余家興</v>
      </c>
      <c r="N140" s="180"/>
    </row>
    <row r="141" spans="1:14" x14ac:dyDescent="0.4">
      <c r="A141" s="174" t="s">
        <v>1371</v>
      </c>
      <c r="B141" s="175" t="str">
        <f>VLOOKUP(A141,URS確認!$E$2:'URS確認'!$G$372,3,FALSE)</f>
        <v xml:space="preserve">額度明細資料查詢                        </v>
      </c>
      <c r="C141" s="174">
        <v>1</v>
      </c>
      <c r="D141" s="176" t="s">
        <v>1538</v>
      </c>
      <c r="E141" s="180">
        <v>44404</v>
      </c>
      <c r="F141" s="180">
        <v>44407</v>
      </c>
      <c r="G141" s="180">
        <v>44407</v>
      </c>
      <c r="H141" s="177" t="str">
        <f>VLOOKUP(A141,URS確認!E:I,5,FALSE)</f>
        <v>余家興</v>
      </c>
      <c r="K141" s="178" t="s">
        <v>1558</v>
      </c>
      <c r="N141" s="180"/>
    </row>
    <row r="142" spans="1:14" ht="85" x14ac:dyDescent="0.4">
      <c r="A142" s="174" t="s">
        <v>1539</v>
      </c>
      <c r="B142" s="175" t="str">
        <f>VLOOKUP(A142,URS確認!$E$2:'URS確認'!$G$372,3,FALSE)</f>
        <v xml:space="preserve">額度資料維護                            </v>
      </c>
      <c r="C142" s="174">
        <v>1</v>
      </c>
      <c r="D142" s="176" t="s">
        <v>1762</v>
      </c>
      <c r="E142" s="180">
        <v>44404</v>
      </c>
      <c r="F142" s="180"/>
      <c r="H142" s="177" t="str">
        <f>VLOOKUP(A142,URS確認!E:I,5,FALSE)</f>
        <v>余家興</v>
      </c>
      <c r="L142" s="174" t="s">
        <v>1559</v>
      </c>
      <c r="N142" s="180" t="s">
        <v>1729</v>
      </c>
    </row>
    <row r="143" spans="1:14" x14ac:dyDescent="0.4">
      <c r="A143" s="174" t="s">
        <v>1539</v>
      </c>
      <c r="B143" s="175" t="str">
        <f>VLOOKUP(A143,URS確認!$E$2:'URS確認'!$G$372,3,FALSE)</f>
        <v xml:space="preserve">額度資料維護                            </v>
      </c>
      <c r="C143" s="174">
        <v>2</v>
      </c>
      <c r="D143" s="176" t="s">
        <v>1540</v>
      </c>
      <c r="E143" s="180">
        <v>44404</v>
      </c>
      <c r="F143" s="177">
        <v>44407</v>
      </c>
      <c r="G143" s="177">
        <v>44407</v>
      </c>
      <c r="H143" s="177" t="str">
        <f>VLOOKUP(A143,URS確認!E:I,5,FALSE)</f>
        <v>余家興</v>
      </c>
      <c r="K143" s="178" t="s">
        <v>1560</v>
      </c>
      <c r="N143" s="177"/>
    </row>
    <row r="144" spans="1:14" x14ac:dyDescent="0.4">
      <c r="A144" s="174" t="s">
        <v>1539</v>
      </c>
      <c r="B144" s="175" t="str">
        <f>VLOOKUP(A144,URS確認!$E$2:'URS確認'!$G$372,3,FALSE)</f>
        <v xml:space="preserve">額度資料維護                            </v>
      </c>
      <c r="C144" s="174">
        <v>3</v>
      </c>
      <c r="D144" s="176" t="s">
        <v>1541</v>
      </c>
      <c r="E144" s="180">
        <v>44404</v>
      </c>
      <c r="F144" s="180">
        <v>44419</v>
      </c>
      <c r="G144" s="177">
        <v>44419</v>
      </c>
      <c r="H144" s="177" t="str">
        <f>VLOOKUP(A144,URS確認!E:I,5,FALSE)</f>
        <v>余家興</v>
      </c>
      <c r="K144" s="178" t="s">
        <v>1561</v>
      </c>
      <c r="N144" s="180"/>
    </row>
    <row r="145" spans="1:14" x14ac:dyDescent="0.4">
      <c r="A145" s="174" t="s">
        <v>1539</v>
      </c>
      <c r="B145" s="175" t="str">
        <f>VLOOKUP(A145,URS確認!$E$2:'URS確認'!$G$372,3,FALSE)</f>
        <v xml:space="preserve">額度資料維護                            </v>
      </c>
      <c r="C145" s="174">
        <v>4</v>
      </c>
      <c r="D145" s="176" t="s">
        <v>1542</v>
      </c>
      <c r="E145" s="180">
        <v>44404</v>
      </c>
      <c r="F145" s="177">
        <v>44407</v>
      </c>
      <c r="G145" s="177">
        <v>44407</v>
      </c>
      <c r="H145" s="177" t="str">
        <f>VLOOKUP(A145,URS確認!E:I,5,FALSE)</f>
        <v>余家興</v>
      </c>
      <c r="I145" s="178" t="s">
        <v>1558</v>
      </c>
      <c r="N145" s="177"/>
    </row>
    <row r="146" spans="1:14" x14ac:dyDescent="0.4">
      <c r="A146" s="174" t="s">
        <v>1539</v>
      </c>
      <c r="B146" s="175" t="str">
        <f>VLOOKUP(A146,URS確認!$E$2:'URS確認'!$G$372,3,FALSE)</f>
        <v xml:space="preserve">額度資料維護                            </v>
      </c>
      <c r="C146" s="174">
        <v>5</v>
      </c>
      <c r="D146" s="176" t="s">
        <v>1543</v>
      </c>
      <c r="E146" s="180">
        <v>44404</v>
      </c>
      <c r="F146" s="180">
        <v>44418</v>
      </c>
      <c r="G146" s="177">
        <v>44413</v>
      </c>
      <c r="H146" s="177" t="str">
        <f>VLOOKUP(A146,URS確認!E:I,5,FALSE)</f>
        <v>余家興</v>
      </c>
      <c r="I146" s="178" t="s">
        <v>1562</v>
      </c>
      <c r="N146" s="180"/>
    </row>
    <row r="147" spans="1:14" x14ac:dyDescent="0.4">
      <c r="A147" s="174" t="s">
        <v>1539</v>
      </c>
      <c r="B147" s="175" t="str">
        <f>VLOOKUP(A147,URS確認!$E$2:'URS確認'!$G$372,3,FALSE)</f>
        <v xml:space="preserve">額度資料維護                            </v>
      </c>
      <c r="C147" s="174">
        <v>6</v>
      </c>
      <c r="D147" s="176" t="s">
        <v>1544</v>
      </c>
      <c r="E147" s="180">
        <v>44404</v>
      </c>
      <c r="F147" s="177">
        <v>44407</v>
      </c>
      <c r="G147" s="177">
        <v>44407</v>
      </c>
      <c r="H147" s="177" t="str">
        <f>VLOOKUP(A147,URS確認!E:I,5,FALSE)</f>
        <v>余家興</v>
      </c>
      <c r="K147" s="178" t="s">
        <v>1558</v>
      </c>
      <c r="N147" s="177"/>
    </row>
    <row r="148" spans="1:14" ht="34" x14ac:dyDescent="0.4">
      <c r="A148" s="181" t="s">
        <v>1539</v>
      </c>
      <c r="B148" s="182" t="str">
        <f>VLOOKUP(A148,URS確認!$E$2:'URS確認'!$G$372,3,FALSE)</f>
        <v xml:space="preserve">額度資料維護                            </v>
      </c>
      <c r="C148" s="181">
        <v>7</v>
      </c>
      <c r="D148" s="183" t="s">
        <v>1707</v>
      </c>
      <c r="E148" s="180">
        <v>44404</v>
      </c>
      <c r="F148" s="177"/>
      <c r="G148" s="177"/>
      <c r="H148" s="177" t="str">
        <f>VLOOKUP(A148,URS確認!E:I,5,FALSE)</f>
        <v>余家興</v>
      </c>
      <c r="L148" s="178" t="s">
        <v>1734</v>
      </c>
      <c r="N148" s="177" t="s">
        <v>1732</v>
      </c>
    </row>
    <row r="149" spans="1:14" x14ac:dyDescent="0.4">
      <c r="A149" s="181" t="s">
        <v>81</v>
      </c>
      <c r="B149" s="182" t="s">
        <v>1708</v>
      </c>
      <c r="C149" s="181">
        <v>1</v>
      </c>
      <c r="D149" s="183" t="s">
        <v>1709</v>
      </c>
      <c r="E149" s="180">
        <v>44404</v>
      </c>
      <c r="F149" s="177">
        <v>44418</v>
      </c>
      <c r="G149" s="177">
        <v>44409</v>
      </c>
      <c r="H149" s="177" t="str">
        <f>VLOOKUP(A149,URS確認!E:I,5,FALSE)</f>
        <v>余家興</v>
      </c>
      <c r="N149" s="177"/>
    </row>
    <row r="150" spans="1:14" ht="68" x14ac:dyDescent="0.4">
      <c r="A150" s="174" t="s">
        <v>1300</v>
      </c>
      <c r="B150" s="175" t="str">
        <f>VLOOKUP(A150,URS確認!$E$2:'URS確認'!$G$372,3,FALSE)</f>
        <v xml:space="preserve">撥款                     </v>
      </c>
      <c r="C150" s="174">
        <v>1</v>
      </c>
      <c r="D150" s="176" t="s">
        <v>1545</v>
      </c>
      <c r="E150" s="180">
        <v>44404</v>
      </c>
      <c r="F150" s="180"/>
      <c r="H150" s="177" t="s">
        <v>961</v>
      </c>
      <c r="M150" s="174" t="s">
        <v>1558</v>
      </c>
      <c r="N150" s="180" t="s">
        <v>1732</v>
      </c>
    </row>
    <row r="151" spans="1:14" x14ac:dyDescent="0.4">
      <c r="A151" s="174" t="s">
        <v>1546</v>
      </c>
      <c r="B151" s="175" t="s">
        <v>1547</v>
      </c>
      <c r="C151" s="174">
        <v>1</v>
      </c>
      <c r="D151" s="176" t="s">
        <v>1548</v>
      </c>
      <c r="E151" s="180">
        <v>44404</v>
      </c>
      <c r="F151" s="180">
        <v>44439</v>
      </c>
      <c r="H151" s="177" t="s">
        <v>648</v>
      </c>
      <c r="K151" s="178" t="s">
        <v>1563</v>
      </c>
      <c r="N151" s="180"/>
    </row>
    <row r="152" spans="1:14" ht="34" x14ac:dyDescent="0.4">
      <c r="A152" s="174" t="s">
        <v>1549</v>
      </c>
      <c r="B152" s="175" t="s">
        <v>1550</v>
      </c>
      <c r="C152" s="174">
        <v>1</v>
      </c>
      <c r="D152" s="176" t="s">
        <v>1564</v>
      </c>
      <c r="E152" s="180">
        <v>44404</v>
      </c>
      <c r="F152" s="180">
        <v>44412</v>
      </c>
      <c r="G152" s="180">
        <v>44412</v>
      </c>
      <c r="H152" s="177" t="str">
        <f>VLOOKUP(A152,URS確認!E:I,5,FALSE)</f>
        <v>陳昱衡</v>
      </c>
      <c r="K152" s="178" t="s">
        <v>1565</v>
      </c>
      <c r="N152" s="180"/>
    </row>
    <row r="153" spans="1:14" x14ac:dyDescent="0.4">
      <c r="A153" s="174" t="s">
        <v>1549</v>
      </c>
      <c r="B153" s="175" t="s">
        <v>1550</v>
      </c>
      <c r="C153" s="174">
        <v>2</v>
      </c>
      <c r="D153" s="176" t="s">
        <v>1552</v>
      </c>
      <c r="E153" s="180">
        <v>44404</v>
      </c>
      <c r="F153" s="179">
        <v>44404</v>
      </c>
      <c r="G153" s="179">
        <v>44404</v>
      </c>
      <c r="H153" s="177" t="str">
        <f>VLOOKUP(A153,URS確認!E:I,5,FALSE)</f>
        <v>陳昱衡</v>
      </c>
      <c r="K153" s="178" t="s">
        <v>1558</v>
      </c>
      <c r="N153" s="179"/>
    </row>
    <row r="154" spans="1:14" ht="68" x14ac:dyDescent="0.4">
      <c r="A154" s="174" t="s">
        <v>1549</v>
      </c>
      <c r="B154" s="175" t="s">
        <v>1550</v>
      </c>
      <c r="C154" s="174">
        <v>3</v>
      </c>
      <c r="D154" s="176" t="s">
        <v>1551</v>
      </c>
      <c r="E154" s="180">
        <v>44404</v>
      </c>
      <c r="F154" s="180">
        <v>44439</v>
      </c>
      <c r="H154" s="177" t="s">
        <v>1724</v>
      </c>
      <c r="L154" s="174" t="s">
        <v>1566</v>
      </c>
      <c r="N154" s="180"/>
    </row>
    <row r="155" spans="1:14" ht="51" x14ac:dyDescent="0.4">
      <c r="A155" s="174" t="s">
        <v>50</v>
      </c>
      <c r="B155" s="191" t="str">
        <f>VLOOKUP(A155,URS確認!$E$2:'URS確認'!$G$372,3,FALSE)</f>
        <v xml:space="preserve">未齊件資料查詢                          </v>
      </c>
      <c r="C155" s="174">
        <v>1</v>
      </c>
      <c r="D155" s="192" t="s">
        <v>1567</v>
      </c>
      <c r="E155" s="180">
        <v>44405</v>
      </c>
      <c r="F155" s="180">
        <v>44411</v>
      </c>
      <c r="G155" s="180">
        <v>44411</v>
      </c>
      <c r="H155" s="177" t="str">
        <f>VLOOKUP(A155,URS確認!E:I,5,FALSE)</f>
        <v>陳昱衡</v>
      </c>
      <c r="K155" s="174" t="s">
        <v>1582</v>
      </c>
      <c r="N155" s="180"/>
    </row>
    <row r="156" spans="1:14" ht="85" x14ac:dyDescent="0.4">
      <c r="A156" s="174" t="s">
        <v>50</v>
      </c>
      <c r="B156" s="191" t="str">
        <f>VLOOKUP(A156,URS確認!$E$2:'URS確認'!$G$372,3,FALSE)</f>
        <v xml:space="preserve">未齊件資料查詢                          </v>
      </c>
      <c r="C156" s="174">
        <v>2</v>
      </c>
      <c r="D156" s="176" t="s">
        <v>1568</v>
      </c>
      <c r="E156" s="180">
        <v>44405</v>
      </c>
      <c r="F156" s="180">
        <v>44411</v>
      </c>
      <c r="G156" s="180">
        <v>44411</v>
      </c>
      <c r="H156" s="177" t="str">
        <f>VLOOKUP(A156,URS確認!E:I,5,FALSE)</f>
        <v>陳昱衡</v>
      </c>
      <c r="K156" s="174" t="s">
        <v>1583</v>
      </c>
      <c r="N156" s="180"/>
    </row>
    <row r="157" spans="1:14" x14ac:dyDescent="0.4">
      <c r="A157" s="174" t="s">
        <v>52</v>
      </c>
      <c r="B157" s="191" t="str">
        <f>VLOOKUP(A157,URS確認!$E$2:'URS確認'!$G$372,3,FALSE)</f>
        <v xml:space="preserve">未齊案件管理             </v>
      </c>
      <c r="C157" s="174">
        <v>2</v>
      </c>
      <c r="D157" s="176" t="s">
        <v>1569</v>
      </c>
      <c r="E157" s="180">
        <v>44405</v>
      </c>
      <c r="F157" s="179">
        <v>44407</v>
      </c>
      <c r="G157" s="179">
        <v>44407</v>
      </c>
      <c r="H157" s="177" t="str">
        <f>VLOOKUP(A157,URS確認!E:I,5,FALSE)</f>
        <v>陳昱衡</v>
      </c>
      <c r="K157" s="178" t="s">
        <v>1584</v>
      </c>
      <c r="N157" s="179"/>
    </row>
    <row r="158" spans="1:14" x14ac:dyDescent="0.4">
      <c r="A158" s="174" t="s">
        <v>52</v>
      </c>
      <c r="B158" s="191" t="str">
        <f>VLOOKUP(A158,URS確認!$E$2:'URS確認'!$G$372,3,FALSE)</f>
        <v xml:space="preserve">未齊案件管理             </v>
      </c>
      <c r="C158" s="174">
        <v>3</v>
      </c>
      <c r="D158" s="176" t="s">
        <v>1570</v>
      </c>
      <c r="E158" s="180">
        <v>44405</v>
      </c>
      <c r="F158" s="179">
        <v>44407</v>
      </c>
      <c r="G158" s="179">
        <v>44407</v>
      </c>
      <c r="H158" s="177" t="str">
        <f>VLOOKUP(A158,URS確認!E:I,5,FALSE)</f>
        <v>陳昱衡</v>
      </c>
      <c r="K158" s="178" t="s">
        <v>1583</v>
      </c>
      <c r="N158" s="179"/>
    </row>
    <row r="159" spans="1:14" x14ac:dyDescent="0.4">
      <c r="A159" s="174" t="s">
        <v>52</v>
      </c>
      <c r="B159" s="191" t="str">
        <f>VLOOKUP(A159,URS確認!$E$2:'URS確認'!$G$372,3,FALSE)</f>
        <v xml:space="preserve">未齊案件管理             </v>
      </c>
      <c r="C159" s="174">
        <v>6</v>
      </c>
      <c r="D159" s="176" t="s">
        <v>1571</v>
      </c>
      <c r="E159" s="180">
        <v>44405</v>
      </c>
      <c r="F159" s="179">
        <v>44407</v>
      </c>
      <c r="G159" s="179">
        <v>44407</v>
      </c>
      <c r="H159" s="177" t="str">
        <f>VLOOKUP(A159,URS確認!E:I,5,FALSE)</f>
        <v>陳昱衡</v>
      </c>
      <c r="K159" s="178" t="s">
        <v>1584</v>
      </c>
      <c r="N159" s="179"/>
    </row>
    <row r="160" spans="1:14" ht="34" x14ac:dyDescent="0.4">
      <c r="A160" s="174" t="s">
        <v>52</v>
      </c>
      <c r="B160" s="191" t="str">
        <f>VLOOKUP(A160,URS確認!$E$2:'URS確認'!$G$372,3,FALSE)</f>
        <v xml:space="preserve">未齊案件管理             </v>
      </c>
      <c r="C160" s="174">
        <v>7</v>
      </c>
      <c r="D160" s="176" t="s">
        <v>1572</v>
      </c>
      <c r="E160" s="180">
        <v>44405</v>
      </c>
      <c r="F160" s="180"/>
      <c r="H160" s="177" t="s">
        <v>1724</v>
      </c>
      <c r="L160" s="174" t="s">
        <v>1585</v>
      </c>
      <c r="N160" s="180" t="s">
        <v>1729</v>
      </c>
    </row>
    <row r="161" spans="1:14" x14ac:dyDescent="0.4">
      <c r="A161" s="174" t="s">
        <v>1404</v>
      </c>
      <c r="B161" s="191" t="str">
        <f>VLOOKUP(A161,URS確認!$E$2:'URS確認'!$G$372,3,FALSE)</f>
        <v xml:space="preserve">保證人明細資料查詢                      </v>
      </c>
      <c r="C161" s="174">
        <v>1</v>
      </c>
      <c r="D161" s="176" t="s">
        <v>1573</v>
      </c>
      <c r="E161" s="180">
        <v>44405</v>
      </c>
      <c r="F161" s="180">
        <v>44421</v>
      </c>
      <c r="G161" s="179">
        <v>44419</v>
      </c>
      <c r="H161" s="177" t="str">
        <f>VLOOKUP(A161,URS確認!E:I,5,FALSE)</f>
        <v>陳昱衡</v>
      </c>
      <c r="K161" s="178" t="s">
        <v>1584</v>
      </c>
      <c r="N161" s="180"/>
    </row>
    <row r="162" spans="1:14" x14ac:dyDescent="0.4">
      <c r="A162" s="174" t="s">
        <v>1404</v>
      </c>
      <c r="B162" s="191" t="str">
        <f>VLOOKUP(A162,URS確認!$E$2:'URS確認'!$G$372,3,FALSE)</f>
        <v xml:space="preserve">保證人明細資料查詢                      </v>
      </c>
      <c r="C162" s="174">
        <v>2</v>
      </c>
      <c r="D162" s="176" t="s">
        <v>1581</v>
      </c>
      <c r="E162" s="180">
        <v>44405</v>
      </c>
      <c r="F162" s="180">
        <v>44406</v>
      </c>
      <c r="G162" s="179">
        <v>44406</v>
      </c>
      <c r="H162" s="177" t="str">
        <f>VLOOKUP(A162,URS確認!E:I,5,FALSE)</f>
        <v>陳昱衡</v>
      </c>
      <c r="K162" s="178" t="s">
        <v>1583</v>
      </c>
      <c r="N162" s="180"/>
    </row>
    <row r="163" spans="1:14" x14ac:dyDescent="0.4">
      <c r="A163" s="174" t="s">
        <v>1404</v>
      </c>
      <c r="B163" s="191" t="str">
        <f>VLOOKUP(A163,URS確認!$E$2:'URS確認'!$G$372,3,FALSE)</f>
        <v xml:space="preserve">保證人明細資料查詢                      </v>
      </c>
      <c r="C163" s="174">
        <v>3</v>
      </c>
      <c r="D163" s="176" t="s">
        <v>1574</v>
      </c>
      <c r="E163" s="180">
        <v>44405</v>
      </c>
      <c r="F163" s="180"/>
      <c r="H163" s="177" t="str">
        <f>VLOOKUP(A163,URS確認!E:I,5,FALSE)</f>
        <v>陳昱衡</v>
      </c>
      <c r="K163" s="178" t="s">
        <v>1583</v>
      </c>
      <c r="N163" s="180" t="s">
        <v>1727</v>
      </c>
    </row>
    <row r="164" spans="1:14" x14ac:dyDescent="0.4">
      <c r="A164" s="174" t="s">
        <v>1405</v>
      </c>
      <c r="B164" s="191" t="str">
        <f>VLOOKUP(A164,URS確認!$E$2:'URS確認'!$G$372,3,FALSE)</f>
        <v xml:space="preserve">保證人資料登錄(Eloan5)                </v>
      </c>
      <c r="C164" s="174">
        <v>1</v>
      </c>
      <c r="D164" s="176" t="s">
        <v>1575</v>
      </c>
      <c r="E164" s="180">
        <v>44405</v>
      </c>
      <c r="F164" s="180">
        <v>44411</v>
      </c>
      <c r="G164" s="179">
        <v>44411</v>
      </c>
      <c r="H164" s="177" t="str">
        <f>VLOOKUP(A164,URS確認!E:I,5,FALSE)</f>
        <v>陳昱衡</v>
      </c>
      <c r="K164" s="178" t="s">
        <v>1583</v>
      </c>
      <c r="N164" s="180"/>
    </row>
    <row r="165" spans="1:14" x14ac:dyDescent="0.4">
      <c r="A165" s="174" t="s">
        <v>1405</v>
      </c>
      <c r="B165" s="191" t="str">
        <f>VLOOKUP(A165,URS確認!$E$2:'URS確認'!$G$372,3,FALSE)</f>
        <v xml:space="preserve">保證人資料登錄(Eloan5)                </v>
      </c>
      <c r="C165" s="174">
        <v>2</v>
      </c>
      <c r="D165" s="176" t="s">
        <v>1576</v>
      </c>
      <c r="E165" s="180">
        <v>44405</v>
      </c>
      <c r="F165" s="180">
        <v>44411</v>
      </c>
      <c r="G165" s="179">
        <v>44411</v>
      </c>
      <c r="H165" s="177" t="str">
        <f>VLOOKUP(A165,URS確認!E:I,5,FALSE)</f>
        <v>陳昱衡</v>
      </c>
      <c r="K165" s="178" t="s">
        <v>1586</v>
      </c>
      <c r="N165" s="180"/>
    </row>
    <row r="166" spans="1:14" ht="34" x14ac:dyDescent="0.4">
      <c r="A166" s="174" t="s">
        <v>1405</v>
      </c>
      <c r="B166" s="191" t="str">
        <f>VLOOKUP(A166,URS確認!$E$2:'URS確認'!$G$372,3,FALSE)</f>
        <v xml:space="preserve">保證人資料登錄(Eloan5)                </v>
      </c>
      <c r="C166" s="174">
        <v>3</v>
      </c>
      <c r="D166" s="176" t="s">
        <v>1730</v>
      </c>
      <c r="E166" s="180">
        <v>44405</v>
      </c>
      <c r="F166" s="180">
        <v>44421</v>
      </c>
      <c r="G166" s="180">
        <v>44414</v>
      </c>
      <c r="H166" s="177" t="str">
        <f>VLOOKUP(A166,URS確認!E:I,5,FALSE)</f>
        <v>陳昱衡</v>
      </c>
      <c r="I166" s="174" t="s">
        <v>1584</v>
      </c>
      <c r="N166" s="180"/>
    </row>
    <row r="167" spans="1:14" ht="51" x14ac:dyDescent="0.4">
      <c r="A167" s="174" t="s">
        <v>1405</v>
      </c>
      <c r="B167" s="191" t="str">
        <f>VLOOKUP(A167,URS確認!$E$2:'URS確認'!$G$372,3,FALSE)</f>
        <v xml:space="preserve">保證人資料登錄(Eloan5)                </v>
      </c>
      <c r="C167" s="174">
        <v>4</v>
      </c>
      <c r="D167" s="176" t="s">
        <v>1577</v>
      </c>
      <c r="E167" s="180">
        <v>44405</v>
      </c>
      <c r="F167" s="180"/>
      <c r="H167" s="177" t="str">
        <f>VLOOKUP(A167,URS確認!E:I,5,FALSE)</f>
        <v>陳昱衡</v>
      </c>
      <c r="L167" s="174" t="s">
        <v>1587</v>
      </c>
      <c r="N167" s="180" t="s">
        <v>1731</v>
      </c>
    </row>
    <row r="168" spans="1:14" ht="68" x14ac:dyDescent="0.4">
      <c r="A168" s="174" t="s">
        <v>1405</v>
      </c>
      <c r="B168" s="191" t="str">
        <f>VLOOKUP(A168,URS確認!$E$2:'URS確認'!$G$372,3,FALSE)</f>
        <v xml:space="preserve">保證人資料登錄(Eloan5)                </v>
      </c>
      <c r="C168" s="174">
        <v>5</v>
      </c>
      <c r="D168" s="176" t="s">
        <v>1710</v>
      </c>
      <c r="E168" s="180">
        <v>44405</v>
      </c>
      <c r="F168" s="180"/>
      <c r="H168" s="177" t="str">
        <f>VLOOKUP(A168,URS確認!E:I,5,FALSE)</f>
        <v>陳昱衡</v>
      </c>
      <c r="L168" s="174"/>
      <c r="N168" s="180" t="s">
        <v>1729</v>
      </c>
    </row>
    <row r="169" spans="1:14" ht="34" x14ac:dyDescent="0.4">
      <c r="A169" s="174" t="s">
        <v>1405</v>
      </c>
      <c r="B169" s="191" t="str">
        <f>VLOOKUP(A169,URS確認!$E$2:'URS確認'!$G$372,3,FALSE)</f>
        <v xml:space="preserve">保證人資料登錄(Eloan5)                </v>
      </c>
      <c r="C169" s="174">
        <v>6</v>
      </c>
      <c r="D169" s="176" t="s">
        <v>1578</v>
      </c>
      <c r="E169" s="180">
        <v>44405</v>
      </c>
      <c r="F169" s="180"/>
      <c r="H169" s="177" t="str">
        <f>VLOOKUP(A169,URS確認!E:I,5,FALSE)</f>
        <v>陳昱衡</v>
      </c>
      <c r="L169" s="174" t="s">
        <v>1587</v>
      </c>
      <c r="N169" s="180" t="s">
        <v>1729</v>
      </c>
    </row>
    <row r="170" spans="1:14" x14ac:dyDescent="0.4">
      <c r="A170" s="174" t="s">
        <v>133</v>
      </c>
      <c r="B170" s="191" t="str">
        <f>VLOOKUP(A170,URS確認!$E$2:'URS確認'!$G$372,3,FALSE)</f>
        <v xml:space="preserve">保證人保證資料查詢                      </v>
      </c>
      <c r="C170" s="174">
        <v>1</v>
      </c>
      <c r="D170" s="176" t="s">
        <v>1588</v>
      </c>
      <c r="E170" s="180">
        <v>44405</v>
      </c>
      <c r="F170" s="180">
        <v>44405</v>
      </c>
      <c r="G170" s="180">
        <v>44405</v>
      </c>
      <c r="H170" s="177" t="str">
        <f>VLOOKUP(A170,URS確認!E:I,5,FALSE)</f>
        <v>陳昱衡</v>
      </c>
      <c r="K170" s="178" t="s">
        <v>1584</v>
      </c>
      <c r="N170" s="180"/>
    </row>
    <row r="171" spans="1:14" x14ac:dyDescent="0.4">
      <c r="A171" s="174" t="s">
        <v>133</v>
      </c>
      <c r="B171" s="191" t="str">
        <f>VLOOKUP(A171,URS確認!$E$2:'URS確認'!$G$372,3,FALSE)</f>
        <v xml:space="preserve">保證人保證資料查詢                      </v>
      </c>
      <c r="C171" s="174">
        <v>2</v>
      </c>
      <c r="D171" s="176" t="s">
        <v>1580</v>
      </c>
      <c r="E171" s="180">
        <v>44405</v>
      </c>
      <c r="F171" s="180">
        <v>44406</v>
      </c>
      <c r="G171" s="180">
        <v>44406</v>
      </c>
      <c r="H171" s="177" t="str">
        <f>VLOOKUP(A171,URS確認!E:I,5,FALSE)</f>
        <v>陳昱衡</v>
      </c>
      <c r="K171" s="178" t="s">
        <v>1583</v>
      </c>
      <c r="N171" s="180"/>
    </row>
  </sheetData>
  <autoFilter ref="A1:N171" xr:uid="{00000000-0001-0000-0200-000000000000}">
    <filterColumn colId="8" showButton="0"/>
    <filterColumn colId="9" showButton="0"/>
    <filterColumn colId="10" showButton="0"/>
    <filterColumn colId="11" showButton="0"/>
  </autoFilter>
  <mergeCells count="13">
    <mergeCell ref="N1:N3"/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1505</v>
      </c>
      <c r="B1" s="49" t="s">
        <v>1317</v>
      </c>
      <c r="C1" s="49" t="s">
        <v>1506</v>
      </c>
    </row>
    <row r="2" spans="1:3" x14ac:dyDescent="0.35">
      <c r="A2" s="50">
        <v>1</v>
      </c>
      <c r="B2" s="112" t="s">
        <v>1508</v>
      </c>
      <c r="C2" s="48" t="s">
        <v>1507</v>
      </c>
    </row>
    <row r="3" spans="1:3" x14ac:dyDescent="0.35">
      <c r="A3" s="50">
        <v>2</v>
      </c>
      <c r="B3" s="48" t="s">
        <v>1556</v>
      </c>
      <c r="C3" s="48" t="s">
        <v>1557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35"/>
  <sheetViews>
    <sheetView zoomScale="85" zoomScaleNormal="85" workbookViewId="0">
      <pane ySplit="1" topLeftCell="A2" activePane="bottomLeft" state="frozen"/>
      <selection pane="bottomLeft" activeCell="E7" sqref="E7"/>
    </sheetView>
  </sheetViews>
  <sheetFormatPr defaultColWidth="9" defaultRowHeight="17" x14ac:dyDescent="0.3"/>
  <cols>
    <col min="1" max="1" width="14.59765625" style="197" bestFit="1" customWidth="1"/>
    <col min="2" max="2" width="5.59765625" style="197" bestFit="1" customWidth="1"/>
    <col min="3" max="3" width="62.3984375" style="193" bestFit="1" customWidth="1"/>
    <col min="4" max="4" width="14.59765625" style="205" bestFit="1" customWidth="1"/>
    <col min="5" max="5" width="21" style="196" customWidth="1"/>
    <col min="6" max="6" width="30.59765625" style="197" customWidth="1"/>
    <col min="7" max="7" width="13.8984375" style="196" bestFit="1" customWidth="1"/>
    <col min="8" max="8" width="27.5" style="197" customWidth="1"/>
    <col min="9" max="16384" width="9" style="197"/>
  </cols>
  <sheetData>
    <row r="1" spans="1:8" s="205" customFormat="1" x14ac:dyDescent="0.3">
      <c r="A1" s="215" t="s">
        <v>1099</v>
      </c>
      <c r="B1" s="218" t="s">
        <v>1383</v>
      </c>
      <c r="C1" s="219" t="s">
        <v>1343</v>
      </c>
      <c r="D1" s="215" t="s">
        <v>1344</v>
      </c>
      <c r="E1" s="214" t="s">
        <v>1346</v>
      </c>
      <c r="F1" s="215" t="s">
        <v>1345</v>
      </c>
      <c r="G1" s="214" t="s">
        <v>1381</v>
      </c>
      <c r="H1" s="214" t="s">
        <v>1737</v>
      </c>
    </row>
    <row r="2" spans="1:8" s="220" customFormat="1" hidden="1" x14ac:dyDescent="0.3">
      <c r="A2" s="196">
        <v>44396</v>
      </c>
      <c r="B2" s="205">
        <v>1</v>
      </c>
      <c r="C2" s="193" t="s">
        <v>1347</v>
      </c>
      <c r="D2" s="205" t="s">
        <v>648</v>
      </c>
      <c r="E2" s="196">
        <v>44438</v>
      </c>
      <c r="F2" s="197"/>
      <c r="G2" s="196"/>
      <c r="H2" s="197"/>
    </row>
    <row r="3" spans="1:8" hidden="1" x14ac:dyDescent="0.3">
      <c r="A3" s="196">
        <v>44397</v>
      </c>
      <c r="B3" s="205">
        <v>1</v>
      </c>
      <c r="C3" s="193" t="s">
        <v>1348</v>
      </c>
      <c r="D3" s="205" t="s">
        <v>1349</v>
      </c>
      <c r="E3" s="196">
        <v>44407</v>
      </c>
    </row>
    <row r="4" spans="1:8" hidden="1" x14ac:dyDescent="0.3">
      <c r="A4" s="196">
        <v>44397</v>
      </c>
      <c r="B4" s="205">
        <v>2</v>
      </c>
      <c r="C4" s="193" t="s">
        <v>1350</v>
      </c>
      <c r="D4" s="205" t="s">
        <v>1349</v>
      </c>
      <c r="E4" s="196">
        <v>44407</v>
      </c>
    </row>
    <row r="5" spans="1:8" s="220" customFormat="1" ht="34" x14ac:dyDescent="0.3">
      <c r="A5" s="196">
        <v>44398</v>
      </c>
      <c r="B5" s="205">
        <v>1</v>
      </c>
      <c r="C5" s="221" t="s">
        <v>1351</v>
      </c>
      <c r="D5" s="205" t="s">
        <v>648</v>
      </c>
      <c r="E5" s="196">
        <v>44414</v>
      </c>
      <c r="F5" s="193" t="s">
        <v>1736</v>
      </c>
      <c r="G5" s="196">
        <v>44413</v>
      </c>
      <c r="H5" s="197" t="s">
        <v>1738</v>
      </c>
    </row>
    <row r="6" spans="1:8" s="220" customFormat="1" ht="34" x14ac:dyDescent="0.3">
      <c r="A6" s="196">
        <v>44398</v>
      </c>
      <c r="B6" s="205">
        <v>2</v>
      </c>
      <c r="C6" s="221" t="s">
        <v>1352</v>
      </c>
      <c r="D6" s="205" t="s">
        <v>714</v>
      </c>
      <c r="E6" s="196">
        <v>44414</v>
      </c>
      <c r="F6" s="197" t="s">
        <v>1739</v>
      </c>
      <c r="G6" s="196">
        <v>44413</v>
      </c>
      <c r="H6" s="197" t="s">
        <v>1740</v>
      </c>
    </row>
    <row r="7" spans="1:8" s="220" customFormat="1" ht="55" x14ac:dyDescent="0.3">
      <c r="A7" s="196">
        <v>44398</v>
      </c>
      <c r="B7" s="205">
        <v>3</v>
      </c>
      <c r="C7" s="221" t="s">
        <v>1353</v>
      </c>
      <c r="D7" s="205" t="s">
        <v>1009</v>
      </c>
      <c r="E7" s="196">
        <v>44407</v>
      </c>
      <c r="F7" s="195" t="s">
        <v>1721</v>
      </c>
      <c r="G7" s="196">
        <v>44407</v>
      </c>
      <c r="H7" s="197"/>
    </row>
    <row r="8" spans="1:8" s="220" customFormat="1" ht="34" hidden="1" x14ac:dyDescent="0.3">
      <c r="A8" s="196">
        <v>44398</v>
      </c>
      <c r="B8" s="205">
        <v>4</v>
      </c>
      <c r="C8" s="221" t="s">
        <v>1354</v>
      </c>
      <c r="D8" s="205" t="s">
        <v>1349</v>
      </c>
      <c r="E8" s="196">
        <v>44439</v>
      </c>
      <c r="F8" s="197"/>
      <c r="G8" s="196"/>
      <c r="H8" s="197"/>
    </row>
    <row r="9" spans="1:8" s="220" customFormat="1" ht="34" x14ac:dyDescent="0.3">
      <c r="A9" s="196">
        <v>44398</v>
      </c>
      <c r="B9" s="205">
        <v>5</v>
      </c>
      <c r="C9" s="221" t="s">
        <v>1355</v>
      </c>
      <c r="D9" s="205" t="s">
        <v>648</v>
      </c>
      <c r="E9" s="196">
        <v>44414</v>
      </c>
      <c r="F9" s="197" t="s">
        <v>1735</v>
      </c>
      <c r="G9" s="196">
        <v>44413</v>
      </c>
      <c r="H9" s="197" t="s">
        <v>1738</v>
      </c>
    </row>
    <row r="10" spans="1:8" s="220" customFormat="1" ht="34" x14ac:dyDescent="0.3">
      <c r="A10" s="196">
        <v>44398</v>
      </c>
      <c r="B10" s="205">
        <v>6</v>
      </c>
      <c r="C10" s="221" t="s">
        <v>1356</v>
      </c>
      <c r="D10" s="205" t="s">
        <v>648</v>
      </c>
      <c r="E10" s="196">
        <v>44414</v>
      </c>
      <c r="F10" s="197" t="s">
        <v>1735</v>
      </c>
      <c r="G10" s="196">
        <v>44413</v>
      </c>
      <c r="H10" s="197" t="s">
        <v>1738</v>
      </c>
    </row>
    <row r="11" spans="1:8" s="220" customFormat="1" ht="34" x14ac:dyDescent="0.3">
      <c r="A11" s="196">
        <v>44399</v>
      </c>
      <c r="B11" s="205">
        <v>1</v>
      </c>
      <c r="C11" s="193" t="s">
        <v>1357</v>
      </c>
      <c r="D11" s="205" t="s">
        <v>648</v>
      </c>
      <c r="E11" s="196">
        <v>44403</v>
      </c>
      <c r="F11" s="195" t="s">
        <v>1649</v>
      </c>
      <c r="G11" s="196">
        <v>44403</v>
      </c>
      <c r="H11" s="197"/>
    </row>
    <row r="12" spans="1:8" s="220" customFormat="1" ht="34" x14ac:dyDescent="0.3">
      <c r="A12" s="196">
        <v>44399</v>
      </c>
      <c r="B12" s="205">
        <v>2</v>
      </c>
      <c r="C12" s="193" t="s">
        <v>1358</v>
      </c>
      <c r="D12" s="205" t="s">
        <v>1359</v>
      </c>
      <c r="E12" s="196">
        <v>44407</v>
      </c>
      <c r="F12" s="195" t="s">
        <v>1646</v>
      </c>
      <c r="G12" s="196">
        <v>44400</v>
      </c>
      <c r="H12" s="197"/>
    </row>
    <row r="13" spans="1:8" s="220" customFormat="1" ht="34" x14ac:dyDescent="0.3">
      <c r="A13" s="196">
        <v>44399</v>
      </c>
      <c r="B13" s="205">
        <v>3</v>
      </c>
      <c r="C13" s="193" t="s">
        <v>1360</v>
      </c>
      <c r="D13" s="205" t="s">
        <v>1359</v>
      </c>
      <c r="E13" s="196">
        <v>44407</v>
      </c>
      <c r="F13" s="193" t="s">
        <v>1645</v>
      </c>
      <c r="G13" s="196">
        <v>44400</v>
      </c>
      <c r="H13" s="197"/>
    </row>
    <row r="14" spans="1:8" s="220" customFormat="1" ht="22" hidden="1" x14ac:dyDescent="0.3">
      <c r="A14" s="196">
        <v>44399</v>
      </c>
      <c r="B14" s="205">
        <v>4</v>
      </c>
      <c r="C14" s="193" t="s">
        <v>1361</v>
      </c>
      <c r="D14" s="205" t="s">
        <v>1382</v>
      </c>
      <c r="E14" s="194">
        <v>44421</v>
      </c>
      <c r="F14" s="195" t="s">
        <v>1648</v>
      </c>
      <c r="G14" s="196"/>
      <c r="H14" s="197"/>
    </row>
    <row r="15" spans="1:8" s="220" customFormat="1" x14ac:dyDescent="0.3">
      <c r="A15" s="196">
        <v>44400</v>
      </c>
      <c r="B15" s="205">
        <v>1</v>
      </c>
      <c r="C15" s="193" t="s">
        <v>1373</v>
      </c>
      <c r="D15" s="205" t="s">
        <v>1382</v>
      </c>
      <c r="E15" s="196">
        <v>44407</v>
      </c>
      <c r="F15" s="197" t="s">
        <v>1671</v>
      </c>
      <c r="G15" s="196">
        <v>44407</v>
      </c>
      <c r="H15" s="197"/>
    </row>
    <row r="16" spans="1:8" s="220" customFormat="1" hidden="1" x14ac:dyDescent="0.3">
      <c r="A16" s="196">
        <v>44400</v>
      </c>
      <c r="B16" s="205">
        <v>2</v>
      </c>
      <c r="C16" s="193" t="s">
        <v>1374</v>
      </c>
      <c r="D16" s="205" t="s">
        <v>648</v>
      </c>
      <c r="E16" s="196">
        <v>44428</v>
      </c>
      <c r="F16" s="197"/>
      <c r="G16" s="196"/>
      <c r="H16" s="197"/>
    </row>
    <row r="17" spans="1:8" s="220" customFormat="1" ht="33" x14ac:dyDescent="0.3">
      <c r="A17" s="196">
        <v>44403</v>
      </c>
      <c r="B17" s="205">
        <v>1</v>
      </c>
      <c r="C17" s="193" t="s">
        <v>1652</v>
      </c>
      <c r="D17" s="205" t="s">
        <v>967</v>
      </c>
      <c r="E17" s="196">
        <v>44414</v>
      </c>
      <c r="F17" s="195" t="s">
        <v>1650</v>
      </c>
      <c r="G17" s="196">
        <v>44406</v>
      </c>
      <c r="H17" s="197"/>
    </row>
    <row r="18" spans="1:8" ht="33" x14ac:dyDescent="0.3">
      <c r="A18" s="196">
        <v>44403</v>
      </c>
      <c r="B18" s="205">
        <v>2</v>
      </c>
      <c r="C18" s="193" t="s">
        <v>1651</v>
      </c>
      <c r="D18" s="205" t="s">
        <v>967</v>
      </c>
      <c r="E18" s="196">
        <v>44414</v>
      </c>
      <c r="F18" s="216" t="s">
        <v>1775</v>
      </c>
      <c r="G18" s="196">
        <v>44417</v>
      </c>
    </row>
    <row r="19" spans="1:8" x14ac:dyDescent="0.3">
      <c r="A19" s="196">
        <v>44403</v>
      </c>
      <c r="B19" s="205">
        <v>3</v>
      </c>
      <c r="C19" s="193" t="s">
        <v>1828</v>
      </c>
      <c r="D19" s="205" t="s">
        <v>967</v>
      </c>
      <c r="E19" s="196">
        <v>44414</v>
      </c>
      <c r="F19" s="217" t="s">
        <v>1829</v>
      </c>
      <c r="G19" s="196">
        <v>44404</v>
      </c>
    </row>
    <row r="20" spans="1:8" s="220" customFormat="1" hidden="1" x14ac:dyDescent="0.3">
      <c r="A20" s="196">
        <v>44403</v>
      </c>
      <c r="B20" s="205">
        <v>4</v>
      </c>
      <c r="C20" s="193" t="s">
        <v>1653</v>
      </c>
      <c r="D20" s="205" t="s">
        <v>1659</v>
      </c>
      <c r="E20" s="196">
        <v>44439</v>
      </c>
      <c r="F20" s="197"/>
      <c r="G20" s="196"/>
      <c r="H20" s="197"/>
    </row>
    <row r="21" spans="1:8" s="220" customFormat="1" x14ac:dyDescent="0.3">
      <c r="A21" s="196">
        <v>44403</v>
      </c>
      <c r="B21" s="205">
        <v>5</v>
      </c>
      <c r="C21" s="193" t="s">
        <v>1654</v>
      </c>
      <c r="D21" s="205" t="s">
        <v>965</v>
      </c>
      <c r="E21" s="196">
        <v>44414</v>
      </c>
      <c r="F21" s="197" t="s">
        <v>1763</v>
      </c>
      <c r="G21" s="196">
        <v>44412</v>
      </c>
      <c r="H21" s="197"/>
    </row>
    <row r="22" spans="1:8" hidden="1" x14ac:dyDescent="0.3">
      <c r="A22" s="196">
        <v>44403</v>
      </c>
      <c r="B22" s="205">
        <v>6</v>
      </c>
      <c r="C22" s="193" t="s">
        <v>1655</v>
      </c>
      <c r="D22" s="205" t="s">
        <v>1660</v>
      </c>
      <c r="E22" s="196">
        <v>44414</v>
      </c>
    </row>
    <row r="23" spans="1:8" hidden="1" x14ac:dyDescent="0.3">
      <c r="A23" s="196">
        <v>44403</v>
      </c>
      <c r="B23" s="205">
        <v>7</v>
      </c>
      <c r="C23" s="193" t="s">
        <v>1656</v>
      </c>
      <c r="D23" s="205" t="s">
        <v>1660</v>
      </c>
      <c r="E23" s="196">
        <v>44414</v>
      </c>
    </row>
    <row r="24" spans="1:8" s="220" customFormat="1" ht="34" hidden="1" x14ac:dyDescent="0.3">
      <c r="A24" s="196">
        <v>44403</v>
      </c>
      <c r="B24" s="205">
        <v>8</v>
      </c>
      <c r="C24" s="193" t="s">
        <v>1657</v>
      </c>
      <c r="D24" s="205" t="s">
        <v>967</v>
      </c>
      <c r="E24" s="196">
        <v>44439</v>
      </c>
      <c r="F24" s="216" t="s">
        <v>1774</v>
      </c>
      <c r="G24" s="196"/>
      <c r="H24" s="197"/>
    </row>
    <row r="25" spans="1:8" s="220" customFormat="1" ht="22" hidden="1" x14ac:dyDescent="0.3">
      <c r="A25" s="196">
        <v>44403</v>
      </c>
      <c r="B25" s="205">
        <v>9</v>
      </c>
      <c r="C25" s="193" t="s">
        <v>1658</v>
      </c>
      <c r="D25" s="205" t="s">
        <v>1659</v>
      </c>
      <c r="E25" s="194">
        <v>44428</v>
      </c>
      <c r="F25" s="216" t="s">
        <v>1755</v>
      </c>
      <c r="G25" s="196"/>
      <c r="H25" s="197"/>
    </row>
    <row r="26" spans="1:8" s="220" customFormat="1" ht="34" hidden="1" x14ac:dyDescent="0.3">
      <c r="A26" s="196">
        <v>44404</v>
      </c>
      <c r="B26" s="205">
        <v>1</v>
      </c>
      <c r="C26" s="193" t="s">
        <v>1661</v>
      </c>
      <c r="D26" s="205" t="s">
        <v>1660</v>
      </c>
      <c r="E26" s="196" t="s">
        <v>1597</v>
      </c>
      <c r="F26" s="197"/>
      <c r="G26" s="196"/>
      <c r="H26" s="197"/>
    </row>
    <row r="27" spans="1:8" s="220" customFormat="1" ht="34" hidden="1" x14ac:dyDescent="0.3">
      <c r="A27" s="196">
        <v>44404</v>
      </c>
      <c r="B27" s="205">
        <v>2</v>
      </c>
      <c r="C27" s="193" t="s">
        <v>1662</v>
      </c>
      <c r="D27" s="205" t="s">
        <v>1659</v>
      </c>
      <c r="E27" s="196">
        <v>44439</v>
      </c>
      <c r="F27" s="197"/>
      <c r="G27" s="196"/>
      <c r="H27" s="197"/>
    </row>
    <row r="28" spans="1:8" s="220" customFormat="1" x14ac:dyDescent="0.3">
      <c r="A28" s="196">
        <v>44404</v>
      </c>
      <c r="B28" s="205">
        <v>3</v>
      </c>
      <c r="C28" s="193" t="s">
        <v>1776</v>
      </c>
      <c r="D28" s="205" t="s">
        <v>967</v>
      </c>
      <c r="E28" s="196">
        <v>44421</v>
      </c>
      <c r="F28" s="217" t="s">
        <v>1663</v>
      </c>
      <c r="G28" s="196">
        <v>44406</v>
      </c>
      <c r="H28" s="197"/>
    </row>
    <row r="29" spans="1:8" s="225" customFormat="1" ht="275" x14ac:dyDescent="0.3">
      <c r="A29" s="194">
        <v>44404</v>
      </c>
      <c r="B29" s="222">
        <v>4</v>
      </c>
      <c r="C29" s="223" t="s">
        <v>1537</v>
      </c>
      <c r="D29" s="222" t="s">
        <v>1765</v>
      </c>
      <c r="E29" s="194">
        <v>44421</v>
      </c>
      <c r="F29" s="216" t="s">
        <v>1826</v>
      </c>
      <c r="G29" s="194">
        <v>44419</v>
      </c>
      <c r="H29" s="224"/>
    </row>
    <row r="30" spans="1:8" s="220" customFormat="1" x14ac:dyDescent="0.3">
      <c r="A30" s="196">
        <v>44405</v>
      </c>
      <c r="B30" s="205">
        <v>1</v>
      </c>
      <c r="C30" s="193" t="s">
        <v>1579</v>
      </c>
      <c r="D30" s="205" t="s">
        <v>1382</v>
      </c>
      <c r="E30" s="196">
        <v>44419</v>
      </c>
      <c r="F30" s="197" t="s">
        <v>1664</v>
      </c>
      <c r="G30" s="196">
        <v>44405</v>
      </c>
      <c r="H30" s="197"/>
    </row>
    <row r="31" spans="1:8" s="220" customFormat="1" ht="88" x14ac:dyDescent="0.3">
      <c r="A31" s="196">
        <v>44405</v>
      </c>
      <c r="B31" s="205">
        <v>2</v>
      </c>
      <c r="C31" s="193" t="s">
        <v>1665</v>
      </c>
      <c r="D31" s="205" t="s">
        <v>1514</v>
      </c>
      <c r="E31" s="196">
        <v>44419</v>
      </c>
      <c r="F31" s="216" t="s">
        <v>1827</v>
      </c>
      <c r="G31" s="196">
        <v>44419</v>
      </c>
      <c r="H31" s="197"/>
    </row>
    <row r="32" spans="1:8" s="220" customFormat="1" hidden="1" x14ac:dyDescent="0.3">
      <c r="A32" s="196">
        <v>44405</v>
      </c>
      <c r="B32" s="205">
        <v>3</v>
      </c>
      <c r="C32" s="193" t="s">
        <v>1666</v>
      </c>
      <c r="D32" s="205" t="s">
        <v>1660</v>
      </c>
      <c r="E32" s="196">
        <v>44419</v>
      </c>
      <c r="F32" s="197"/>
      <c r="G32" s="196"/>
      <c r="H32" s="197"/>
    </row>
    <row r="33" spans="1:8" s="220" customFormat="1" ht="34" hidden="1" x14ac:dyDescent="0.3">
      <c r="A33" s="196">
        <v>44405</v>
      </c>
      <c r="B33" s="205">
        <v>4</v>
      </c>
      <c r="C33" s="193" t="s">
        <v>1667</v>
      </c>
      <c r="D33" s="205" t="s">
        <v>1660</v>
      </c>
      <c r="E33" s="196">
        <v>44419</v>
      </c>
      <c r="F33" s="197"/>
      <c r="G33" s="196"/>
      <c r="H33" s="197"/>
    </row>
    <row r="34" spans="1:8" s="220" customFormat="1" ht="34" hidden="1" x14ac:dyDescent="0.3">
      <c r="A34" s="196">
        <v>44405</v>
      </c>
      <c r="B34" s="205">
        <v>5</v>
      </c>
      <c r="C34" s="193" t="s">
        <v>1668</v>
      </c>
      <c r="D34" s="205" t="s">
        <v>1660</v>
      </c>
      <c r="E34" s="196">
        <v>44419</v>
      </c>
      <c r="F34" s="197"/>
      <c r="G34" s="196"/>
      <c r="H34" s="197"/>
    </row>
    <row r="35" spans="1:8" s="220" customFormat="1" ht="34" x14ac:dyDescent="0.3">
      <c r="A35" s="196">
        <v>44405</v>
      </c>
      <c r="B35" s="205">
        <v>6</v>
      </c>
      <c r="C35" s="193" t="s">
        <v>1669</v>
      </c>
      <c r="D35" s="205" t="s">
        <v>1647</v>
      </c>
      <c r="E35" s="196">
        <v>44419</v>
      </c>
      <c r="F35" s="193" t="s">
        <v>1670</v>
      </c>
      <c r="G35" s="196">
        <v>44407</v>
      </c>
      <c r="H35" s="197"/>
    </row>
  </sheetData>
  <autoFilter ref="A1:G35" xr:uid="{00000000-0009-0000-0000-000004000000}">
    <filterColumn colId="6">
      <customFilters>
        <customFilter operator="notEqual" val=" "/>
      </customFilters>
    </filterColumn>
  </autoFilter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17" sqref="C17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1316</v>
      </c>
      <c r="B1" s="96" t="s">
        <v>1317</v>
      </c>
      <c r="C1" s="96" t="s">
        <v>1318</v>
      </c>
    </row>
    <row r="2" spans="1:3" ht="124" x14ac:dyDescent="0.35">
      <c r="A2" s="54">
        <v>1</v>
      </c>
      <c r="B2" s="53" t="s">
        <v>1319</v>
      </c>
      <c r="C2" s="94" t="s">
        <v>1720</v>
      </c>
    </row>
    <row r="3" spans="1:3" x14ac:dyDescent="0.35">
      <c r="A3" s="52">
        <v>2</v>
      </c>
      <c r="B3" s="51" t="s">
        <v>1320</v>
      </c>
      <c r="C3" s="51" t="s">
        <v>1321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1071</v>
      </c>
    </row>
    <row r="3" spans="1:1" x14ac:dyDescent="0.3">
      <c r="A3" s="55" t="s">
        <v>1127</v>
      </c>
    </row>
  </sheetData>
  <phoneticPr fontId="3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206C-A752-4EC0-BD32-443ECD19AB3E}">
  <dimension ref="C1:L8"/>
  <sheetViews>
    <sheetView topLeftCell="C1" workbookViewId="0">
      <selection activeCell="D2" sqref="D2"/>
    </sheetView>
  </sheetViews>
  <sheetFormatPr defaultRowHeight="17" x14ac:dyDescent="0.3"/>
  <cols>
    <col min="1" max="2" width="8.796875" style="236"/>
    <col min="3" max="3" width="16.19921875" style="236" bestFit="1" customWidth="1"/>
    <col min="4" max="4" width="13.5" style="234" bestFit="1" customWidth="1"/>
    <col min="5" max="8" width="13.296875" style="234" bestFit="1" customWidth="1"/>
    <col min="9" max="10" width="13.5" style="234" bestFit="1" customWidth="1"/>
    <col min="11" max="11" width="13.296875" style="235" bestFit="1" customWidth="1"/>
    <col min="12" max="12" width="12.8984375" style="235" bestFit="1" customWidth="1"/>
    <col min="13" max="16384" width="8.796875" style="236"/>
  </cols>
  <sheetData>
    <row r="1" spans="3:12" s="232" customFormat="1" x14ac:dyDescent="0.3">
      <c r="C1" s="230" t="s">
        <v>1837</v>
      </c>
      <c r="D1" s="231">
        <v>44396</v>
      </c>
      <c r="E1" s="231">
        <v>44397</v>
      </c>
      <c r="F1" s="231">
        <v>44398</v>
      </c>
      <c r="G1" s="231">
        <v>44399</v>
      </c>
      <c r="H1" s="231">
        <v>44400</v>
      </c>
      <c r="I1" s="231">
        <v>44403</v>
      </c>
      <c r="J1" s="231">
        <v>44404</v>
      </c>
      <c r="K1" s="231">
        <v>44405</v>
      </c>
      <c r="L1" s="231">
        <v>44410</v>
      </c>
    </row>
    <row r="2" spans="3:12" x14ac:dyDescent="0.3">
      <c r="C2" s="233" t="s">
        <v>1838</v>
      </c>
      <c r="D2" s="234" t="s">
        <v>1839</v>
      </c>
      <c r="E2" s="234" t="s">
        <v>1839</v>
      </c>
      <c r="F2" s="234" t="s">
        <v>1839</v>
      </c>
      <c r="G2" s="234" t="s">
        <v>1839</v>
      </c>
      <c r="H2" s="234" t="s">
        <v>1839</v>
      </c>
      <c r="I2" s="234" t="s">
        <v>1839</v>
      </c>
      <c r="J2" s="234" t="s">
        <v>1839</v>
      </c>
      <c r="K2" s="234" t="s">
        <v>1839</v>
      </c>
    </row>
    <row r="3" spans="3:12" x14ac:dyDescent="0.3">
      <c r="D3" s="234" t="s">
        <v>1840</v>
      </c>
      <c r="E3" s="234" t="s">
        <v>1841</v>
      </c>
      <c r="F3" s="234" t="s">
        <v>1841</v>
      </c>
      <c r="G3" s="234" t="s">
        <v>1841</v>
      </c>
      <c r="H3" s="234" t="s">
        <v>1841</v>
      </c>
      <c r="I3" s="234" t="s">
        <v>1841</v>
      </c>
      <c r="J3" s="234" t="s">
        <v>1841</v>
      </c>
      <c r="K3" s="234" t="s">
        <v>1841</v>
      </c>
    </row>
    <row r="4" spans="3:12" x14ac:dyDescent="0.3">
      <c r="D4" s="234" t="s">
        <v>1842</v>
      </c>
      <c r="E4" s="234" t="s">
        <v>1840</v>
      </c>
      <c r="F4" s="234" t="s">
        <v>1840</v>
      </c>
      <c r="G4" s="234" t="s">
        <v>1840</v>
      </c>
      <c r="H4" s="234" t="s">
        <v>1840</v>
      </c>
      <c r="I4" s="234" t="s">
        <v>1840</v>
      </c>
      <c r="J4" s="234" t="s">
        <v>1840</v>
      </c>
      <c r="K4" s="234" t="s">
        <v>1840</v>
      </c>
    </row>
    <row r="5" spans="3:12" x14ac:dyDescent="0.3">
      <c r="D5" s="234" t="s">
        <v>1834</v>
      </c>
      <c r="E5" s="234" t="s">
        <v>1842</v>
      </c>
      <c r="F5" s="234" t="s">
        <v>1842</v>
      </c>
      <c r="G5" s="234" t="s">
        <v>1842</v>
      </c>
      <c r="H5" s="234" t="s">
        <v>1842</v>
      </c>
      <c r="I5" s="234" t="s">
        <v>1842</v>
      </c>
      <c r="J5" s="234" t="s">
        <v>1842</v>
      </c>
      <c r="K5" s="234" t="s">
        <v>1842</v>
      </c>
    </row>
    <row r="6" spans="3:12" x14ac:dyDescent="0.3">
      <c r="D6" s="234" t="s">
        <v>1835</v>
      </c>
      <c r="E6" s="234" t="s">
        <v>1834</v>
      </c>
      <c r="F6" s="234" t="s">
        <v>1834</v>
      </c>
      <c r="G6" s="234" t="s">
        <v>1834</v>
      </c>
      <c r="H6" s="234" t="s">
        <v>1835</v>
      </c>
      <c r="I6" s="234" t="s">
        <v>1834</v>
      </c>
      <c r="J6" s="234" t="s">
        <v>1834</v>
      </c>
      <c r="K6" s="234" t="s">
        <v>1835</v>
      </c>
    </row>
    <row r="7" spans="3:12" x14ac:dyDescent="0.3">
      <c r="D7" s="234" t="s">
        <v>1836</v>
      </c>
      <c r="E7" s="234" t="s">
        <v>1835</v>
      </c>
      <c r="F7" s="234" t="s">
        <v>1835</v>
      </c>
      <c r="H7" s="234" t="s">
        <v>1836</v>
      </c>
      <c r="I7" s="234" t="s">
        <v>1835</v>
      </c>
      <c r="J7" s="234" t="s">
        <v>1835</v>
      </c>
      <c r="K7" s="234"/>
    </row>
    <row r="8" spans="3:12" x14ac:dyDescent="0.3">
      <c r="E8" s="234" t="s">
        <v>1836</v>
      </c>
      <c r="I8" s="234" t="s">
        <v>1836</v>
      </c>
      <c r="J8" s="234" t="s">
        <v>1836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AC8E-FC65-4921-8CAA-3395A59FC4A7}">
  <dimension ref="A1:M45"/>
  <sheetViews>
    <sheetView workbookViewId="0">
      <pane xSplit="3" ySplit="1" topLeftCell="D7" activePane="bottomRight" state="frozen"/>
      <selection activeCell="A11" sqref="A11:A26"/>
      <selection pane="topRight" activeCell="A11" sqref="A11:A26"/>
      <selection pane="bottomLeft" activeCell="A11" sqref="A11:A26"/>
      <selection pane="bottomRight" activeCell="A11" sqref="A11:A26"/>
    </sheetView>
  </sheetViews>
  <sheetFormatPr defaultColWidth="8.69921875" defaultRowHeight="14.5" x14ac:dyDescent="0.35"/>
  <cols>
    <col min="1" max="1" width="12.69921875" style="201" bestFit="1" customWidth="1"/>
    <col min="2" max="2" width="10.09765625" style="201" bestFit="1" customWidth="1"/>
    <col min="3" max="3" width="17" style="202" bestFit="1" customWidth="1"/>
    <col min="4" max="4" width="9.59765625" style="209" bestFit="1" customWidth="1"/>
    <col min="5" max="5" width="9.796875" style="209" bestFit="1" customWidth="1"/>
    <col min="6" max="6" width="9.3984375" style="209" bestFit="1" customWidth="1"/>
    <col min="7" max="7" width="9.59765625" style="209" bestFit="1" customWidth="1"/>
    <col min="8" max="8" width="9.69921875" style="209" bestFit="1" customWidth="1"/>
    <col min="9" max="9" width="9.796875" style="209" bestFit="1" customWidth="1"/>
    <col min="10" max="10" width="9.59765625" style="209" bestFit="1" customWidth="1"/>
    <col min="11" max="11" width="9.796875" style="209" bestFit="1" customWidth="1"/>
    <col min="12" max="12" width="11.3984375" style="209" bestFit="1" customWidth="1"/>
    <col min="13" max="13" width="8.796875" style="209" bestFit="1" customWidth="1"/>
    <col min="14" max="16384" width="8.69921875" style="201"/>
  </cols>
  <sheetData>
    <row r="1" spans="1:13" s="200" customFormat="1" x14ac:dyDescent="0.35">
      <c r="A1" s="200" t="s">
        <v>1777</v>
      </c>
      <c r="C1" s="226" t="s">
        <v>1766</v>
      </c>
      <c r="D1" s="208">
        <v>44396</v>
      </c>
      <c r="E1" s="208">
        <v>44397</v>
      </c>
      <c r="F1" s="208">
        <v>44398</v>
      </c>
      <c r="G1" s="208">
        <v>44399</v>
      </c>
      <c r="H1" s="208">
        <v>44400</v>
      </c>
      <c r="I1" s="208">
        <v>44403</v>
      </c>
      <c r="J1" s="208">
        <v>44404</v>
      </c>
      <c r="K1" s="208">
        <v>44405</v>
      </c>
      <c r="L1" s="208" t="s">
        <v>1767</v>
      </c>
      <c r="M1" s="208">
        <v>44410</v>
      </c>
    </row>
    <row r="2" spans="1:13" x14ac:dyDescent="0.35">
      <c r="A2" s="201" t="s">
        <v>1778</v>
      </c>
      <c r="C2" s="202" t="s">
        <v>1779</v>
      </c>
      <c r="D2" s="209">
        <v>2</v>
      </c>
      <c r="E2" s="209">
        <v>2</v>
      </c>
      <c r="F2" s="209">
        <v>2</v>
      </c>
      <c r="G2" s="209">
        <v>2</v>
      </c>
      <c r="H2" s="209">
        <v>2</v>
      </c>
      <c r="I2" s="209">
        <v>2</v>
      </c>
      <c r="J2" s="209">
        <v>2</v>
      </c>
      <c r="K2" s="209">
        <v>2</v>
      </c>
      <c r="L2" s="209">
        <v>2</v>
      </c>
      <c r="M2" s="209">
        <v>2</v>
      </c>
    </row>
    <row r="3" spans="1:13" x14ac:dyDescent="0.35">
      <c r="A3" s="201" t="s">
        <v>1778</v>
      </c>
      <c r="C3" s="202" t="s">
        <v>1780</v>
      </c>
      <c r="D3" s="210">
        <v>3</v>
      </c>
      <c r="E3" s="210">
        <v>3</v>
      </c>
      <c r="F3" s="210">
        <v>3</v>
      </c>
      <c r="G3" s="210">
        <v>3</v>
      </c>
      <c r="H3" s="210">
        <v>3</v>
      </c>
      <c r="I3" s="210">
        <v>3</v>
      </c>
      <c r="J3" s="209">
        <v>1</v>
      </c>
      <c r="K3" s="209">
        <v>1</v>
      </c>
      <c r="L3" s="209">
        <v>1</v>
      </c>
      <c r="M3" s="209">
        <v>2</v>
      </c>
    </row>
    <row r="4" spans="1:13" x14ac:dyDescent="0.35">
      <c r="A4" s="201" t="s">
        <v>1778</v>
      </c>
      <c r="C4" s="202" t="s">
        <v>1781</v>
      </c>
      <c r="D4" s="210">
        <v>3</v>
      </c>
      <c r="E4" s="210">
        <v>3</v>
      </c>
      <c r="F4" s="210">
        <v>3</v>
      </c>
      <c r="G4" s="210">
        <v>3</v>
      </c>
      <c r="H4" s="210">
        <v>3</v>
      </c>
      <c r="I4" s="210">
        <v>3</v>
      </c>
      <c r="J4" s="210">
        <v>3</v>
      </c>
      <c r="K4" s="210">
        <v>3</v>
      </c>
      <c r="L4" s="210">
        <v>2</v>
      </c>
      <c r="M4" s="209">
        <v>2</v>
      </c>
    </row>
    <row r="5" spans="1:13" x14ac:dyDescent="0.35">
      <c r="A5" s="201" t="s">
        <v>1782</v>
      </c>
      <c r="C5" s="202" t="s">
        <v>1783</v>
      </c>
      <c r="D5" s="210">
        <v>3</v>
      </c>
      <c r="E5" s="210" t="s">
        <v>1784</v>
      </c>
      <c r="F5" s="210">
        <v>3</v>
      </c>
      <c r="G5" s="210">
        <v>3</v>
      </c>
      <c r="H5" s="210">
        <v>3</v>
      </c>
      <c r="I5" s="210">
        <v>3</v>
      </c>
      <c r="J5" s="209">
        <v>2</v>
      </c>
      <c r="K5" s="209">
        <v>2</v>
      </c>
      <c r="L5" s="209">
        <v>2</v>
      </c>
      <c r="M5" s="209">
        <v>2</v>
      </c>
    </row>
    <row r="6" spans="1:13" x14ac:dyDescent="0.35">
      <c r="A6" s="201" t="s">
        <v>1782</v>
      </c>
      <c r="B6" s="201" t="s">
        <v>997</v>
      </c>
      <c r="C6" s="202" t="s">
        <v>1785</v>
      </c>
      <c r="D6" s="209">
        <v>2</v>
      </c>
      <c r="E6" s="209">
        <v>2</v>
      </c>
      <c r="F6" s="209">
        <v>2</v>
      </c>
      <c r="G6" s="209">
        <v>2</v>
      </c>
      <c r="H6" s="209">
        <v>2</v>
      </c>
      <c r="I6" s="209">
        <v>2</v>
      </c>
      <c r="J6" s="209">
        <v>2</v>
      </c>
      <c r="K6" s="209">
        <v>2</v>
      </c>
      <c r="L6" s="209">
        <v>2</v>
      </c>
      <c r="M6" s="209">
        <v>2</v>
      </c>
    </row>
    <row r="7" spans="1:13" x14ac:dyDescent="0.35">
      <c r="A7" s="201" t="s">
        <v>1782</v>
      </c>
      <c r="B7" s="201" t="s">
        <v>997</v>
      </c>
      <c r="C7" s="202" t="s">
        <v>1786</v>
      </c>
      <c r="D7" s="210">
        <v>4</v>
      </c>
      <c r="E7" s="209">
        <v>2</v>
      </c>
      <c r="F7" s="209">
        <v>2</v>
      </c>
      <c r="G7" s="209">
        <v>2</v>
      </c>
      <c r="H7" s="209">
        <v>2</v>
      </c>
      <c r="I7" s="209">
        <v>2</v>
      </c>
      <c r="J7" s="209" t="s">
        <v>1787</v>
      </c>
      <c r="K7" s="209">
        <v>2</v>
      </c>
      <c r="L7" s="209">
        <v>2</v>
      </c>
      <c r="M7" s="209">
        <v>2</v>
      </c>
    </row>
    <row r="8" spans="1:13" x14ac:dyDescent="0.35">
      <c r="A8" s="201" t="s">
        <v>1782</v>
      </c>
      <c r="B8" s="201" t="s">
        <v>997</v>
      </c>
      <c r="C8" s="202" t="s">
        <v>1788</v>
      </c>
      <c r="D8" s="209">
        <v>2</v>
      </c>
      <c r="E8" s="209">
        <v>2</v>
      </c>
      <c r="F8" s="209">
        <v>2</v>
      </c>
      <c r="G8" s="209">
        <v>2</v>
      </c>
      <c r="H8" s="209">
        <v>2</v>
      </c>
      <c r="I8" s="209">
        <v>2</v>
      </c>
      <c r="J8" s="209">
        <v>2</v>
      </c>
      <c r="K8" s="209">
        <v>2</v>
      </c>
      <c r="L8" s="209">
        <v>2</v>
      </c>
      <c r="M8" s="209">
        <v>2</v>
      </c>
    </row>
    <row r="9" spans="1:13" x14ac:dyDescent="0.35">
      <c r="A9" s="201" t="s">
        <v>1782</v>
      </c>
      <c r="B9" s="201" t="s">
        <v>997</v>
      </c>
      <c r="C9" s="202" t="s">
        <v>1789</v>
      </c>
      <c r="D9" s="209" t="s">
        <v>1787</v>
      </c>
      <c r="E9" s="209" t="s">
        <v>1787</v>
      </c>
      <c r="F9" s="209" t="s">
        <v>1787</v>
      </c>
      <c r="G9" s="209">
        <v>2</v>
      </c>
      <c r="H9" s="209" t="s">
        <v>1787</v>
      </c>
      <c r="I9" s="209">
        <v>2</v>
      </c>
      <c r="J9" s="209" t="s">
        <v>1787</v>
      </c>
      <c r="K9" s="209" t="s">
        <v>1787</v>
      </c>
      <c r="L9" s="209">
        <v>2</v>
      </c>
      <c r="M9" s="209">
        <v>2</v>
      </c>
    </row>
    <row r="10" spans="1:13" x14ac:dyDescent="0.35">
      <c r="A10" s="201" t="s">
        <v>1782</v>
      </c>
      <c r="B10" s="201" t="s">
        <v>997</v>
      </c>
      <c r="C10" s="202" t="s">
        <v>1790</v>
      </c>
      <c r="D10" s="209">
        <v>2</v>
      </c>
      <c r="E10" s="209">
        <v>2</v>
      </c>
      <c r="F10" s="209">
        <v>2</v>
      </c>
      <c r="G10" s="210" t="s">
        <v>1807</v>
      </c>
      <c r="H10" s="209" t="s">
        <v>1787</v>
      </c>
      <c r="I10" s="210" t="s">
        <v>1807</v>
      </c>
      <c r="J10" s="209" t="s">
        <v>1787</v>
      </c>
      <c r="K10" s="209" t="s">
        <v>1787</v>
      </c>
      <c r="L10" s="209">
        <v>2</v>
      </c>
      <c r="M10" s="209">
        <v>2</v>
      </c>
    </row>
    <row r="11" spans="1:13" x14ac:dyDescent="0.35">
      <c r="A11" s="201" t="str">
        <f>VLOOKUP(C11,SKL放款!A:G,7,FALSE)</f>
        <v>放款服務課</v>
      </c>
      <c r="B11" s="201" t="s">
        <v>1768</v>
      </c>
      <c r="C11" s="211" t="s">
        <v>1791</v>
      </c>
      <c r="D11" s="209">
        <v>2</v>
      </c>
      <c r="E11" s="209" t="s">
        <v>1787</v>
      </c>
      <c r="F11" s="209">
        <v>2</v>
      </c>
      <c r="G11" s="209" t="s">
        <v>1787</v>
      </c>
      <c r="H11" s="210" t="s">
        <v>1792</v>
      </c>
      <c r="I11" s="209">
        <v>2</v>
      </c>
      <c r="J11" s="209" t="s">
        <v>1787</v>
      </c>
      <c r="K11" s="210">
        <v>4</v>
      </c>
      <c r="M11" s="209">
        <v>2</v>
      </c>
    </row>
    <row r="12" spans="1:13" x14ac:dyDescent="0.35">
      <c r="A12" s="201" t="str">
        <f>VLOOKUP(C12,SKL放款!A:G,7,FALSE)</f>
        <v>放款服務課</v>
      </c>
      <c r="B12" s="201" t="s">
        <v>1768</v>
      </c>
      <c r="C12" s="211" t="s">
        <v>1793</v>
      </c>
      <c r="D12" s="209">
        <v>1</v>
      </c>
      <c r="E12" s="209">
        <v>1</v>
      </c>
      <c r="F12" s="209">
        <v>1</v>
      </c>
      <c r="G12" s="210" t="s">
        <v>1807</v>
      </c>
      <c r="H12" s="209" t="s">
        <v>1794</v>
      </c>
      <c r="I12" s="212" t="s">
        <v>1787</v>
      </c>
      <c r="J12" s="212">
        <v>2</v>
      </c>
      <c r="K12" s="209">
        <v>1</v>
      </c>
      <c r="L12" s="212">
        <v>2</v>
      </c>
      <c r="M12" s="212">
        <v>2</v>
      </c>
    </row>
    <row r="13" spans="1:13" x14ac:dyDescent="0.35">
      <c r="A13" s="201" t="str">
        <f>VLOOKUP(C13,SKL放款!A:G,7,FALSE)</f>
        <v>放款服務課</v>
      </c>
      <c r="B13" s="201" t="s">
        <v>1768</v>
      </c>
      <c r="C13" s="202" t="s">
        <v>1795</v>
      </c>
      <c r="D13" s="209">
        <v>1</v>
      </c>
      <c r="E13" s="209">
        <v>1</v>
      </c>
      <c r="K13" s="209">
        <v>1</v>
      </c>
      <c r="M13" s="209">
        <v>1</v>
      </c>
    </row>
    <row r="14" spans="1:13" x14ac:dyDescent="0.35">
      <c r="A14" s="201" t="str">
        <f>VLOOKUP(C14,SKL放款!A:G,7,FALSE)</f>
        <v>放款推展課</v>
      </c>
      <c r="B14" s="201" t="s">
        <v>1768</v>
      </c>
      <c r="C14" s="211" t="s">
        <v>1796</v>
      </c>
      <c r="D14" s="212" t="s">
        <v>1802</v>
      </c>
      <c r="E14" s="212" t="s">
        <v>1802</v>
      </c>
      <c r="F14" s="213" t="s">
        <v>1792</v>
      </c>
    </row>
    <row r="15" spans="1:13" x14ac:dyDescent="0.35">
      <c r="A15" s="201" t="str">
        <f>VLOOKUP(C15,SKL放款!A:G,7,FALSE)</f>
        <v>放款推展課</v>
      </c>
      <c r="B15" s="201" t="s">
        <v>1768</v>
      </c>
      <c r="C15" s="211" t="s">
        <v>1797</v>
      </c>
      <c r="D15" s="212">
        <v>2</v>
      </c>
      <c r="E15" s="212" t="s">
        <v>1787</v>
      </c>
      <c r="F15" s="213" t="s">
        <v>1807</v>
      </c>
      <c r="G15" s="213" t="s">
        <v>1807</v>
      </c>
      <c r="H15" s="212">
        <v>2</v>
      </c>
      <c r="I15" s="212" t="s">
        <v>1787</v>
      </c>
      <c r="J15" s="212" t="s">
        <v>1787</v>
      </c>
      <c r="K15" s="213" t="s">
        <v>1807</v>
      </c>
      <c r="L15" s="212">
        <v>2</v>
      </c>
      <c r="M15" s="212">
        <v>2</v>
      </c>
    </row>
    <row r="16" spans="1:13" x14ac:dyDescent="0.35">
      <c r="A16" s="201" t="str">
        <f>VLOOKUP(C16,SKL放款!A:G,7,FALSE)</f>
        <v>放款推展課</v>
      </c>
      <c r="B16" s="201" t="s">
        <v>1798</v>
      </c>
      <c r="C16" s="211" t="s">
        <v>1799</v>
      </c>
      <c r="I16" s="212">
        <v>2</v>
      </c>
      <c r="J16" s="209">
        <v>1</v>
      </c>
      <c r="K16" s="212" t="s">
        <v>1787</v>
      </c>
      <c r="L16" s="212"/>
      <c r="M16" s="212">
        <v>2</v>
      </c>
    </row>
    <row r="17" spans="1:13" x14ac:dyDescent="0.35">
      <c r="A17" s="201" t="str">
        <f>VLOOKUP(C17,SKL放款!A:G,7,FALSE)</f>
        <v>放款推展課</v>
      </c>
      <c r="B17" s="201" t="s">
        <v>1798</v>
      </c>
      <c r="C17" s="211" t="s">
        <v>1800</v>
      </c>
      <c r="G17" s="209">
        <v>1</v>
      </c>
      <c r="I17" s="213" t="s">
        <v>1792</v>
      </c>
      <c r="J17" s="213">
        <v>4</v>
      </c>
      <c r="K17" s="212" t="s">
        <v>1787</v>
      </c>
      <c r="L17" s="212"/>
      <c r="M17" s="212">
        <v>2</v>
      </c>
    </row>
    <row r="18" spans="1:13" x14ac:dyDescent="0.35">
      <c r="A18" s="201" t="str">
        <f>VLOOKUP(C18,SKL放款!A:G,7,FALSE)</f>
        <v>放款推展課</v>
      </c>
      <c r="B18" s="201" t="s">
        <v>1798</v>
      </c>
      <c r="C18" s="211" t="s">
        <v>1801</v>
      </c>
      <c r="I18" s="212" t="s">
        <v>1802</v>
      </c>
      <c r="J18" s="212">
        <v>2</v>
      </c>
      <c r="K18" s="209" t="s">
        <v>1794</v>
      </c>
      <c r="M18" s="212">
        <v>2</v>
      </c>
    </row>
    <row r="19" spans="1:13" x14ac:dyDescent="0.35">
      <c r="A19" s="201" t="str">
        <f>VLOOKUP(C19,SKL放款!A:G,7,FALSE)</f>
        <v>放款管理課</v>
      </c>
      <c r="B19" s="201" t="s">
        <v>1768</v>
      </c>
      <c r="C19" s="211" t="s">
        <v>1803</v>
      </c>
      <c r="D19" s="210">
        <v>3</v>
      </c>
      <c r="E19" s="210">
        <v>3</v>
      </c>
      <c r="F19" s="210">
        <v>3</v>
      </c>
      <c r="G19" s="213">
        <v>3</v>
      </c>
      <c r="M19" s="212">
        <v>2</v>
      </c>
    </row>
    <row r="20" spans="1:13" x14ac:dyDescent="0.35">
      <c r="A20" s="201" t="str">
        <f>VLOOKUP(C20,SKL放款!A:G,7,FALSE)</f>
        <v>放款管理課</v>
      </c>
      <c r="B20" s="201" t="s">
        <v>1768</v>
      </c>
      <c r="C20" s="202" t="s">
        <v>1804</v>
      </c>
      <c r="M20" s="212">
        <v>2</v>
      </c>
    </row>
    <row r="21" spans="1:13" x14ac:dyDescent="0.35">
      <c r="A21" s="201" t="str">
        <f>VLOOKUP(C21,SKL放款!A:G,7,FALSE)</f>
        <v>放款管理課</v>
      </c>
      <c r="B21" s="201" t="s">
        <v>1768</v>
      </c>
      <c r="C21" s="202" t="s">
        <v>1805</v>
      </c>
      <c r="M21" s="212">
        <v>2</v>
      </c>
    </row>
    <row r="22" spans="1:13" x14ac:dyDescent="0.35">
      <c r="A22" s="201" t="str">
        <f>VLOOKUP(C22,SKL放款!A:G,7,FALSE)</f>
        <v>放款審查課</v>
      </c>
      <c r="B22" s="201" t="s">
        <v>1768</v>
      </c>
      <c r="C22" s="211" t="s">
        <v>1806</v>
      </c>
      <c r="H22" s="209">
        <v>1</v>
      </c>
      <c r="J22" s="209" t="s">
        <v>1822</v>
      </c>
      <c r="K22" s="213" t="s">
        <v>1807</v>
      </c>
      <c r="M22" s="212">
        <v>2</v>
      </c>
    </row>
    <row r="23" spans="1:13" x14ac:dyDescent="0.35">
      <c r="A23" s="201" t="str">
        <f>VLOOKUP(C23,SKL放款!A:G,7,FALSE)</f>
        <v>放款審查課</v>
      </c>
      <c r="B23" s="201" t="s">
        <v>1768</v>
      </c>
      <c r="C23" s="211" t="s">
        <v>1808</v>
      </c>
      <c r="H23" s="209">
        <v>1</v>
      </c>
      <c r="J23" s="209">
        <v>1</v>
      </c>
      <c r="K23" s="210" t="s">
        <v>1822</v>
      </c>
      <c r="M23" s="212">
        <v>2</v>
      </c>
    </row>
    <row r="24" spans="1:13" x14ac:dyDescent="0.35">
      <c r="A24" s="201" t="str">
        <f>VLOOKUP(C24,SKL放款!A:G,7,FALSE)</f>
        <v>放款審查課</v>
      </c>
      <c r="B24" s="201" t="s">
        <v>1768</v>
      </c>
      <c r="C24" s="202" t="s">
        <v>1769</v>
      </c>
      <c r="M24" s="212">
        <v>2</v>
      </c>
    </row>
    <row r="25" spans="1:13" x14ac:dyDescent="0.35">
      <c r="A25" s="201" t="str">
        <f>VLOOKUP(C25,SKL放款!A:G,7,FALSE)</f>
        <v>放款審查課</v>
      </c>
      <c r="B25" s="201" t="s">
        <v>1768</v>
      </c>
      <c r="C25" s="202" t="s">
        <v>1770</v>
      </c>
      <c r="M25" s="209">
        <v>1</v>
      </c>
    </row>
    <row r="26" spans="1:13" x14ac:dyDescent="0.35">
      <c r="A26" s="201" t="str">
        <f>VLOOKUP(C26,SKL放款!A:G,7,FALSE)</f>
        <v>放款審查課</v>
      </c>
      <c r="B26" s="201" t="s">
        <v>1768</v>
      </c>
      <c r="C26" s="202" t="s">
        <v>1771</v>
      </c>
      <c r="M26" s="212">
        <v>2</v>
      </c>
    </row>
    <row r="29" spans="1:13" hidden="1" x14ac:dyDescent="0.35">
      <c r="A29" s="201" t="s">
        <v>1809</v>
      </c>
      <c r="C29" s="202" t="s">
        <v>1810</v>
      </c>
      <c r="D29" s="209">
        <v>2</v>
      </c>
      <c r="E29" s="209">
        <v>2</v>
      </c>
      <c r="F29" s="209">
        <v>2</v>
      </c>
      <c r="G29" s="209">
        <v>2</v>
      </c>
      <c r="H29" s="209">
        <v>2</v>
      </c>
      <c r="I29" s="209">
        <v>2</v>
      </c>
      <c r="J29" s="209">
        <v>2</v>
      </c>
      <c r="K29" s="209">
        <v>2</v>
      </c>
      <c r="M29" s="209">
        <v>2</v>
      </c>
    </row>
    <row r="30" spans="1:13" hidden="1" x14ac:dyDescent="0.35">
      <c r="A30" s="201" t="s">
        <v>1809</v>
      </c>
      <c r="C30" s="202" t="s">
        <v>1811</v>
      </c>
      <c r="D30" s="209">
        <v>2</v>
      </c>
      <c r="E30" s="209">
        <v>2</v>
      </c>
      <c r="F30" s="209">
        <v>2</v>
      </c>
      <c r="G30" s="209">
        <v>2</v>
      </c>
      <c r="H30" s="209">
        <v>2</v>
      </c>
      <c r="I30" s="209">
        <v>2</v>
      </c>
      <c r="J30" s="209">
        <v>2</v>
      </c>
      <c r="K30" s="209">
        <v>2</v>
      </c>
      <c r="M30" s="209">
        <v>2</v>
      </c>
    </row>
    <row r="31" spans="1:13" hidden="1" x14ac:dyDescent="0.35">
      <c r="A31" s="201" t="s">
        <v>1809</v>
      </c>
      <c r="C31" s="202" t="s">
        <v>1812</v>
      </c>
      <c r="D31" s="209">
        <v>2</v>
      </c>
      <c r="E31" s="209">
        <v>2</v>
      </c>
      <c r="F31" s="209">
        <v>2</v>
      </c>
      <c r="G31" s="209">
        <v>2</v>
      </c>
      <c r="H31" s="209">
        <v>2</v>
      </c>
      <c r="I31" s="209">
        <v>2</v>
      </c>
      <c r="J31" s="209">
        <v>2</v>
      </c>
      <c r="K31" s="209">
        <v>2</v>
      </c>
      <c r="M31" s="209">
        <v>2</v>
      </c>
    </row>
    <row r="32" spans="1:13" hidden="1" x14ac:dyDescent="0.35">
      <c r="A32" s="201" t="s">
        <v>1809</v>
      </c>
      <c r="C32" s="202" t="s">
        <v>1813</v>
      </c>
      <c r="D32" s="209">
        <v>2</v>
      </c>
      <c r="E32" s="209">
        <v>2</v>
      </c>
      <c r="F32" s="209">
        <v>2</v>
      </c>
      <c r="G32" s="209">
        <v>2</v>
      </c>
      <c r="H32" s="209">
        <v>2</v>
      </c>
    </row>
    <row r="33" spans="1:13" hidden="1" x14ac:dyDescent="0.35">
      <c r="A33" s="201" t="s">
        <v>1809</v>
      </c>
      <c r="C33" s="202" t="s">
        <v>1814</v>
      </c>
      <c r="D33" s="209">
        <v>2</v>
      </c>
      <c r="E33" s="209">
        <v>2</v>
      </c>
      <c r="F33" s="209">
        <v>2</v>
      </c>
      <c r="G33" s="209">
        <v>2</v>
      </c>
      <c r="H33" s="209">
        <v>2</v>
      </c>
    </row>
    <row r="34" spans="1:13" hidden="1" x14ac:dyDescent="0.35">
      <c r="A34" s="201" t="s">
        <v>1809</v>
      </c>
      <c r="C34" s="202" t="s">
        <v>1815</v>
      </c>
      <c r="I34" s="209">
        <v>2</v>
      </c>
      <c r="J34" s="209">
        <v>2</v>
      </c>
      <c r="K34" s="209">
        <v>2</v>
      </c>
      <c r="M34" s="209">
        <v>1</v>
      </c>
    </row>
    <row r="35" spans="1:13" hidden="1" x14ac:dyDescent="0.35">
      <c r="A35" s="201" t="s">
        <v>1809</v>
      </c>
      <c r="C35" s="202" t="s">
        <v>1816</v>
      </c>
      <c r="I35" s="209">
        <v>2</v>
      </c>
      <c r="J35" s="209">
        <v>2</v>
      </c>
      <c r="K35" s="209">
        <v>2</v>
      </c>
      <c r="M35" s="209">
        <v>2</v>
      </c>
    </row>
    <row r="37" spans="1:13" x14ac:dyDescent="0.35">
      <c r="B37" s="201">
        <v>1</v>
      </c>
      <c r="C37" s="201" t="s">
        <v>1817</v>
      </c>
    </row>
    <row r="38" spans="1:13" x14ac:dyDescent="0.35">
      <c r="B38" s="201">
        <v>2</v>
      </c>
      <c r="C38" s="201" t="s">
        <v>1818</v>
      </c>
    </row>
    <row r="39" spans="1:13" x14ac:dyDescent="0.35">
      <c r="B39" s="201">
        <v>3</v>
      </c>
      <c r="C39" s="201" t="s">
        <v>1819</v>
      </c>
    </row>
    <row r="40" spans="1:13" x14ac:dyDescent="0.35">
      <c r="B40" s="201">
        <v>4</v>
      </c>
      <c r="C40" s="227" t="s">
        <v>1830</v>
      </c>
    </row>
    <row r="41" spans="1:13" x14ac:dyDescent="0.35">
      <c r="B41" s="203"/>
      <c r="C41" s="201" t="s">
        <v>1820</v>
      </c>
    </row>
    <row r="42" spans="1:13" ht="15" x14ac:dyDescent="0.35">
      <c r="B42" s="201" t="s">
        <v>1821</v>
      </c>
      <c r="C42" s="228" t="s">
        <v>1831</v>
      </c>
    </row>
    <row r="43" spans="1:13" ht="15" x14ac:dyDescent="0.35">
      <c r="B43" s="201" t="s">
        <v>1072</v>
      </c>
      <c r="C43" s="228" t="s">
        <v>1832</v>
      </c>
    </row>
    <row r="45" spans="1:13" ht="15" x14ac:dyDescent="0.35">
      <c r="C45" s="229" t="s">
        <v>1833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會議回覆追蹤tmp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2021-08-16T06:53:10Z</dcterms:modified>
</cp:coreProperties>
</file>