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Z:\SKL\DB\MappingBooks\"/>
    </mc:Choice>
  </mc:AlternateContent>
  <xr:revisionPtr revIDLastSave="0" documentId="13_ncr:1_{E00C631E-EBB1-47D6-92E2-4848EA3C6E74}" xr6:coauthVersionLast="47" xr6:coauthVersionMax="47" xr10:uidLastSave="{00000000-0000-0000-0000-000000000000}"/>
  <bookViews>
    <workbookView xWindow="-108" yWindow="-108" windowWidth="23256" windowHeight="12576" xr2:uid="{00000000-000D-0000-FFFF-FFFF00000000}"/>
  </bookViews>
  <sheets>
    <sheet name="目錄" sheetId="1" r:id="rId1"/>
    <sheet name="ClBuildingOwner" sheetId="2" r:id="rId2"/>
    <sheet name="ClBuildingPublic" sheetId="3" r:id="rId3"/>
    <sheet name="ClBuilding" sheetId="4" r:id="rId4"/>
    <sheet name="ClFac" sheetId="5" r:id="rId5"/>
    <sheet name="ClImm" sheetId="6" r:id="rId6"/>
    <sheet name="ClLandOwner" sheetId="7" r:id="rId7"/>
    <sheet name="ClLand" sheetId="8" r:id="rId8"/>
    <sheet name="ClLand(2)" sheetId="9" r:id="rId9"/>
    <sheet name="ClMain" sheetId="10" r:id="rId10"/>
    <sheet name="ClMain(2)" sheetId="11" r:id="rId11"/>
    <sheet name="ClMain(3)" sheetId="12" r:id="rId12"/>
    <sheet name="ClMain(4)" sheetId="13" r:id="rId13"/>
    <sheet name="ClMovables" sheetId="14" r:id="rId14"/>
    <sheet name="ClNoMap" sheetId="15" r:id="rId15"/>
    <sheet name="ClNoMap(2)" sheetId="16" r:id="rId16"/>
    <sheet name="ClNoMap(3)" sheetId="17" r:id="rId17"/>
    <sheet name="ClNoMap(4)" sheetId="18" r:id="rId18"/>
    <sheet name="ClNoMap(5)" sheetId="19" r:id="rId19"/>
    <sheet name="ClOther" sheetId="20" r:id="rId20"/>
    <sheet name="ClParking" sheetId="21" r:id="rId21"/>
    <sheet name="ClStock" sheetId="22" r:id="rId22"/>
    <sheet name="CustDataCtrl" sheetId="23" r:id="rId23"/>
    <sheet name="CustRmk" sheetId="24" r:id="rId24"/>
    <sheet name="FacCaseAppl" sheetId="25" r:id="rId25"/>
    <sheet name="FacCaseAppl(2)" sheetId="26" r:id="rId26"/>
    <sheet name="FacClose" sheetId="27" r:id="rId27"/>
    <sheet name="FacMain" sheetId="28" r:id="rId28"/>
    <sheet name="FacProdStepRate" sheetId="29" r:id="rId29"/>
    <sheet name="FacProd" sheetId="30" r:id="rId30"/>
    <sheet name="ForeclosureFee" sheetId="31" r:id="rId31"/>
    <sheet name="ForeclosureFinished" sheetId="32" r:id="rId32"/>
    <sheet name="GraceCondition" sheetId="33" r:id="rId33"/>
    <sheet name="Guarantor" sheetId="34" r:id="rId3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 i="5" l="1"/>
  <c r="E1" i="34" l="1"/>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4"/>
  <c r="E1" i="3"/>
  <c r="E1" i="2"/>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<sst xmlns="http://schemas.openxmlformats.org/spreadsheetml/2006/main" count="7726" uniqueCount="1671">
  <si>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</si>
  <si>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</si>
  <si>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</si>
  <si>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</si>
  <si>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</si>
  <si>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</si>
  <si>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</si>
  <si>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</si>
  <si>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擔保品-建物所有權人檔</t>
  </si>
  <si>
    <t>擔保品-建物公設建號檔</t>
  </si>
  <si>
    <t>擔保品不動產建物檔</t>
  </si>
  <si>
    <t>擔保品與額度關聯檔</t>
  </si>
  <si>
    <t>擔保品不動產檔</t>
  </si>
  <si>
    <t>擔保品-土地所有權人檔</t>
  </si>
  <si>
    <t>擔保品不動產土地檔</t>
  </si>
  <si>
    <t>擔保品主檔</t>
  </si>
  <si>
    <t>擔保品動產檔</t>
  </si>
  <si>
    <t>擔保品編號新舊對照檔</t>
  </si>
  <si>
    <t>擔保品其他檔</t>
  </si>
  <si>
    <t>擔保品-車位資料檔</t>
  </si>
  <si>
    <t>擔保品股票檔</t>
  </si>
  <si>
    <t>結清戶個資控管檔</t>
  </si>
  <si>
    <t>顧客控管警訊檔</t>
  </si>
  <si>
    <t>案件申請檔</t>
  </si>
  <si>
    <t>清償作業檔</t>
  </si>
  <si>
    <t>額度主檔</t>
  </si>
  <si>
    <t>商品參數副檔階梯式利率</t>
  </si>
  <si>
    <t>商品參數主檔</t>
  </si>
  <si>
    <t>法拍費用檔</t>
  </si>
  <si>
    <t>法拍完成資料檔</t>
  </si>
  <si>
    <t>寬限條件控管繳息檔</t>
  </si>
  <si>
    <t>保證人檔</t>
  </si>
  <si>
    <t>借款戶關係人/關係企業主檔</t>
  </si>
  <si>
    <t>Table</t>
  </si>
  <si>
    <t>ClBuildingOwner</t>
  </si>
  <si>
    <t>比對處理用 Raw SQL pre-Select append:</t>
  </si>
  <si>
    <t>串聯方式</t>
  </si>
  <si>
    <t xml:space="preserve">FROM "ClNoMapping" S1
 LEFT JOIN "LA$HGTP" S2 ON S2."GDRID1" = S1."GDRID1"
 AND S2."GDRID2" = S1."GDRID2"
 AND S2."GDRNUM" = S1."GDRNUM"
 AND S2."LGTSEQ" = S1."LGTSEQ"
 LEFT JOIN "CU$CUSP" S3 ON S3."CUSCIF" = S2."LGTCIF"
 LEFT JOIN "CustMain" S4 ON TRIM(S4."CustId") = TRIM(S3."CUSID1")
 LEFT JOIN "ClBuilding" S5 ON S5."ClCode1" = S1."ClCode1"
 AND S5."ClCode2" = S1."ClCode2"
 AND S5."ClNo" = S1."ClNo"
 </t>
  </si>
  <si>
    <t>比對處理用 ORDER BY:</t>
  </si>
  <si>
    <t>"ClCode1", "ClCode2", "ClNo", "OwnerCustUKey"</t>
  </si>
  <si>
    <t>篩選條件</t>
  </si>
  <si>
    <t xml:space="preserve">WHERE S1."GDRID1" = '1' AND NVL(S2."LGTCIF",0) &gt; 0 AND NVL(S3."CUSCIF",0) &gt; 0 AND NVL(S4."CustId",' ') &lt;&gt; ' ' AND NVL(S5."ClNo",0) &gt; 0 </t>
  </si>
  <si>
    <t>比對處理用 Raw SQL Append:</t>
  </si>
  <si>
    <t>SEQ</t>
  </si>
  <si>
    <t>欄位名稱</t>
  </si>
  <si>
    <t>型態</t>
  </si>
  <si>
    <t>長度</t>
  </si>
  <si>
    <t>小數</t>
  </si>
  <si>
    <t>備註說明</t>
  </si>
  <si>
    <t>Table名稱</t>
  </si>
  <si>
    <t>特殊處理</t>
  </si>
  <si>
    <t>比對處理</t>
  </si>
  <si>
    <t/>
  </si>
  <si>
    <t>ClCode1</t>
  </si>
  <si>
    <t>擔保品-代號1</t>
  </si>
  <si>
    <t>DECIMAL</t>
  </si>
  <si>
    <t>ClNoMapping</t>
  </si>
  <si>
    <t xml:space="preserve">
</t>
  </si>
  <si>
    <t>"S1"."ClCode1"</t>
  </si>
  <si>
    <t>ClCode2</t>
  </si>
  <si>
    <t>擔保品-代號2</t>
  </si>
  <si>
    <t>"S1"."ClCode2"</t>
  </si>
  <si>
    <t>ClNo</t>
  </si>
  <si>
    <t>擔保品編號</t>
  </si>
  <si>
    <t>"S1"."ClNo"</t>
  </si>
  <si>
    <t>OwnerCustUKey</t>
  </si>
  <si>
    <t>客戶識別碼</t>
  </si>
  <si>
    <t>VARCHAR2</t>
  </si>
  <si>
    <t>CustMain</t>
  </si>
  <si>
    <t>CustUKey</t>
  </si>
  <si>
    <t xml:space="preserve">VARCHAR2
</t>
  </si>
  <si>
    <t xml:space="preserve">32
</t>
  </si>
  <si>
    <t>"S4"."CustUKey"</t>
  </si>
  <si>
    <t>OwnerRelCode</t>
  </si>
  <si>
    <t>與授信戶關係</t>
  </si>
  <si>
    <t>參考CdGuarantor</t>
  </si>
  <si>
    <t>固定為空白</t>
  </si>
  <si>
    <t>OwnerPart</t>
  </si>
  <si>
    <t>持份比率(分子)</t>
  </si>
  <si>
    <t>固定為「1」</t>
  </si>
  <si>
    <t>OwnerTotal</t>
  </si>
  <si>
    <t>持份比率(分母)</t>
  </si>
  <si>
    <t>CreateDate</t>
  </si>
  <si>
    <t>建檔日期時間</t>
  </si>
  <si>
    <t>DATE</t>
  </si>
  <si>
    <t>CreateEmpNo</t>
  </si>
  <si>
    <t>建檔人員</t>
  </si>
  <si>
    <t>LastUpdate</t>
  </si>
  <si>
    <t>最後更新日期時間</t>
  </si>
  <si>
    <t>LastUpdateEmpNo</t>
  </si>
  <si>
    <t>最後更新人員</t>
  </si>
  <si>
    <t>ClBuildingPublic</t>
  </si>
  <si>
    <t xml:space="preserve">FROM "ClBuilding" CB
 LEFT JOIN "ClNoMapping" CNM ON CNM."ClCode1" = CB."ClCode1"
 AND CNM."ClCode2" = CB."ClCode2"
 AND CNM."ClNo" = CB."ClNo"
 LEFT JOIN "LA$PHGP" PH ON PH."GDRID1" = CNM."GDRID1"
 AND PH."GDRID2" = CNM."GDRID2"
 AND PH."GDRNUM" = CNM."GDRNUM"
 AND PH."LGTSEQ" = CNM."LGTSEQ"
 LEFT JOIN "LA$HGTP" HG ON HG."GDRID1" = CNM."GDRID1"
 AND HG."GDRID2" = CNM."GDRID2"
 AND HG."GDRNUM" = CNM."GDRNUM"
 AND HG."LGTSEQ" = CNM."LGTSEQ"
 </t>
  </si>
  <si>
    <t>"ClCode1", "ClCode2", "ClNo", "PublicSeq"</t>
  </si>
  <si>
    <t>WHERE NVL(PH."HGTPNM",0) &gt; 0</t>
  </si>
  <si>
    <t>擔保品代號檔CdCl</t>
  </si>
  <si>
    <t>ClBuilding</t>
  </si>
  <si>
    <t>擔保品代號1</t>
  </si>
  <si>
    <t xml:space="preserve">DECIMAL
</t>
  </si>
  <si>
    <t xml:space="preserve">1
</t>
  </si>
  <si>
    <t>"CB"."ClCode1"</t>
  </si>
  <si>
    <t>擔保品代號2</t>
  </si>
  <si>
    <t xml:space="preserve">2
</t>
  </si>
  <si>
    <t>"CB"."ClCode2"</t>
  </si>
  <si>
    <t xml:space="preserve">7
</t>
  </si>
  <si>
    <t>"CB"."ClNo"</t>
  </si>
  <si>
    <t>LA$PHGP
ClBuilding
ClBuilding
ClBuilding</t>
  </si>
  <si>
    <t>HGTPNM
ClNo
ClCode2
ClCode1</t>
  </si>
  <si>
    <t>公設建號
擔保品編號
擔保品代號2
擔保品代號1</t>
  </si>
  <si>
    <t xml:space="preserve">N
DECIMAL
DECIMAL
DECIMAL
</t>
  </si>
  <si>
    <t xml:space="preserve">5
7
2
1
</t>
  </si>
  <si>
    <t xml:space="preserve">
</t>
  </si>
  <si>
    <t>ROW_NUMBER() OVER (PARTITION BY "CB"."ClCode1", "CB"."ClCode2", "CB"."ClNo" ORDER BY "PH"."HGTPNM")</t>
  </si>
  <si>
    <t>PublicBdNo1</t>
  </si>
  <si>
    <t>公設建號</t>
  </si>
  <si>
    <t>建號格式為5-3
*資料轉換無值時,擺0</t>
  </si>
  <si>
    <t>LA$PHGP</t>
  </si>
  <si>
    <t>HGTPNM</t>
  </si>
  <si>
    <t xml:space="preserve">N
</t>
  </si>
  <si>
    <t xml:space="preserve">5
</t>
  </si>
  <si>
    <t>"PH"."HGTPNM"</t>
  </si>
  <si>
    <t>PublicBdNo2</t>
  </si>
  <si>
    <t>公設建號(子號)</t>
  </si>
  <si>
    <t>HGTPNM2</t>
  </si>
  <si>
    <t>公設建號2</t>
  </si>
  <si>
    <t xml:space="preserve">3
</t>
  </si>
  <si>
    <t>"PH"."HGTPNM2"</t>
  </si>
  <si>
    <t>Area</t>
  </si>
  <si>
    <t>登記面積(坪)</t>
  </si>
  <si>
    <t>LA$HGTP</t>
  </si>
  <si>
    <t>HGTPSM</t>
  </si>
  <si>
    <t>公設(坪)</t>
  </si>
  <si>
    <t>"HG"."HGTPSM"</t>
  </si>
  <si>
    <t>OwnerId</t>
  </si>
  <si>
    <t>所有權人統編</t>
  </si>
  <si>
    <t>OwnerName</t>
  </si>
  <si>
    <t>所有權人姓名</t>
  </si>
  <si>
    <t>NVARCHAR2</t>
  </si>
  <si>
    <t xml:space="preserve">FROM "ClNoMapping" S1
 LEFT JOIN "LA$HGTP" S2 ON S2."GDRID1" = S1."GDRID1"
 AND S2."GDRID2" = S1."GDRID2"
 AND S2."GDRNUM" = S1."GDRNUM"
 AND S2."LGTSEQ" = S1."LGTSEQ"
 LEFT JOIN "CdCity" ON "CdCity"."CityItem" = CASE
 WHEN S2."HGTAD1" = '　南投' THEN '南投縣'
 WHEN S2."HGTAD1" = '　台中' THEN '台中市'
 WHEN S2."HGTAD1" = '　台北' THEN '台北市'
 WHEN S2."HGTAD1" = '　基隆' THEN '基隆市'
 WHEN S2."HGTAD1" = '　彰化' THEN '彰化縣'
 WHEN S2."HGTAD1" = '　花蓮' THEN '花蓮縣'
 WHEN S2."HGTAD1" = '　雲林' THEN '雲林縣'
 WHEN S2."HGTAD1" = '　高雄' THEN '高雄市'
 WHEN S2."HGTAD1" = '台中縣' THEN '台中市'
 WHEN S2."HGTAD1" = '台北縣' THEN '新北市'
 WHEN S2."HGTAD1" = '台南縣' THEN '台南市'
 WHEN S2."HGTAD1" = '嘉義嘉' THEN '嘉義市'
 WHEN S2."HGTAD1" = '高雄縣' THEN '高雄市'
 ELSE S2."HGTAD1" END
 LEFT JOIN "CdArea" ON "CdArea"."CityCode" = "CdCity"."CityCode"
 AND "CdArea"."AreaItem" = S2."HGTAD2"
 AND NVL("CdCity"."CityCode",' ') &lt;&gt; ' '
 </t>
  </si>
  <si>
    <t>"ClCode1", "ClCode2", "ClNo"</t>
  </si>
  <si>
    <t xml:space="preserve">WHERE S1."GDRID1" = '1' </t>
  </si>
  <si>
    <t>CityCode</t>
  </si>
  <si>
    <t>縣市</t>
  </si>
  <si>
    <t>地區別與鄉鎮區對照檔CdArea</t>
  </si>
  <si>
    <t>CdCity</t>
  </si>
  <si>
    <t>縣市代碼(地區別)</t>
  </si>
  <si>
    <t>NVL("CdCity"."CityCode", '')</t>
  </si>
  <si>
    <t>AreaCode</t>
  </si>
  <si>
    <t>鄉鎮市區</t>
  </si>
  <si>
    <t>CdArea</t>
  </si>
  <si>
    <t>鄉鎮區代碼</t>
  </si>
  <si>
    <t>NVL("CdArea"."AreaCode", '')</t>
  </si>
  <si>
    <t>IrCode</t>
  </si>
  <si>
    <t>段小段代碼</t>
  </si>
  <si>
    <t>地段代碼檔CdLandSection</t>
  </si>
  <si>
    <t>Road</t>
  </si>
  <si>
    <t>路名</t>
  </si>
  <si>
    <t xml:space="preserve">C
</t>
  </si>
  <si>
    <t xml:space="preserve">58
</t>
  </si>
  <si>
    <t>Section</t>
  </si>
  <si>
    <t>段</t>
  </si>
  <si>
    <t>Alley</t>
  </si>
  <si>
    <t>巷</t>
  </si>
  <si>
    <t>Lane</t>
  </si>
  <si>
    <t>弄</t>
  </si>
  <si>
    <t>Num</t>
  </si>
  <si>
    <t>號</t>
  </si>
  <si>
    <t>NumDash</t>
  </si>
  <si>
    <t>號之</t>
  </si>
  <si>
    <t>Floor</t>
  </si>
  <si>
    <t>樓</t>
  </si>
  <si>
    <t>FloorDash</t>
  </si>
  <si>
    <t>樓之</t>
  </si>
  <si>
    <t>BdNo1</t>
  </si>
  <si>
    <t>建號</t>
  </si>
  <si>
    <t>建號格式為5-3,共8碼,BdNo1為前5碼,</t>
  </si>
  <si>
    <t>HGTMHN</t>
  </si>
  <si>
    <t>主建物建號</t>
  </si>
  <si>
    <t>"S2"."HGTMHN"</t>
  </si>
  <si>
    <t>BdNo2</t>
  </si>
  <si>
    <t>建號(子號)</t>
  </si>
  <si>
    <t>建號格式為5-3,共8碼,BdNo2為後3碼</t>
  </si>
  <si>
    <t>HGTMHN2</t>
  </si>
  <si>
    <t>主建物建號2</t>
  </si>
  <si>
    <t>"S2"."HGTMHN2"</t>
  </si>
  <si>
    <t>BdLocation</t>
  </si>
  <si>
    <t>建物門牌</t>
  </si>
  <si>
    <t>LGTADR</t>
  </si>
  <si>
    <t>門牌號碼</t>
  </si>
  <si>
    <t>TRIM(TO_SINGLE_BYTE("S2"."LGTADR"))</t>
  </si>
  <si>
    <t>BdMainUseCode</t>
  </si>
  <si>
    <t>建物主要用途</t>
  </si>
  <si>
    <t>共用代碼檔
01:住家用
02:商業用
03:工業用
04:農業用
05:農舍
06:住商用
07:住工用
08:工商用
09:共用部分
10:列管標準廠房
11:國民住宅
12:市場攤位
13:停車空間
14:見使用執照
15:見其它登記事項</t>
  </si>
  <si>
    <t>HGTGUS</t>
  </si>
  <si>
    <t>主要用途</t>
  </si>
  <si>
    <t>CASE WHEN S2."HGTGUS" = '1' THEN '01' WHEN S2."HGTGUS" IN ('2','3','C') THEN '02' WHEN S2."HGTGUS" IN ('4','A') THEN '03' WHEN S2."HGTGUS" = 'E' THEN '04' WHEN S2."HGTGUS" = '5' THEN '05' WHEN S2."HGTGUS" = '6' THEN '06' WHEN S2."HGTGUS" = 'B' THEN '07' WHEN S2."HGTGUS" = 'D' THEN '08' WHEN S2."HGTGUS" = '7' THEN '09' WHEN S2."HGTGUS" = 'F' THEN '10' WHEN S2."HGTGUS" = 'G' THEN '11' WHEN S2."HGTGUS" = 'H' THEN '12' WHEN S2."HGTGUS" = '8' THEN '13' WHEN S2."HGTGUS" = 'Y' THEN '14' ELSE LPAD("S2"."HGTGUS", 2, '0') END</t>
  </si>
  <si>
    <t>BdUsageCode</t>
  </si>
  <si>
    <t>建物使用別</t>
  </si>
  <si>
    <t>共用代碼檔
1:自用
2:閒置
3:投資
4:出租
5:無償供他人使用
6:其他</t>
  </si>
  <si>
    <t>BdMtrlCode</t>
  </si>
  <si>
    <t>建物主要建材</t>
  </si>
  <si>
    <t>共用代碼檔
01:木造
02:鋼造
03:混凝土造
04:鋼筋混凝土造
05:石造
06:磚造</t>
  </si>
  <si>
    <t>HGTSTR</t>
  </si>
  <si>
    <t>建物結構</t>
  </si>
  <si>
    <t>CASE WHEN LPAD(S2."HGTSTR",2,'0') = '01' THEN LPAD("S2"."HGTSTR", 2, '0') WHEN LPAD(S2."HGTSTR",2,'0') = '02' THEN LPAD("S2"."HGTSTR", 2, '0') WHEN LPAD(S2."HGTSTR",2,'0') = '03' THEN LPAD("S2"."HGTSTR", 2, '0') WHEN LPAD(S2."HGTSTR",2,'0') = '04' THEN LPAD("S2"."HGTSTR", 2, '0') WHEN LPAD(S2."HGTSTR",2,'0') = '05' THEN LPAD("S2"."HGTSTR", 2, '0') WHEN LPAD(S2."HGTSTR",2,'0') = '06' THEN LPAD("S2"."HGTSTR", 2, '0') WHEN LPAD(S2."HGTSTR",2,'0') = '07' THEN LPAD("S2"."HGTSTR", 2, '0') WHEN LPAD(S2."HGTSTR",2,'0') = '08' THEN LPAD("S2"."HGTSTR", 2, '0') WHEN LPAD(S2."HGTSTR",2,'0') = '09' THEN LPAD("S2"."HGTSTR", 2, '0') WHEN LPAD(S2."HGTSTR",2,'0') = '10' THEN LPAD("S2"."HGTSTR", 2, '0') WHEN LPAD(S2."HGTSTR",2,'0') = '11' THEN LPAD("S2"."HGTSTR", 2, '0') WHEN LPAD(S2."HGTSTR",2,'0') = '12' THEN LPAD("S2"."HGTSTR", 2, '0') WHEN LPAD(S2."HGTSTR",2,'0') = '13' THEN LPAD("S2"."HGTSTR", 2, '0') WHEN LPAD(S2."HGTSTR",2,'0') = '14' THEN LPAD("S2"."HGTSTR", 2, '0') WHEN LPAD(S2."HGTSTR",2,'0') = '15' THEN LPAD("S2"."HGTSTR", 2, '0') WHEN LPAD(S2."HGTSTR",2,'0') = '16' THEN LPAD("S2"."HGTSTR", 2, '0') WHEN LPAD(S2."HGTSTR",2,'0') = '17' THEN LPAD("S2"."HGTSTR", 2, '0') WHEN LPAD(S2."HGTSTR",2,'0') = '18' THEN LPAD("S2"."HGTSTR", 2, '0') WHEN LPAD(S2."HGTSTR",2,'0') = '19' THEN LPAD("S2"."HGTSTR", 2, '0') WHEN LPAD(S2."HGTSTR",2,'0') = '20' THEN LPAD("S2"."HGTSTR", 2, '0') WHEN LPAD(S2."HGTSTR",2,'0') = '21' THEN LPAD("S2"."HGTSTR", 2, '0') WHEN LPAD(S2."HGTSTR",2,'0') = '22' THEN LPAD("S2"."HGTSTR", 2, '0') WHEN LPAD(S2."HGTSTR",2,'0') = '30' THEN LPAD("S2"."HGTSTR", 2, '0') WHEN LPAD(S2."HGTSTR",2,'0') = '31' THEN LPAD("S2"."HGTSTR", 2, '0') WHEN LPAD(S2."HGTSTR",2,'0') = '99' THEN LPAD("S2"."HGTSTR", 2, '0') ELSE '99' END</t>
  </si>
  <si>
    <t>BdTypeCode</t>
  </si>
  <si>
    <t>建物類別</t>
  </si>
  <si>
    <t>共用代碼檔
01:公寓
02:電梯大廈
03:套房
04:別墅
05:透天厝
06:樓中樓
07:辦公
08:店面
09:廠房
10:車位
11:其它</t>
  </si>
  <si>
    <t>TotalFloor</t>
  </si>
  <si>
    <t>總樓層</t>
  </si>
  <si>
    <t>HGTFLR</t>
  </si>
  <si>
    <t>樓層數</t>
  </si>
  <si>
    <t>NVL("S2"."HGTFLR", 0)</t>
  </si>
  <si>
    <t>FloorNo</t>
  </si>
  <si>
    <t>擔保品所在樓層</t>
  </si>
  <si>
    <t>HGTFOR</t>
  </si>
  <si>
    <t>所在樓層</t>
  </si>
  <si>
    <t>TRIM("S2"."HGTFOR")</t>
  </si>
  <si>
    <t>FloorArea</t>
  </si>
  <si>
    <t>擔保品所在樓層面積</t>
  </si>
  <si>
    <t>HGTMHS</t>
  </si>
  <si>
    <t>主建物(坪)</t>
  </si>
  <si>
    <t xml:space="preserve">9
</t>
  </si>
  <si>
    <t>NVL("S2"."HGTMHS", 0)</t>
  </si>
  <si>
    <t>EvaUnitPrice</t>
  </si>
  <si>
    <t>鑑價單價/坪</t>
  </si>
  <si>
    <t>LGTUNT</t>
  </si>
  <si>
    <t>賤價單價/坪</t>
  </si>
  <si>
    <t xml:space="preserve">D
</t>
  </si>
  <si>
    <t xml:space="preserve">11
</t>
  </si>
  <si>
    <t xml:space="preserve">0
</t>
  </si>
  <si>
    <t>NVL("S2"."LGTUNT", 0)</t>
  </si>
  <si>
    <t>RoofStructureCode</t>
  </si>
  <si>
    <t>屋頂結構</t>
  </si>
  <si>
    <t>共用代碼檔
01:平屋頂
02:瓦屋頂
03:石棉板屋頂
04:鐵皮屋頂
05:木板屋頂
06:石棉瓦屋頂
07:其他</t>
  </si>
  <si>
    <t>CASE WHEN LPAD(S2."HGTROF",2,'0') = '01' THEN '01' WHEN LPAD(S2."HGTROF",2,'0') = '02' THEN '02' WHEN LPAD(S2."HGTROF",2,'0') = '03' THEN '03' WHEN LPAD(S2."HGTROF",2,'0') = '04' THEN '04' WHEN LPAD(S2."HGTROF",2,'0') = '07' THEN '05' WHEN LPAD(S2."HGTROF",2,'0') = '13' THEN '06' WHEN LPAD(S2."HGTROF",2,'0') = '99' THEN '07' ELSE '07' END</t>
  </si>
  <si>
    <t>BdDate</t>
  </si>
  <si>
    <t>建築完成日期</t>
  </si>
  <si>
    <t>decimald</t>
  </si>
  <si>
    <t>HGTCPE</t>
  </si>
  <si>
    <t>建築完成日</t>
  </si>
  <si>
    <t xml:space="preserve">8
</t>
  </si>
  <si>
    <t>NVL("S2"."HGTCPE", 0)</t>
  </si>
  <si>
    <t>BdSubUsageCode</t>
  </si>
  <si>
    <t>附屬建物用途</t>
  </si>
  <si>
    <t>共用代碼檔
01:花台
02:露台
03:陽台
04:其他</t>
  </si>
  <si>
    <t>HGTAUS</t>
  </si>
  <si>
    <t>LPAD("S2"."HGTAUS", 2, '0')</t>
  </si>
  <si>
    <t>BdSubArea</t>
  </si>
  <si>
    <t>附屬建物面積</t>
  </si>
  <si>
    <t>HGTADS</t>
  </si>
  <si>
    <t>附屬建物(坪)</t>
  </si>
  <si>
    <t>NVL("S2"."HGTADS", 0)</t>
  </si>
  <si>
    <t>SellerId</t>
  </si>
  <si>
    <t>賣方統編</t>
  </si>
  <si>
    <t>SALID1</t>
  </si>
  <si>
    <t>賣方ID</t>
  </si>
  <si>
    <t xml:space="preserve">10
</t>
  </si>
  <si>
    <t>"S2"."SALID1"</t>
  </si>
  <si>
    <t>SellerName</t>
  </si>
  <si>
    <t>賣方姓名</t>
  </si>
  <si>
    <t>ContractPrice</t>
  </si>
  <si>
    <t>買賣契約價格</t>
  </si>
  <si>
    <t>BUYAMT</t>
  </si>
  <si>
    <t>NVL("S2"."BUYAMT", 0)</t>
  </si>
  <si>
    <t>ContractDate</t>
  </si>
  <si>
    <t>買賣契約日期</t>
  </si>
  <si>
    <t>BUYDAT</t>
  </si>
  <si>
    <t>NVL("S2"."BUYDAT", 0)</t>
  </si>
  <si>
    <t>ParkingTypeCode</t>
  </si>
  <si>
    <t>停車位形式</t>
  </si>
  <si>
    <t>CdCode.ParkingTypeCode
0:無車位
1:坡道平面車位
2:機械平面車位
3:坡道機械車位
4:機械機械車位
5:庭院車位</t>
  </si>
  <si>
    <t>CASE WHEN S2."HGTCAP" = '1' THEN '1' WHEN S2."HGTCAP" = '2' THEN '3' WHEN S2."HGTCAP" = '3' THEN '2' WHEN S2."HGTCAP" = '4' THEN '4' WHEN S2."HGTCAP" = '5' THEN '0' ELSE '0' END</t>
  </si>
  <si>
    <t>ParkingArea</t>
  </si>
  <si>
    <t>固定為「0」</t>
  </si>
  <si>
    <t>ParkingProperty</t>
  </si>
  <si>
    <t>獨立產權車位註記</t>
  </si>
  <si>
    <t>Y:是
N:否</t>
  </si>
  <si>
    <t>CASE WHEN NVL(S2."HGTCIP",'0') = '1' THEN 'Y' ELSE 'N' END</t>
  </si>
  <si>
    <t>HouseTaxNo</t>
  </si>
  <si>
    <t>房屋稅籍號碼</t>
  </si>
  <si>
    <t>HouseBuyDate</t>
  </si>
  <si>
    <t>房屋取得日期</t>
  </si>
  <si>
    <t>HGTGTD</t>
  </si>
  <si>
    <t>房屋所有權取得日</t>
  </si>
  <si>
    <t>NVL("S2"."HGTGTD", 0)</t>
  </si>
  <si>
    <t>ClFac</t>
  </si>
  <si>
    <t>ClNoMap</t>
  </si>
  <si>
    <t>新擔保品代號1</t>
  </si>
  <si>
    <t>新擔保品代號2</t>
  </si>
  <si>
    <t>新擔保品編號</t>
  </si>
  <si>
    <t>ApproveNo</t>
  </si>
  <si>
    <t>核准號碼</t>
  </si>
  <si>
    <t>規劃調整為ApplNo</t>
  </si>
  <si>
    <t>FacMain</t>
  </si>
  <si>
    <t>ApplNo</t>
  </si>
  <si>
    <t>CustNo</t>
  </si>
  <si>
    <t>借款人戶號</t>
  </si>
  <si>
    <t>FacmNo</t>
  </si>
  <si>
    <t>額度編號</t>
  </si>
  <si>
    <t>MainFlag</t>
  </si>
  <si>
    <t>主要擔保品記號</t>
  </si>
  <si>
    <t>是否為主要擔保品(每個核准號碼只能有一筆擔保品為主要擔保品)
Y:是
N:否</t>
  </si>
  <si>
    <t>FacShareFlag</t>
  </si>
  <si>
    <t>共用額度記號</t>
  </si>
  <si>
    <t>運算用不更新</t>
  </si>
  <si>
    <t>ShareAmt</t>
  </si>
  <si>
    <t>分配金額</t>
  </si>
  <si>
    <t>放款餘額的佔用金額，運算用不更新
1.先占用單獨擔保品
2.再占用共同擔保品
3.其他額度優先占用其他擔保品</t>
  </si>
  <si>
    <t>OriSettingAmt</t>
  </si>
  <si>
    <t>設定金額</t>
  </si>
  <si>
    <t>擔保品與額度綁定時當下的設定金額
(擔保品最新的設定金額應到各類擔保品檔查詢)</t>
  </si>
  <si>
    <t>ClImm</t>
  </si>
  <si>
    <t xml:space="preserve">FROM "ClNoMapping" S1
 LEFT JOIN "LA$GDTP" S2 ON S2."GDRID1" = S1."GDRID1"
 AND S2."GDRID2" = S1."GDRID2"
 AND S2."GDRNUM" = S1."GDRNUM"
 LEFT JOIN (SELECT "GDRID1"
 ,"GDRID2"
 ,"GDRNUM"
 ,"GTRDAT"
 ,"GTRCDE"
 ,ROW_NUMBER() OVER (PARTITION BY "GDRID1"
 ,"GDRID2"
 ,"GDRNUM"
 ORDER BY "GTRDAT" DESC) AS "Seq"
 FROM "LA$GTRP"
 ) S3 ON S3."GDRID1" = S1."GDRID1"
 AND S3."GDRID2" = S1."GDRID2"
 AND S3."GDRNUM" = S1."GDRNUM"
 AND S3."Seq" = 1
 LEFT JOIN "LA$HGTP" S4 ON S4."GDRID1" = S1."GDRID1"
 AND S4."GDRID2" = S1."GDRID2"
 AND S4."GDRNUM" = S1."GDRNUM"
 AND S4."LGTSEQ" = S1."LGTSEQ"
 AND S4."LGTSAM" &gt; 0
 AND S1."ClCode1" = 1
 </t>
  </si>
  <si>
    <t>WHERE S1."ClCode1" &gt;= 1
AND S1."ClCode1" &lt;= 2</t>
  </si>
  <si>
    <t>擔保品代號碼CdCl</t>
  </si>
  <si>
    <t>EvaNetWorth</t>
  </si>
  <si>
    <t>評估淨值</t>
  </si>
  <si>
    <t>LA$GDTP</t>
  </si>
  <si>
    <t>ESTVAL</t>
  </si>
  <si>
    <t>CASE WHEN NVL(S2."ESTVAL",0) &gt; 0 THEN "S2"."ESTVAL" ELSE 0 END</t>
  </si>
  <si>
    <t>LVITax</t>
  </si>
  <si>
    <t>土地增值稅</t>
  </si>
  <si>
    <t>RISVAL</t>
  </si>
  <si>
    <t>總增值稅</t>
  </si>
  <si>
    <t>CASE WHEN NVL(S2."RISVAL",0) &gt; 0 THEN "S2"."RISVAL" ELSE 0 END</t>
  </si>
  <si>
    <t>RentEvaValue</t>
  </si>
  <si>
    <t>出租評估淨值</t>
  </si>
  <si>
    <t>RSTVAL</t>
  </si>
  <si>
    <t>CASE WHEN NVL(S2."RSTVAL",0) &gt; 0 THEN "S2"."RSTVAL" ELSE 0 END</t>
  </si>
  <si>
    <t>RentPrice</t>
  </si>
  <si>
    <t>押租金</t>
  </si>
  <si>
    <t>RNTVAL</t>
  </si>
  <si>
    <t>CASE WHEN NVL(S2."RNTVAL",0) &gt; 0 THEN "S2"."RNTVAL" ELSE 0 END</t>
  </si>
  <si>
    <t>OwnershipCode</t>
  </si>
  <si>
    <t>權利種類</t>
  </si>
  <si>
    <t>共用代碼檔
1.抵押權
2.地上權
3.抵押權+地上權</t>
  </si>
  <si>
    <t>MtgCode</t>
  </si>
  <si>
    <t>抵押權註記</t>
  </si>
  <si>
    <t>共用代碼檔
0:最高限額抵押權
1:普通抵押權</t>
  </si>
  <si>
    <t>MTGTYP</t>
  </si>
  <si>
    <t>抵押權設定種類</t>
  </si>
  <si>
    <t>NVL("S2"."MTGTYP", '0')</t>
  </si>
  <si>
    <t>MtgCheck</t>
  </si>
  <si>
    <t>最高限額抵押權之擔保債權種類-票據</t>
  </si>
  <si>
    <t>固定為「N」</t>
  </si>
  <si>
    <t>MtgLoan</t>
  </si>
  <si>
    <t>最高限額抵押權之擔保債權種類-借款</t>
  </si>
  <si>
    <t>MtgPledge</t>
  </si>
  <si>
    <t>最高限額抵押權之擔保債權種類-保證債務</t>
  </si>
  <si>
    <t>Agreement</t>
  </si>
  <si>
    <t>檢附同意書</t>
  </si>
  <si>
    <t>CASE WHEN NVL(S2."MTGAGM",'0') = '1' THEN 'Y' ELSE 'N' END</t>
  </si>
  <si>
    <t>LimitCancelDate</t>
  </si>
  <si>
    <t>限制塗銷日期</t>
  </si>
  <si>
    <t>ClCode</t>
  </si>
  <si>
    <t>擔保註記</t>
  </si>
  <si>
    <t>共用代碼檔
1:擔保
2:副擔保</t>
  </si>
  <si>
    <t>LoanToValue</t>
  </si>
  <si>
    <t>貸放成數(%)</t>
  </si>
  <si>
    <t>OtherOwnerTotal</t>
  </si>
  <si>
    <t>其他債權人設定總額</t>
  </si>
  <si>
    <t>CompensationCopy</t>
  </si>
  <si>
    <t>代償後謄本</t>
  </si>
  <si>
    <t>0:無
1:有</t>
  </si>
  <si>
    <t>BdRmk</t>
  </si>
  <si>
    <t>建物標示備註</t>
  </si>
  <si>
    <t>GDTTMR</t>
  </si>
  <si>
    <t xml:space="preserve">42
</t>
  </si>
  <si>
    <t>CASE WHEN NVL(S2."GDTTMR",' ') &lt;&gt; ' ' THEN TRIM(TO_SINGLE_BYTE("S2"."GDTTMR")) ELSE '' END</t>
  </si>
  <si>
    <t>MtgReasonCode</t>
  </si>
  <si>
    <t>最高抵押權確定事由</t>
  </si>
  <si>
    <t>共用代碼檔
1.擔保品遭查封(民事執行處)
2.擔保品遭查封(行政執行處)
3.本公司申請裁定拍賣抵押物
4.擔保品經本公司聲請強制執行
5.擔保品之查封經撤銷(民事執行處)
6.擔保品之查封經撤銷(行政執行處)</t>
  </si>
  <si>
    <t>ReceivedDate</t>
  </si>
  <si>
    <t>收文日期</t>
  </si>
  <si>
    <t>ReceivedNo</t>
  </si>
  <si>
    <t>收文案號</t>
  </si>
  <si>
    <t>CancelDate</t>
  </si>
  <si>
    <t>撤銷日期</t>
  </si>
  <si>
    <t>CancelNo</t>
  </si>
  <si>
    <t>撤銷案號</t>
  </si>
  <si>
    <t>SettingStat</t>
  </si>
  <si>
    <t>設定狀態</t>
  </si>
  <si>
    <t>1:設定
2:解除</t>
  </si>
  <si>
    <t>CASE WHEN S3."GTRCDE" = 0 THEN '2' WHEN S3."GTRCDE" = 1 THEN '1' ELSE '1' END</t>
  </si>
  <si>
    <t>ClStat</t>
  </si>
  <si>
    <t>擔保品狀態</t>
  </si>
  <si>
    <t>0:正常
1:塗銷
2:處分
3:抵押權確定</t>
  </si>
  <si>
    <t>SettingDate</t>
  </si>
  <si>
    <t>設定日期</t>
  </si>
  <si>
    <t>GDTSDT</t>
  </si>
  <si>
    <t>CASE WHEN NVL(S2."GDTSDT",0) &gt; 0 THEN "S2"."GDTSDT" ELSE 0 END</t>
  </si>
  <si>
    <t>SettingAmt</t>
  </si>
  <si>
    <t>ClaimDate</t>
  </si>
  <si>
    <t>擔保債權確定日期</t>
  </si>
  <si>
    <t>GDTRDT</t>
  </si>
  <si>
    <t>他項期限</t>
  </si>
  <si>
    <t>NVL("S2"."GDTRDT", 0)</t>
  </si>
  <si>
    <t>SettingSeq</t>
  </si>
  <si>
    <t>設定順位(1~9)</t>
  </si>
  <si>
    <t>GDTPTY</t>
  </si>
  <si>
    <t>順位</t>
  </si>
  <si>
    <t>CASE WHEN NVL(S2."GDTPTY",0) &lt;&gt; 0 THEN TO_CHAR("S2"."GDTPTY") ELSE '' END</t>
  </si>
  <si>
    <t>ClLandOwner</t>
  </si>
  <si>
    <t xml:space="preserve">FROM (SELECT S0."ClCode1"
 ,S0."ClCode2"
 ,S0."ClNo"
 ,S0."LandSeq"
 ,NVL(S2."LGTCIF",0) AS "LGTCIF"
 FROM "ClLand" S0
 LEFT JOIN "ClNoMapping" S1 ON S1."ClCode1" = S0."ClCode1"
 AND S1."ClCode2" = S0."ClCode2"
 AND S1."ClNo" = S0."ClNo"
 LEFT JOIN "LA$LGTP" S2 ON S2."GDRID1" = S1."GDRID1"
 AND S2."GDRID2" = S1."GDRID2"
 AND S2."GDRNUM" = S1."GDRNUM"
 AND REPLACE(TRIM(S2."LGTNM1"),'-','') = S0."LandNo1"
 AND REPLACE(TRIM(S2."LGTNM2"),'-','') = S0."LandNo2"
 WHERE NVL(S2."LGTCIF",0) &gt; 0
 GROUP BY S0."ClCode1"
 ,S0."ClCode2"
 ,S0."ClNo"
 ,S0."LandSeq"
 ,NVL(S2."LGTCIF",0)
 ) LG
 LEFT JOIN "CU$CUSP" CU ON CU."CUSCIF" = LG."LGTCIF"
 LEFT JOIN "CustMain" CM ON TRIM(CM."CustId") = TRIM(CU."CUSID1")
 </t>
  </si>
  <si>
    <t>"ClCode1", "ClCode2", "ClNo", "LandSeq", "OwnerCustUKey"</t>
  </si>
  <si>
    <t>WHERE NVL(CU."CUSCIF",0) &gt; 0
AND NVL(CM."CustId",' ') &lt;&gt; ' '</t>
  </si>
  <si>
    <t>ClLand</t>
  </si>
  <si>
    <t>"LG"."ClCode1"</t>
  </si>
  <si>
    <t>"LG"."ClCode2"</t>
  </si>
  <si>
    <t>"LG"."ClNo"</t>
  </si>
  <si>
    <t>LandSeq</t>
  </si>
  <si>
    <t>土地序號</t>
  </si>
  <si>
    <t>擔保品代號1
=1.房地:從1起編
=2.土地:固定000</t>
  </si>
  <si>
    <t>"LG"."LandSeq"</t>
  </si>
  <si>
    <t>"CM"."CustUKey"</t>
  </si>
  <si>
    <t xml:space="preserve">FROM "ClNoMapping" S1
 LEFT JOIN "LA$LGTP" S2 ON S2."GDRID1" = S1."GDRID1"
 AND S2."GDRID2" = S1."GDRID2"
 AND S2."GDRNUM" = S1."GDRNUM"
 AND CASE
 WHEN S1."GDRID1" = 1 THEN S1."LGTSEQ"
 ELSE S2."LGTSEQ" END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</si>
  <si>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"ClCode1", "ClCode2", "ClNo", "LandSeq"</t>
  </si>
  <si>
    <t xml:space="preserve">WHERE S1."GDRID1" = '2' </t>
  </si>
  <si>
    <t>房地:從1起編
土地:固定000</t>
  </si>
  <si>
    <t>NVL("C1"."CityCode", ' ')</t>
  </si>
  <si>
    <t>NVL("C1"."AreaCode", ' ')</t>
  </si>
  <si>
    <t>CdLandSection</t>
  </si>
  <si>
    <t>NVL("LS"."IrCode", ' ')</t>
  </si>
  <si>
    <t>LandNo1</t>
  </si>
  <si>
    <t>地號</t>
  </si>
  <si>
    <t>地號格式為4-4</t>
  </si>
  <si>
    <t>LA$LGTP</t>
  </si>
  <si>
    <t>LGTNM1</t>
  </si>
  <si>
    <t>地號1</t>
  </si>
  <si>
    <t xml:space="preserve">4
</t>
  </si>
  <si>
    <t>LPAD(REPLACE(TRIM("S2"."LGTNM1"), '-', ''), 4, '0')</t>
  </si>
  <si>
    <t>LandNo2</t>
  </si>
  <si>
    <t>地號(子號)</t>
  </si>
  <si>
    <t>LGTNM2</t>
  </si>
  <si>
    <t>地號2</t>
  </si>
  <si>
    <t>LPAD(REPLACE(TRIM("S2"."LGTNM2"), '-', ''), 4, '0')</t>
  </si>
  <si>
    <t>LandLocation</t>
  </si>
  <si>
    <t>土地座落</t>
  </si>
  <si>
    <t>LA$LGTP
LA$LGTP
LA$LGTP
LA$LGTP
CdArea
CdCity</t>
  </si>
  <si>
    <t>LGTNM2
LGTNM1
LGTSSG
LGTSGM
AreaItem
CityItem</t>
  </si>
  <si>
    <t>地號2
地號1
小段
段
鄉鎮區名稱
縣市名稱(地區別)</t>
  </si>
  <si>
    <t xml:space="preserve">N
N
C
C
NVARCHAR2
NVARCHAR2
</t>
  </si>
  <si>
    <t xml:space="preserve">4
4
12
12
12
10
</t>
  </si>
  <si>
    <t xml:space="preserve">
</t>
  </si>
  <si>
    <t>TRIM(u''||NVL("C1"."CityItem", '')||NVL("C1"."AreaItem", '')|| CASE WHEN NVL(S2."LGTSGM",' ') &lt;&gt; ' ' AND INSTR(S2."LGTSGM",'段') &gt; 0 THEN "S2"."LGTSGM" WHEN NVL(S2."LGTSGM",' ') &lt;&gt; ' ' THEN "S2"."LGTSGM"||'段' ELSE '' END || CASE WHEN NVL(S2."LGTSSG",' ') &lt;&gt; ' ' THEN "S2"."LGTSSG"||'小段' ELSE '' END ||'，地號'||LPAD("S2"."LGTNM1", 4, '0')||'-'||LPAD("S2"."LGTNM2", 4, '0'))</t>
  </si>
  <si>
    <t>LandCode</t>
  </si>
  <si>
    <t>地目</t>
  </si>
  <si>
    <t>共用代碼檔
01:建
02:田
03:旱
04:雜
05:水
06:道
07:溜
08:原
09:林
10:養
11:墓
12:祠
13:鐵
14:暫未編定
15:公
16:堤
17:池
18:溝
19:礦</t>
  </si>
  <si>
    <t>LGTORY</t>
  </si>
  <si>
    <t>地目代號</t>
  </si>
  <si>
    <t>"S2"."LGTORY"</t>
  </si>
  <si>
    <t>面積</t>
  </si>
  <si>
    <t>LGTSQM</t>
  </si>
  <si>
    <t>面積(坪)</t>
  </si>
  <si>
    <t>NVL("S2"."LGTSQM", 0)</t>
  </si>
  <si>
    <t>LandZoningCode</t>
  </si>
  <si>
    <t>土地使用區分</t>
  </si>
  <si>
    <t xml:space="preserve">共用代碼檔
01:特定農業區
02:一般農業區
03:鄉村區
04:工業區
05:森林區
06:山坡地保育區
07:風景區
08:特定專用區
09:國家公園區
10:住宅區
11:商業區
12:行政區
13:工業區
14:文教區
15:農業區
16:風景區
17:保護區
18:水岸發展區
19:漁業區
20:倉儲區
21:保存區
22:葬儀業區
23:特定專用區
24:其他分區
25:道路
26:公園
27:綠地
28:廣場
29:兒童遊樂場
30:民用航空站
31:停車場
32:河道
33:港埠
34:學校
35:社教機構
36:體育場
37:市場
38:醫療衛生機構
39:機關
40:公用事業
41:綠帶
42:加油站
43:其他公共設施
44:道路保留地
45:公園保留地
46:綠地保留地
47:廣場保留地
48:兒童樂園場保留地
49:民用航空站保留地
50:停車場保留地
51:河道保留地
52:港埠保留地
53:學校保留地
54:社教機構保留地
55:體育場保留地
56:市場保留地
57:醫療衛生機構保留地
58:機關保留地
59:公用事業保留地
60:加油站保留地
61:其他保留地
</t>
  </si>
  <si>
    <t>LGTUSE</t>
  </si>
  <si>
    <t>使用區分</t>
  </si>
  <si>
    <t>CASE WHEN S2."LGTUSE" = '1' THEN '10' WHEN S2."LGTUSE" = '10' THEN '02' WHEN S2."LGTUSE" = '11' THEN '04' WHEN S2."LGTUSE" = '12' THEN '05' WHEN S2."LGTUSE" = '13' THEN '06' WHEN S2."LGTUSE" = '14' THEN '07' WHEN S2."LGTUSE" = '15' THEN '08' WHEN S2."LGTUSE" = '16' THEN '09' WHEN S2."LGTUSE" = '17' THEN '12' WHEN S2."LGTUSE" = '18' THEN '13' WHEN S2."LGTUSE" = '19' THEN '14' WHEN S2."LGTUSE" = '2' THEN '11' WHEN S2."LGTUSE" = '20' THEN '15' WHEN S2."LGTUSE" = '21' THEN '16' WHEN S2."LGTUSE" = '22' THEN '17' WHEN S2."LGTUSE" = '23' THEN '18' WHEN S2."LGTUSE" = '24' THEN '19' WHEN S2."LGTUSE" = '25' THEN '20' WHEN S2."LGTUSE" = '26' THEN '21' WHEN S2."LGTUSE" = '27' THEN '22' WHEN S2."LGTUSE" = '28' THEN '23' WHEN S2."LGTUSE" = '29' THEN '25' WHEN S2."LGTUSE" = '3' THEN '03' WHEN S2."LGTUSE" = '30' THEN '26' WHEN S2."LGTUSE" = '31' THEN '27' WHEN S2."LGTUSE" = '32' THEN '28' WHEN S2."LGTUSE" = '33' THEN '29' WHEN S2."LGTUSE" = '34' THEN '30' WHEN S2."LGTUSE" = '35' THEN '31' WHEN S2."LGTUSE" = '36' THEN '32' WHEN S2."LGTUSE" = '37' THEN '33' WHEN S2."LGTUSE" = '38' THEN '34' WHEN S2."LGTUSE" = '39' THEN '35' WHEN S2."LGTUSE" = '4' THEN '24' WHEN S2."LGTUSE" = '40' THEN '36' WHEN S2."LGTUSE" = '41' THEN '37' WHEN S2."LGTUSE" = '42' THEN '38' WHEN S2."LGTUSE" = '43' THEN '39' WHEN S2."LGTUSE" = '44' THEN '40' WHEN S2."LGTUSE" = '45' THEN '41' WHEN S2."LGTUSE" = '46' THEN '42' WHEN S2."LGTUSE" = '47' THEN '43' WHEN S2."LGTUSE" = '48' THEN '44' WHEN S2."LGTUSE" = '49' THEN '45' WHEN S2."LGTUSE" = '50' THEN '46' WHEN S2."LGTUSE" = '51' THEN '47' WHEN S2."LGTUSE" = '52' THEN '48' WHEN S2."LGTUSE" = '53' THEN '49' WHEN S2."LGTUSE" = '54' THEN '50' WHEN S2."LGTUSE" = '55' THEN '51' WHEN S2."LGTUSE" = '56' THEN '52' WHEN S2."LGTUSE" = '57' THEN '53' WHEN S2."LGTUSE" = '58' THEN '54' WHEN S2."LGTUSE" = '59' THEN '55' WHEN S2."LGTUSE" = '60' THEN '56' WHEN S2."LGTUSE" = '61' THEN '57' WHEN S2."LGTUSE" = '62' THEN '58' WHEN S2."LGTUSE" = '63' THEN '59' WHEN S2."LGTUSE" = '64' THEN '60' WHEN S2."LGTUSE" = '65' THEN '61' WHEN S2."LGTUSE" = '9' THEN '01' ELSE "S2"."LGTUSE" END</t>
  </si>
  <si>
    <t>LandUsageType</t>
  </si>
  <si>
    <t>使用地類別</t>
  </si>
  <si>
    <t>01:甲種建築用地
02:乙種建築用地
03:丙種建築用地
04:丁種建築用地
05:農牧用地
06:礦業用地
07:交通用地
08:水利用地
09:遊憩用地
10:古蹟保存用地
11:生態保護用地
12:國土保安
13:墳墓用地
14:特定目的事業用地
15:鹽業用地
16:窯業用地
17:林業用地
18:養殖用地
19:都市用地
20:暫未編定</t>
  </si>
  <si>
    <t>CASE WHEN S2."LGTTYP" = 'F' THEN '19' WHEN S2."LGTTYP" = 'G' THEN '01' WHEN S2."LGTTYP" = 'H' THEN '02' WHEN S2."LGTTYP" = 'I' THEN '03' WHEN S2."LGTTYP" = 'J' THEN '04' WHEN S2."LGTTYP" = 'K' THEN '05' WHEN S2."LGTTYP" = 'L' THEN '17' WHEN S2."LGTTYP" = 'M' THEN '18' WHEN S2."LGTTYP" = 'N' THEN '15' WHEN S2."LGTTYP" = 'O' THEN '06' WHEN S2."LGTTYP" = 'P' THEN '16' WHEN S2."LGTTYP" = 'Q' THEN '07' WHEN S2."LGTTYP" = 'R' THEN '08' WHEN S2."LGTTYP" = 'S' THEN '09' WHEN S2."LGTTYP" = 'T' THEN '10' WHEN S2."LGTTYP" = 'U' THEN '11' WHEN S2."LGTTYP" = 'V' THEN '12' WHEN S2."LGTTYP" = 'W' THEN '13' ELSE '20' END</t>
  </si>
  <si>
    <t>LandUsageCode</t>
  </si>
  <si>
    <t>土地使用別</t>
  </si>
  <si>
    <t>PostedLandValue</t>
  </si>
  <si>
    <t>公告土地現值</t>
  </si>
  <si>
    <t>LGTVAL</t>
  </si>
  <si>
    <t>NVL("S2"."LGTVAL", 0)</t>
  </si>
  <si>
    <t>PostedLandValueYearMonth</t>
  </si>
  <si>
    <t>公告土地現值年月</t>
  </si>
  <si>
    <t>LGTVYM</t>
  </si>
  <si>
    <t>土地現值年月</t>
  </si>
  <si>
    <t xml:space="preserve">6
</t>
  </si>
  <si>
    <t>NVL("S2"."LGTVYM", 0)</t>
  </si>
  <si>
    <t>TransferedYear</t>
  </si>
  <si>
    <t>移轉年度</t>
  </si>
  <si>
    <t>LGTTYR</t>
  </si>
  <si>
    <t>NVL("S2"."LGTTYR", 0)</t>
  </si>
  <si>
    <t>LastTransferedAmt</t>
  </si>
  <si>
    <t>前次移轉金額</t>
  </si>
  <si>
    <t>LGTPTA</t>
  </si>
  <si>
    <t>NVL("S2"."LGTPTA", 0)</t>
  </si>
  <si>
    <t>LandValueIncrementTax</t>
  </si>
  <si>
    <t>LGTTAX</t>
  </si>
  <si>
    <t>NVL("S2"."LGTTAX", 0)</t>
  </si>
  <si>
    <t>LVITaxYearMonth</t>
  </si>
  <si>
    <t>土地增值稅年月</t>
  </si>
  <si>
    <t>LGTTAY</t>
  </si>
  <si>
    <t>土地稅年月</t>
  </si>
  <si>
    <t>NVL("S2"."LGTTAY", 0)</t>
  </si>
  <si>
    <t>LandRentStartDate</t>
  </si>
  <si>
    <t>土地租約起日</t>
  </si>
  <si>
    <t>LandRentEndDate</t>
  </si>
  <si>
    <t>土地租約到期日</t>
  </si>
  <si>
    <t xml:space="preserve">FROM ( SELECT B0."ClCode1"
 ,B0."ClCode2"
 ,B0."ClNo"
 ,M."GDRID1"
 ,M."GDRID2"
 ,M."GDRNUM"
 ,NVL(LG."LGTCTY",' ') AS "LGTCTY"
 ,NVL(LG."LGTTWN",' ') AS "LGTTWN"
 ,NVL(LG."LGTSGM",' ') AS "LGTSGM"
 ,NVL(LG."LGTSSG",' ') AS "LGTSSG"
 ,NVL(LG."LGTNM1",0) AS "LGTNM1"
 ,NVL(LG."LGTNM2",0) AS "LGTNM2"
 ,MAX(LG."LGTSEQ") AS "LGTSEQ"
 FROM "ClBuilding" B0
 LEFT JOIN "ClNoMapping" M ON M."ClCode1" = B0."ClCode1"
 AND M."ClCode2" = B0."ClCode2"
 AND M."ClNo" = B0."ClNo"
 LEFT JOIN "LA$LGTP" LG ON LG."GDRID1" = M."GDRID1"
 AND LG."GDRID2" = M."GDRID2"
 AND LG."GDRNUM" = M."GDRNUM"
 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</si>
  <si>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WHERE NVL(S2."GDRNUM",0) &gt; 0</t>
  </si>
  <si>
    <t>LA$LGTP
LA$LGTP
LA$LGTP
LA$LGTP
ClBuilding
ClBuilding
ClBuilding</t>
  </si>
  <si>
    <t>LGTSEQ
GDRNUM
GDRID2
GDRID1
ClNo
ClCode2
ClCode1</t>
  </si>
  <si>
    <t>序號
押品號碼
代號2
代號1
擔保品編號
擔保品代號2
擔保品代號1</t>
  </si>
  <si>
    <t xml:space="preserve">N
N
N
N
DECIMAL
DECIMAL
DECIMAL
</t>
  </si>
  <si>
    <t xml:space="preserve">2
7
2
1
7
2
1
</t>
  </si>
  <si>
    <t xml:space="preserve">
</t>
  </si>
  <si>
    <t>CASE WHEN S1."ClCode1" = 1 THEN ROW_NUMBER() OVER (PARTITION BY "S1"."ClCode1", "S1"."ClCode2", "S1"."ClNo" ORDER BY "S2"."GDRID1", "S2"."GDRID2", "S2"."GDRNUM", "S2"."LGTSEQ") ELSE 0 END</t>
  </si>
  <si>
    <t>"S2"."LGTUSE"</t>
  </si>
  <si>
    <t>LGTTYP</t>
  </si>
  <si>
    <t>"S2"."LGTTYP"</t>
  </si>
  <si>
    <t>ClMain</t>
  </si>
  <si>
    <t>CASE WHEN S1."ClCode1" = 1 AND NVL(CM."CustUKey",' ') != ' ' THEN "CM"."CustUKey" WHEN S1."ClCode1" = 2 AND NVL(CM2."CustUKey",' ') != ' ' THEN "CM2"."CustUKey" ELSE ' ' END</t>
  </si>
  <si>
    <t>ClTypeCode</t>
  </si>
  <si>
    <t>擔保品類別代碼</t>
  </si>
  <si>
    <t>共用代碼檔</t>
  </si>
  <si>
    <t>CASE WHEN S1."ClCode1" = '1' AND S1."ClCode2" = '1' THEN '250' WHEN S1."ClCode1" = '1' AND S1."ClCode2" = '2' THEN '250' WHEN S1."ClCode1" = '1' AND S1."ClCode2" = '3' THEN '2A0' WHEN S1."ClCode1" = '1' AND S1."ClCode2" = '4' THEN '260' WHEN S1."ClCode1" = '1' AND S1."ClCode2" = '5' THEN '2X0' WHEN S1."ClCode1" = '1' AND S1."ClCode2" = '99' THEN '2X0' WHEN S1."ClCode1" = '2' AND S1."ClCode2" = '1' THEN '200' WHEN S1."ClCode1" = '2' AND S1."ClCode2" = '2' THEN '200' WHEN S1."ClCode1" = '2' AND S1."ClCode2" = '3' THEN '200' WHEN S1."ClCode1" = '2' AND S1."ClCode2" = '4' THEN '200' WHEN S1."ClCode1" = '2' AND S1."ClCode2" = '9' THEN '220' WHEN S1."ClCode1" = '2' AND S1."ClCode2" = '10' THEN '200' WHEN S1."ClCode1" = '2' AND S1."ClCode2" = '11' THEN '200' WHEN S1."ClCode1" = '2' AND S1."ClCode2" = '12' THEN '200' WHEN S1."ClCode1" = '2' AND S1."ClCode2" = '13' THEN '200' WHEN S1."ClCode1" = '2' AND S1."ClCode2" = '19' THEN '220' ELSE '' END</t>
  </si>
  <si>
    <t>地區別</t>
  </si>
  <si>
    <t>鄉鎮區</t>
  </si>
  <si>
    <t>CASE WHEN S1."ClCode1" = 1 AND NVL(AREA."AreaCode",' ') != ' ' THEN "AREA"."AreaCode" WHEN S1."ClCode1" = 2 AND NVL(AREA3."AreaCode",' ') != ' ' THEN "AREA3"."AreaCode" ELSE ' ' END</t>
  </si>
  <si>
    <t>ClStatus</t>
  </si>
  <si>
    <t>擔保品狀況碼</t>
  </si>
  <si>
    <t>0:未抵押
1:已抵押</t>
  </si>
  <si>
    <t>LA$LGTP
LA$HGTP</t>
  </si>
  <si>
    <t>GRTSTS
GRTSTS</t>
  </si>
  <si>
    <t>押品狀況碼
押品狀況碼</t>
  </si>
  <si>
    <t xml:space="preserve">N
N
</t>
  </si>
  <si>
    <t xml:space="preserve">1
1
</t>
  </si>
  <si>
    <t xml:space="preserve">
</t>
  </si>
  <si>
    <t>CASE WHEN S1."ClCode1" = 1 AND NVL(HGTP."GRTSTS",'0') != '0' THEN TO_CHAR("HGTP"."GRTSTS") WHEN S1."ClCode1" = 2 AND NVL(LGTP."GRTSTS",'0') != '0' THEN TO_CHAR("LGTP"."GRTSTS") ELSE '0' END</t>
  </si>
  <si>
    <t>EvaDate</t>
  </si>
  <si>
    <t>鑑估日期</t>
  </si>
  <si>
    <t>DecimalD</t>
  </si>
  <si>
    <t>GDTIDT</t>
  </si>
  <si>
    <t>鑑價日期</t>
  </si>
  <si>
    <t>NVL("GDTP"."GDTIDT", 0)</t>
  </si>
  <si>
    <t>EvaAmt</t>
  </si>
  <si>
    <t>鑑估總值</t>
  </si>
  <si>
    <t>ETTVAL</t>
  </si>
  <si>
    <t>評估總價</t>
  </si>
  <si>
    <t>NVL("GDTP"."ETTVAL", 0)</t>
  </si>
  <si>
    <t>ShareTotal</t>
  </si>
  <si>
    <t>可分配金額</t>
  </si>
  <si>
    <t>1.若"評估淨值"有值取"評估淨值"否則取"鑑估總值")*貸放成數(四捨五入至個位數)
2.若設定金額低於可分配金額則為設定金額
3.擔保品塗銷/解除設定時(該筆擔保品的可分配金額設為零)</t>
  </si>
  <si>
    <t>Synd</t>
  </si>
  <si>
    <t>是否為聯貸案</t>
  </si>
  <si>
    <t>SyndCode</t>
  </si>
  <si>
    <t>聯貸案類型</t>
  </si>
  <si>
    <t>共用代碼檔
1:主辦行
2:參貸行</t>
  </si>
  <si>
    <t>DispPrice</t>
  </si>
  <si>
    <t>處分價格</t>
  </si>
  <si>
    <t>DispDate</t>
  </si>
  <si>
    <t>處分日期</t>
  </si>
  <si>
    <t>Decimald</t>
  </si>
  <si>
    <t>NewNote</t>
  </si>
  <si>
    <t>最新註記</t>
  </si>
  <si>
    <t>固定為「Y」</t>
  </si>
  <si>
    <t>WHERE S1."ClCode1" = 9</t>
  </si>
  <si>
    <t>CASE WHEN S1."ClCode2" = 1 THEN '310' WHEN S1."ClCode2" = 2 THEN '300' ELSE '' END</t>
  </si>
  <si>
    <t>LN$CGTP</t>
  </si>
  <si>
    <t>GRTSTS</t>
  </si>
  <si>
    <t>押品狀況碼</t>
  </si>
  <si>
    <t>"S2"."GRTSTS"</t>
  </si>
  <si>
    <t>CGT018</t>
  </si>
  <si>
    <t>抵押設定金額</t>
  </si>
  <si>
    <t>"S2"."CGT018"</t>
  </si>
  <si>
    <t>WHERE S1."ClCode1" &gt;= 3
AND S1."ClCode1" &lt;= 4</t>
  </si>
  <si>
    <t>"S3"."CustUKey"</t>
  </si>
  <si>
    <t>LA$SGTP</t>
  </si>
  <si>
    <t>CASE WHEN NVL(S2."GDRNUM",0) &gt; 0 THEN "S2"."GDTIDT" ELSE 0 END</t>
  </si>
  <si>
    <t>SGTTOT</t>
  </si>
  <si>
    <t>鑑定總價</t>
  </si>
  <si>
    <t>CASE WHEN NVL(S2."GDRNUM",0) &gt; 0 THEN "S2"."SGTTOT" ELSE 0 END</t>
  </si>
  <si>
    <t>LA$SGTP
LA$SGTP</t>
  </si>
  <si>
    <t>SGTPER
SGTTOT</t>
  </si>
  <si>
    <t>貸放成數
鑑定總價</t>
  </si>
  <si>
    <t xml:space="preserve">D
D
</t>
  </si>
  <si>
    <t xml:space="preserve">5
11
</t>
  </si>
  <si>
    <t xml:space="preserve">2
0
</t>
  </si>
  <si>
    <t>ROUND(NVL("S2"."SGTTOT", 0)* NVL("S2"."SGTPER", 0), 0)</t>
  </si>
  <si>
    <t>WHERE S1."ClCode1" = 5</t>
  </si>
  <si>
    <t>固定為「998」</t>
  </si>
  <si>
    <t>LA$BGTP</t>
  </si>
  <si>
    <t>BGTAMT</t>
  </si>
  <si>
    <t>保證金額</t>
  </si>
  <si>
    <t>"S2"."BGTAMT"</t>
  </si>
  <si>
    <t>ClMovables</t>
  </si>
  <si>
    <t xml:space="preserve">FROM "ClNoMapping" S1
 LEFT JOIN "LN$CGTP" S2 ON S2."GDRID1" = S1."GDRID1"
 AND S2."GDRID2" = S1."GDRID2"
 AND S2."GDRNUM" = S1."GDRNUM"
 LEFT JOIN "CustMain" CM ON TRIM(CM."CustId") = SUBSTR(TRIM(S2."CGT015"),0,10)
 </t>
  </si>
  <si>
    <t>ServiceLife</t>
  </si>
  <si>
    <t>耐用年限</t>
  </si>
  <si>
    <t>ProductSpec</t>
  </si>
  <si>
    <t>形式/規格</t>
  </si>
  <si>
    <t>CGT004</t>
  </si>
  <si>
    <t>型式</t>
  </si>
  <si>
    <t xml:space="preserve">20
</t>
  </si>
  <si>
    <t>"S2"."CGT004"</t>
  </si>
  <si>
    <t>ProductType</t>
  </si>
  <si>
    <t>產品代碼/型號</t>
  </si>
  <si>
    <t>CGT001</t>
  </si>
  <si>
    <t>產品代碼</t>
  </si>
  <si>
    <t>"S2"."CGT001"</t>
  </si>
  <si>
    <t>ProductBrand</t>
  </si>
  <si>
    <t>品牌/廠牌/船名</t>
  </si>
  <si>
    <t>CGT002</t>
  </si>
  <si>
    <t>品牌</t>
  </si>
  <si>
    <t>"S2"."CGT002"</t>
  </si>
  <si>
    <t>ProductCC</t>
  </si>
  <si>
    <t>排氣量</t>
  </si>
  <si>
    <t>CGT005</t>
  </si>
  <si>
    <t>TRIM("S2"."CGT005")</t>
  </si>
  <si>
    <t>ProductColor</t>
  </si>
  <si>
    <t>顏色</t>
  </si>
  <si>
    <t>CGT003</t>
  </si>
  <si>
    <t>"S2"."CGT003"</t>
  </si>
  <si>
    <t>EngineSN</t>
  </si>
  <si>
    <t>引擎號碼</t>
  </si>
  <si>
    <t>CGT012</t>
  </si>
  <si>
    <t xml:space="preserve">50
</t>
  </si>
  <si>
    <t>"S2"."CGT012"</t>
  </si>
  <si>
    <t>LicenseNo</t>
  </si>
  <si>
    <t>牌照號碼</t>
  </si>
  <si>
    <t>CGT006</t>
  </si>
  <si>
    <t>"S2"."CGT006"</t>
  </si>
  <si>
    <t>LicenseTypeCode</t>
  </si>
  <si>
    <t>牌照類別</t>
  </si>
  <si>
    <t>共用代碼檔
1:自用
2:營業</t>
  </si>
  <si>
    <t>CGT007</t>
  </si>
  <si>
    <t>"S2"."CGT007"</t>
  </si>
  <si>
    <t>LicenseUsageCode</t>
  </si>
  <si>
    <t>牌照用途</t>
  </si>
  <si>
    <t>共用代碼檔
1:一般
2:專用</t>
  </si>
  <si>
    <t>CGT008</t>
  </si>
  <si>
    <t>"S2"."CGT008"</t>
  </si>
  <si>
    <t>LiceneIssueDate</t>
  </si>
  <si>
    <t>發照日期</t>
  </si>
  <si>
    <t>CGT009</t>
  </si>
  <si>
    <t>"S2"."CGT009"</t>
  </si>
  <si>
    <t>MfgYearMonth</t>
  </si>
  <si>
    <t>製造年月</t>
  </si>
  <si>
    <t>CGT010</t>
  </si>
  <si>
    <t>"S2"."CGT010"</t>
  </si>
  <si>
    <t>VehicleTypeCode</t>
  </si>
  <si>
    <t>車別</t>
  </si>
  <si>
    <t>共用代碼檔
01:小客車
02:大客車
03:小貨車
04:大貨車
05:大貨車(砂石車)
06:大貨車(混凝土攪拌車)
07:代用大客車
08:大型特種車(工程車)
09:大型特種車(水肥車)
10:大型特種車(垃圾車)
11:大型特種車(拖吊車)
12:大型特種車(捐血車)
13:大型特種車(掃街車)
14:大型特種車(救濟車)
15:大型特種車(清溝車)
16:大型特種車(照明車)
17:大型特種車(醫療車)
18:大型特種車(灑水車)
19:大型特種車(工程救險車)
20:大型特種車(高空作業車)
21:大型特種車(救助器材車)
22:大型特種車(電信傳送車)
23:大型特種車(廚餘收集車)
24:半拖車
25:半拖車(砂石車)
26:半拖車(混凝土攪拌車)
27:全拖車
28:曳引車
29:重型機器腳踏車
30:特種車(子母式垃圾車)
31:特種車(水肥車)
32:特種車(水箱消防車)
33:特種車(垃圾車)
34:特種車(拖吊車)
35:特種車(捐血車)
36:特種車(高空作業車)
37:特種車(掃街車)
38:特種車(救助器材車)
39:特種車(救濟車)
40:特種車(廚餘收集車)
41:特種車(醫療車)
42:特種車(警備車)
43:特種車(灑水車)
44:輕型拖車(水上摩托車)
45:輕型機器腳踏車</t>
  </si>
  <si>
    <t>CGT011</t>
  </si>
  <si>
    <t>"S2"."CGT011"</t>
  </si>
  <si>
    <t>VehicleStyleCode</t>
  </si>
  <si>
    <t>車身樣式</t>
  </si>
  <si>
    <t>01.---
02.平板式
03.伸縮平板式
04.伸縮鋼架式
05.低床平板式
06.柵式
07.框式
08.高壓罐槽體式
09.密封式
10.常壓罐槽式
11.廂式
12.傾卸平板式
13.傾卸框式
14.傾卸密封式
15.槽體式
16.廂式
17.篷式
18.鋼架式
19.篷式
20.雙廂式
21.雙層式
22.雙層框式
23.攪拌式
24.罐式
25.罐槽體式</t>
  </si>
  <si>
    <t>CGT013</t>
  </si>
  <si>
    <t>車身式樣</t>
  </si>
  <si>
    <t>LPAD("S2"."CGT013", 2, '0')</t>
  </si>
  <si>
    <t>VehicleOfficeCode</t>
  </si>
  <si>
    <t>監理站</t>
  </si>
  <si>
    <t>共用代碼檔
206:臺北區監理所基隆監理站
235:臺北區監理所板橋監理站
238:臺北區監理所
247:臺北區監理所蘆洲監理站
268:臺北區監理所宜蘭監理站
300:新竹區監理所新竹市監理站
305:新竹區監理所
320:新竹區監理所中壢監理站
330:新竹區監理所桃園監理站
360:新竹區監理所苗栗監理站
406:臺中區監理所臺中市監理站
420:臺中區監理所豐原監理站
432:臺中區監理所
503:臺中區監理所彰化監理站
540:臺中區監理所南投監理站
545:臺中區監理所埔里監理分站
600:嘉義區監理所
635:嘉義區監理所東勢監理分站
640:嘉義區監理所雲林監理站
700:嘉義區監理所臺南監理站
721:嘉義區監理所麻豆監理站
730:嘉義區監理所新營監理站
830:高雄區監理所
842:高雄區監理所旗山監理站
880:高雄區監理所澎湖監理站
891:金門監理所
900:高雄區監理所屏東監理站
946:高雄區監理所恆春監理分站
950:高雄區監理所臺東監理站
973:臺北區監理所花蓮監理站
981:臺北區監理所玉里監理分站</t>
  </si>
  <si>
    <t>CGT017</t>
  </si>
  <si>
    <t>監理(處)所</t>
  </si>
  <si>
    <t>"S2"."CGT017"</t>
  </si>
  <si>
    <t>Currency</t>
  </si>
  <si>
    <t>幣別</t>
  </si>
  <si>
    <t>TWD:新臺幣</t>
  </si>
  <si>
    <t>CASE WHEN TRIM(S2."CGT019") = 'TW' THEN '01' ELSE '' END</t>
  </si>
  <si>
    <t>ExchangeRate</t>
  </si>
  <si>
    <t>匯率</t>
  </si>
  <si>
    <t>Insurance</t>
  </si>
  <si>
    <t>投保註記</t>
  </si>
  <si>
    <t>ScrapValue</t>
  </si>
  <si>
    <t>殘值</t>
  </si>
  <si>
    <t>ReceiptNo</t>
  </si>
  <si>
    <t>收件字號</t>
  </si>
  <si>
    <t>CGT020</t>
  </si>
  <si>
    <t>"S2"."CGT020"</t>
  </si>
  <si>
    <t>MtgNo</t>
  </si>
  <si>
    <t>抵押登記字號</t>
  </si>
  <si>
    <t>CGT021</t>
  </si>
  <si>
    <t>"S2"."CGT021"</t>
  </si>
  <si>
    <t>抵押收件日</t>
  </si>
  <si>
    <t>CGT022</t>
  </si>
  <si>
    <t>"S2"."CGT022"</t>
  </si>
  <si>
    <t>MortgageIssueStartDate</t>
  </si>
  <si>
    <t>抵押登記起日</t>
  </si>
  <si>
    <t>CGT023</t>
  </si>
  <si>
    <t>"S2"."CGT023"</t>
  </si>
  <si>
    <t>MortgageIssueEndDate</t>
  </si>
  <si>
    <t>抵押登記迄日</t>
  </si>
  <si>
    <t>CGT024</t>
  </si>
  <si>
    <t>"S2"."CGT024"</t>
  </si>
  <si>
    <t>Remark</t>
  </si>
  <si>
    <t>NGRRMK60</t>
  </si>
  <si>
    <t xml:space="preserve">60
</t>
  </si>
  <si>
    <t>"S2"."NGRRMK60"</t>
  </si>
  <si>
    <t xml:space="preserve">FROM "LA$HGTP" S0
 LEFT JOIN (SELECT DISTINCT
 M."GroupNo"
 ,M."SecGroupNo"
 ,M."GDRID1" AS "MainGDRID1"
 ,M."GDRID2" AS "MainGDRID2"
 ,M."GDRNUM" AS "MainGDRNUM"
 ,M."LGTSEQ" AS "MainLGTSEQ"
 ,S."GDRID1" AS "SubGDRID1"
 ,S."GDRID2" AS "SubGDRID2"
 ,S."GDRNUM" AS "SubGDRNUM"
 ,S."LGTSEQ" AS "SubLGTSEQ"
 FROM "ClBuildingUnique" M LEFT JOIN "ClBuildingUnique" S ON S."GroupNo" = M."GroupNo" AND S."SecGroupNo" = M."SecGroupNo"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</si>
  <si>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"GdrId1", "GdrId2", "GdrNum", "LgtSeq"</t>
  </si>
  <si>
    <t xml:space="preserve">WHERE S0."GDRID1" = 1 </t>
  </si>
  <si>
    <t>GdrId1</t>
  </si>
  <si>
    <t>原擔保品代號1</t>
  </si>
  <si>
    <t>原擔保品</t>
  </si>
  <si>
    <t>GDRID1</t>
  </si>
  <si>
    <t>代號1</t>
  </si>
  <si>
    <t>"S0"."GDRID1"</t>
  </si>
  <si>
    <t>GdrId2</t>
  </si>
  <si>
    <t>原擔保品代號2</t>
  </si>
  <si>
    <t>GDRID2</t>
  </si>
  <si>
    <t>代號2</t>
  </si>
  <si>
    <t>"S0"."GDRID2"</t>
  </si>
  <si>
    <t>GdrNum</t>
  </si>
  <si>
    <t>原擔保品編號</t>
  </si>
  <si>
    <t>GDRNUM</t>
  </si>
  <si>
    <t>押品號碼</t>
  </si>
  <si>
    <t>"S0"."GDRNUM"</t>
  </si>
  <si>
    <t>LgtSeq</t>
  </si>
  <si>
    <t>原擔保品序號</t>
  </si>
  <si>
    <t>LGTSEQ</t>
  </si>
  <si>
    <t>"S0"."LGTSEQ"</t>
  </si>
  <si>
    <t>MainGdrId1</t>
  </si>
  <si>
    <t>最新擔保品代號1</t>
  </si>
  <si>
    <t>經過唯一性處理後之最新擔保品
若原擔保品未被唯一性處理為一筆,此欄位擺0</t>
  </si>
  <si>
    <t>ClBuildingUnique</t>
  </si>
  <si>
    <t>NVL("S1"."MainGDRID1", 0)</t>
  </si>
  <si>
    <t>MainGdrId2</t>
  </si>
  <si>
    <t>最新擔保品代號2</t>
  </si>
  <si>
    <t>NVL("S1"."MainGDRID2", 0)</t>
  </si>
  <si>
    <t>MainGdrNum</t>
  </si>
  <si>
    <t>最新擔保品編號</t>
  </si>
  <si>
    <t>NVL("S1"."MainGDRNUM", 0)</t>
  </si>
  <si>
    <t>MainLgtSeq</t>
  </si>
  <si>
    <t>最新擔保品序號</t>
  </si>
  <si>
    <t>NVL("S1"."MainLGTSEQ", 0)</t>
  </si>
  <si>
    <t>與原擔保品對應之新擔保品</t>
  </si>
  <si>
    <t>CASE WHEN S1."MainGDRID1" IS NOT NULL THEN "S3"."ClCode1" WHEN S2."ClCode1" IS NOT NULL THEN "S2"."ClCode1" ELSE 0 END</t>
  </si>
  <si>
    <t>CASE WHEN S1."MainGDRID2" IS NOT NULL THEN "S3"."ClCode2" WHEN S2."ClCode2" IS NOT NULL THEN "S2"."ClCode2" ELSE 0 END</t>
  </si>
  <si>
    <t>CASE WHEN S1."MainGDRNUM" IS NOT NULL THEN "S3"."ClNo" WHEN S2."ClNo" IS NOT NULL THEN "S2"."ClNo" ELSE 0 END</t>
  </si>
  <si>
    <t>TfStatus</t>
  </si>
  <si>
    <t>轉換結果</t>
  </si>
  <si>
    <t>共用代碼檔
0:未轉入,資料不完整(其他原因)
1:唯一性處理後,此筆作為最新擔保品轉入
2:唯一性處理後,此筆不轉入,僅由最新擔保品轉入
3:單筆擔保品直接轉入
4:未轉入,資料不完整(擔保品提供人)
5:未轉入,資料不完整(門牌地址)
6:未轉入,資料不完整(主建號)
7:未轉入,資料不完整(地號)</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</si>
  <si>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S0."LGTADR" IS NULL THEN 5 WHEN S0."HGTMHN" = 0 THEN 6 ELSE 0 END</t>
  </si>
  <si>
    <t xml:space="preserve">FROM "LA$LGTP" S0
 LEFT JOIN (SELECT DISTINCT
 M."GroupNo"
 ,M."NewGroupNo"
 ,M."GDRID1" AS "MainGDRID1"
 ,M."GDRID2" AS "MainGDRID2"
 ,M."GDRNUM" AS "MainGDRNUM"
 ,M."LGTSEQ" AS "MainLGTSEQ"
 ,S."GDRID1" AS "SubGDRID1"
 ,S."GDRID2" AS "SubGDRID2"
 ,S."GDRNUM" AS "SubGDRNUM"
 ,S."LGTSEQ" AS "SubLGTSEQ"
 FROM "ClLandUnique" M LEFT JOIN "ClLandUnique" S ON S."GroupNo" = M."GroupNo" AND S."NewGroupNo" = M."NewGroupNo"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</si>
  <si>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 xml:space="preserve">WHERE S0."GDRID1" = 2 </t>
  </si>
  <si>
    <t>ClLandUnique</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</si>
  <si>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S0."LGTNM1" = 0 THEN 7 ELSE 0 END</t>
  </si>
  <si>
    <t xml:space="preserve">FROM "LN$CGTP" S0
 LEFT JOIN "ClNoMapping" S2 ON S2."GDRID1" = S0."GDRID1"
 AND S2."GDRID2" = S0."GDRID2"
 AND S2."GDRNUM" = S0."GDRNUM"
 </t>
  </si>
  <si>
    <t xml:space="preserve">WHERE S0."GDRID1" = 9 </t>
  </si>
  <si>
    <t>CASE WHEN S2."ClCode1" IS NOT NULL THEN "S2"."ClCode1" ELSE 0 END</t>
  </si>
  <si>
    <t>CASE WHEN S2."ClCode2" IS NOT NULL THEN "S2"."ClCode2" ELSE 0 END</t>
  </si>
  <si>
    <t>CASE WHEN S2."ClNo" IS NOT NULL THEN "S2"."ClNo" ELSE 0 END</t>
  </si>
  <si>
    <t>CASE WHEN S2."ClNo" IS NOT NULL THEN 3 ELSE 0 END</t>
  </si>
  <si>
    <t xml:space="preserve">FROM "LA$SGTP" S0
 LEFT JOIN "ClNoMapping" S2 ON S2."GDRID1" = S0."GDRID1"
 AND S2."GDRID2" = S0."GDRID2"
 AND S2."GDRNUM" = S0."GDRNUM"
 </t>
  </si>
  <si>
    <t xml:space="preserve">WHERE S0."GDRID1" IN (3,4) </t>
  </si>
  <si>
    <t xml:space="preserve">FROM "LA$BGTP" S0
 LEFT JOIN "ClNoMapping" S2 ON S2."GDRID1" = S0."GDRID1"
 AND S2."GDRID2" = S0."GDRID2"
 AND S2."GDRNUM" = S0."GDRNUM"
 </t>
  </si>
  <si>
    <t xml:space="preserve">WHERE S0."GDRID1" = 5 </t>
  </si>
  <si>
    <t>ClOther</t>
  </si>
  <si>
    <t xml:space="preserve">FROM "ClNoMapping" S1
 LEFT JOIN "LA$BGTP" S2 ON S2."GDRID1" = S1."GDRID1"
 AND S2."GDRID2" = S1."GDRID2"
 AND S2."GDRNUM" = S1."GDRNUM"
 </t>
  </si>
  <si>
    <t>PledgeStartDate</t>
  </si>
  <si>
    <t>保證起日</t>
  </si>
  <si>
    <t>BGTSDT</t>
  </si>
  <si>
    <t>"S2"."BGTSDT"</t>
  </si>
  <si>
    <t>PledgeEndDate</t>
  </si>
  <si>
    <t>保證迄日</t>
  </si>
  <si>
    <t>BGTEDT</t>
  </si>
  <si>
    <t>"S2"."BGTEDT"</t>
  </si>
  <si>
    <t>PledgeBankCode</t>
  </si>
  <si>
    <t>保證銀行</t>
  </si>
  <si>
    <t>共用代碼檔
01:台新扣款
02:華僑商銀
03:匯通商銀
04:中央信託
05:中國農民
06:交通銀行
07:工業銀行
08:陽信商銀
09:上海銀行
10:台北銀行
11:世華商銀
12:東京三菱
13:高雄銀行
14:中國商銀
15:合庫扣款
16:第一勸業
17:美商花旗
18:美國商銀
19:泰國盤古
20:美國運通
21:菲律賓首
22:美商大通
23:日商東海
24:紐約銀行
25:郵局口款
26:加大帝國
27:波士頓
28:日商富士
29:法商百利
30:荷蘭荷蘭
31:新光銀行
32:法國興業
33:商豐業銀
34:土地銀行
35:中小企銀
36:澳洲國民
37:法國百利
38:加大豐業
39:中華農民
40:上海農民
41:比利聯合
42:比利中國
43:台北商銀
44:新竹企銀
45:台中企銀
46:台南企銀
47:高雄企銀
48:花蓮企銀
49:台東企銀
50:第一銀行
51:郵局
52:德意志銀
53:美商漢華
54:加大皇銀
55:華南銀行
56:法國里昂
57:萬通銀行
58:大安銀行
59:聯邦銀行
60:中華商銀
61:遠東商銀
62:亞太商銀
63:華信銀行
64:玉山商銀
65:萬泰銀行
66:匯豐銀行
67:泛亞銀行
68:中興商銀
69:富邦商銀
70:大眾銀行
71:寶島商銀
72:安泰商銀
73:巴黎銀行
74:中國信託
75:慶豐商銀
76:英商渣打
77:澳洲國銀
78:彰化銀行
79:瑞聯加豐
80:安泰大眾
81:中銀澳紐
82:三家銀行
83:花旗台新
84:里昂百利
85:奧紐西蘭
86:日商東京
87:比利信貸</t>
  </si>
  <si>
    <t>BGTBNK</t>
  </si>
  <si>
    <t>CASE WHEN LENGTH(S2."BGTBNK") &lt;= 2 THEN LPAD(TO_CHAR("S2"."BGTBNK"), 2, '0') ELSE 'XX' END</t>
  </si>
  <si>
    <t>PledgeNO</t>
  </si>
  <si>
    <t>保證書字號</t>
  </si>
  <si>
    <t>BGTGBN</t>
  </si>
  <si>
    <t xml:space="preserve">30
</t>
  </si>
  <si>
    <t>TRIM("S2"."BGTGBN")</t>
  </si>
  <si>
    <t>IssuingId</t>
  </si>
  <si>
    <t>發行機構統編</t>
  </si>
  <si>
    <t>IssuingCounty</t>
  </si>
  <si>
    <t>發行機構所在國別</t>
  </si>
  <si>
    <t>DocNo</t>
  </si>
  <si>
    <t>憑證編號</t>
  </si>
  <si>
    <t>SecuritiesType</t>
  </si>
  <si>
    <t>有價證券類別</t>
  </si>
  <si>
    <t xml:space="preserve">01:股票
02:基金
03:債券
04:票券/國庫儲蓄券
05:其他
</t>
  </si>
  <si>
    <t>Listed</t>
  </si>
  <si>
    <t>掛牌交易所</t>
  </si>
  <si>
    <t xml:space="preserve">01:臺灣證交所
02:櫃檯買賣中心
03:紐約證券交易所（NYSE）
04:那斯達克（Nasdaq）
05:倫敦證券交易所（LSE）
06:德國證券交易所（GSE）
07:歐洲交易所（Euronext）
08:東京證券交易所（TSE）
99:無
</t>
  </si>
  <si>
    <t>OfferingDate</t>
  </si>
  <si>
    <t>發行日</t>
  </si>
  <si>
    <t>ExpirationDate</t>
  </si>
  <si>
    <t>到期日</t>
  </si>
  <si>
    <t>TargetIssuer</t>
  </si>
  <si>
    <t>發行者對象別</t>
  </si>
  <si>
    <t>01:主權國家
02:銀行
03:企業
98:無
99:其他</t>
  </si>
  <si>
    <t>SubTargetIssuer</t>
  </si>
  <si>
    <t>發行者次對象別</t>
  </si>
  <si>
    <t>CreditDate</t>
  </si>
  <si>
    <t>評等日期</t>
  </si>
  <si>
    <t>Credit</t>
  </si>
  <si>
    <t>評等公司</t>
  </si>
  <si>
    <t>10:中華信評
20:穆迪
30:惠譽
40:TCRI
50:標準普爾
90:其他</t>
  </si>
  <si>
    <t>ExternalCredit</t>
  </si>
  <si>
    <t>外部評等</t>
  </si>
  <si>
    <t>Index</t>
  </si>
  <si>
    <t>主要指數</t>
  </si>
  <si>
    <t>01:臺灣加權指數
02:日經指數
03:恆生指數
99:無</t>
  </si>
  <si>
    <t>TradingMethod</t>
  </si>
  <si>
    <t>交易方法</t>
  </si>
  <si>
    <t>0:正常
1:全額交割</t>
  </si>
  <si>
    <t>Compensation</t>
  </si>
  <si>
    <t>受償順位</t>
  </si>
  <si>
    <t>Investment</t>
  </si>
  <si>
    <t>投資內容</t>
  </si>
  <si>
    <t>PublicValue</t>
  </si>
  <si>
    <t>公開價值</t>
  </si>
  <si>
    <t>ClParking</t>
  </si>
  <si>
    <t xml:space="preserve">FROM "ClBuilding" CB
 LEFT JOIN "ClNoMapping" CNM ON CNM."ClCode1" = CB."ClCode1"
 AND CNM."ClCode2" = CB."ClCode2"
 AND CNM."ClNo" = CB."ClNo"
 LEFT JOIN "LA$HGTP" HG ON HG."GDRID1" = CNM."GDRID1"
 AND HG."GDRID2" = CNM."GDRID2"
 AND HG."GDRNUM" = CNM."GDRNUM"
 AND HG."LGTSEQ" = CNM."LGTSEQ"
 </t>
  </si>
  <si>
    <t>"ClCode1", "ClCode2", "ClNo", "ParkingSeqNo"</t>
  </si>
  <si>
    <t>WHERE NVL(HG."HGTCAM",0) &gt; 0</t>
  </si>
  <si>
    <t>ParkingSeqNo</t>
  </si>
  <si>
    <t>車位資料序號</t>
  </si>
  <si>
    <t>ClNoMapping
ClBuilding
ClBuilding
ClBuilding</t>
  </si>
  <si>
    <t>LGTSEQ
ClNo
ClCode2
ClCode1</t>
  </si>
  <si>
    <t xml:space="preserve">
擔保品編號
擔保品代號2
擔保品代號1</t>
  </si>
  <si>
    <t xml:space="preserve">
DECIMAL
DECIMAL
DECIMAL
</t>
  </si>
  <si>
    <t xml:space="preserve">
7
2
1
</t>
  </si>
  <si>
    <t>ROW_NUMBER() OVER (PARTITION BY "CB"."ClCode1", "CB"."ClCode2", "CB"."ClNo" ORDER BY "CNM"."LGTSEQ")</t>
  </si>
  <si>
    <t>ParkingNo</t>
  </si>
  <si>
    <t>車位編號</t>
  </si>
  <si>
    <t>停車位編號備註
*資料轉換時預設"."</t>
  </si>
  <si>
    <t>固定為「.」</t>
  </si>
  <si>
    <t>ParkingQty</t>
  </si>
  <si>
    <t>車位數量</t>
  </si>
  <si>
    <t>獨立產權車位時只能為為1</t>
  </si>
  <si>
    <t>停車位型式</t>
  </si>
  <si>
    <t>CdCode.ParkingTypeCode</t>
  </si>
  <si>
    <t>HGTCAP</t>
  </si>
  <si>
    <t>"HG"."HGTCAP"</t>
  </si>
  <si>
    <t>NVL("CB"."CityCode", '')</t>
  </si>
  <si>
    <t>NVL("CB"."AreaCode", '')</t>
  </si>
  <si>
    <t>車位面積(坪)</t>
  </si>
  <si>
    <t>HGTCAM</t>
  </si>
  <si>
    <t>車位(坪)</t>
  </si>
  <si>
    <t>"HG"."HGTCAM"</t>
  </si>
  <si>
    <t>Amount</t>
  </si>
  <si>
    <t>價格(元)</t>
  </si>
  <si>
    <t>ClStock</t>
  </si>
  <si>
    <t xml:space="preserve">FROM (
 SELECT S1."ClCode1" AS "ClCode1" ,S1."ClCode2" AS "ClCode2" ,S1."ClNo" AS "ClNo" ,MAX(TCS."NewStockNo")
 AS "StockCode" ,SUM(NVL(S2."SGTAUN",0)) AS "ParValue" ,MAX(NVL(S2."SGTYAM",0)) AS "YdClosingPrice" ,MAX(NVL(S2."SGT3MA",0)) AS "ThreeMonthAvg" ,MAX(NVL(S2."SGTUNT",0)) AS "EvaUnitPrice" ,MAX(NVL(CU."CUSID1",' ')) AS "OwnerId" ,MAX(NVL(S2."GDRMRK",' ')) AS "LegalPersonId" ,MAX(NVL(S2."SGTPER",0)) AS "LoanToValue" ,MAX(S2."SGTSBN") AS "PledgeNo" ,SUM(NVL(S3."SGDQTY",0)) AS "SettingBalance" ,MAX(S2."SGTMNN") AS "CustodyNo" FROM "ClNoMapping" S1
 LEFT JOIN "LA$SGTP" S2 ON S2."GDRID1" = S1."GDRID1"
 AND S2."GDRID2" = S1."GDRID2"
 AND S2."GDRNUM" = S1."GDRNUM"
 LEFT JOIN "LA$SGDP" S3 ON S3."GDRID1" = S1."GDRID1"
 AND S3."GDRID2" = S1."GDRID2"
 AND S3."GDRNUM" = S1."GDRNUM"
 LEFT JOIN "CU$CUSP" CU ON CU."CUSCIF" = S3."LGTCIF"
 AND S3."LGTCIF" &gt; 0
 LEFT JOIN "TempCdStockMapping" TCS ON TCS."STKNO1" = S2."SGTNO1"
 AND TCS."STKNO2" = S2."SGTNO2"
 WHERE S1."ClCode1" &gt;= 3
 AND S1."ClCode1" &lt;= 4
 GROUP BY S1."ClCode1"
 ,S1."ClCode2"
 ,S1."ClNo"
 ) S1
 LEFT JOIN "CustMain" CM ON TRIM(CM."CustId") = TRIM(S1."OwnerId")
 </t>
  </si>
  <si>
    <t>擔保品號碼</t>
  </si>
  <si>
    <t>StockCode</t>
  </si>
  <si>
    <t>股票代號</t>
  </si>
  <si>
    <t>TempCdStockMapping</t>
  </si>
  <si>
    <t>NewStockNo</t>
  </si>
  <si>
    <t>"S1"."StockCode"</t>
  </si>
  <si>
    <t>ListingType</t>
  </si>
  <si>
    <t>掛牌別</t>
  </si>
  <si>
    <t>01:上市
02:上櫃
03:興櫃
04:公開
05:非公開</t>
  </si>
  <si>
    <t>StockType</t>
  </si>
  <si>
    <t>股票種類</t>
  </si>
  <si>
    <t>1:無
2:普通股
3:特別股</t>
  </si>
  <si>
    <t>CompanyId</t>
  </si>
  <si>
    <t>發行公司統一編號</t>
  </si>
  <si>
    <t>DataYear</t>
  </si>
  <si>
    <t>資料年度</t>
  </si>
  <si>
    <t>IssuedShares</t>
  </si>
  <si>
    <t>發行股數</t>
  </si>
  <si>
    <t>NetWorth</t>
  </si>
  <si>
    <t>非上市(櫃)每股淨值</t>
  </si>
  <si>
    <t>EvaStandard</t>
  </si>
  <si>
    <t>每股單價鑑估標準</t>
  </si>
  <si>
    <t xml:space="preserve">01: 非上市(櫃)每股淨值
02: 每股面額
03: 前日收盤價
04: 一個月平均價
05: 三個月平均價
</t>
  </si>
  <si>
    <t>ParValue</t>
  </si>
  <si>
    <t>每股面額</t>
  </si>
  <si>
    <t>SGTAUN</t>
  </si>
  <si>
    <t>面額單價</t>
  </si>
  <si>
    <t>"S1"."ParValue"</t>
  </si>
  <si>
    <t>MonthlyAvg</t>
  </si>
  <si>
    <t>一個月平均價</t>
  </si>
  <si>
    <t>YdClosingPrice</t>
  </si>
  <si>
    <t>前日收盤價</t>
  </si>
  <si>
    <t>SGTYAM</t>
  </si>
  <si>
    <t>"S1"."YdClosingPrice"</t>
  </si>
  <si>
    <t>ThreeMonthAvg</t>
  </si>
  <si>
    <t>三個月平均價</t>
  </si>
  <si>
    <t>SGT3MA</t>
  </si>
  <si>
    <t>"S1"."ThreeMonthAvg"</t>
  </si>
  <si>
    <t>鑑定單價</t>
  </si>
  <si>
    <t>SGTUNT</t>
  </si>
  <si>
    <t>"S1"."EvaUnitPrice"</t>
  </si>
  <si>
    <t>InsiderJobTitle</t>
  </si>
  <si>
    <t>公司內部人職稱</t>
  </si>
  <si>
    <t>01:董事長
02:副董事長
03:常務董事
04:董事
05:監察人
06:總經理
07:副總經理
08:經理人
09:協理
10:大股東(持股10%以上)
11:其他</t>
  </si>
  <si>
    <t>InsiderPosition</t>
  </si>
  <si>
    <t>公司內部人身分註記</t>
  </si>
  <si>
    <t>01:本人
02:法人代表
03:本人配偶
04:本人子女
05:利用他人名義持有
06:法人代表之配偶
07:法人代表之子女
08:經理人
09:本人為金融機構協理</t>
  </si>
  <si>
    <t>LegalPersonId</t>
  </si>
  <si>
    <t>法定關係人統編</t>
  </si>
  <si>
    <t>GDRMRK</t>
  </si>
  <si>
    <t>註記</t>
  </si>
  <si>
    <t>"S1"."LegalPersonId"</t>
  </si>
  <si>
    <t>SGTPER</t>
  </si>
  <si>
    <t>貸放成數</t>
  </si>
  <si>
    <t>"S1"."LoanToValue"</t>
  </si>
  <si>
    <t>ClMtr</t>
  </si>
  <si>
    <t>擔保維持率(%)</t>
  </si>
  <si>
    <t>NoticeMtr</t>
  </si>
  <si>
    <t>通知追繳維持率(%)</t>
  </si>
  <si>
    <t>ImplementMtr</t>
  </si>
  <si>
    <t>實行職權維持率(%)</t>
  </si>
  <si>
    <t>AcMtr</t>
  </si>
  <si>
    <t>全戶維持率(%)</t>
  </si>
  <si>
    <t>PledgeNo</t>
  </si>
  <si>
    <t>質權設定書號</t>
  </si>
  <si>
    <t>SGTSBN</t>
  </si>
  <si>
    <t xml:space="preserve">14
</t>
  </si>
  <si>
    <t>"S1"."PledgeNo"</t>
  </si>
  <si>
    <t>ComputeMTR</t>
  </si>
  <si>
    <t>計算維持率</t>
  </si>
  <si>
    <t>股票設解(質)日期</t>
  </si>
  <si>
    <t>SettingBalance</t>
  </si>
  <si>
    <t>設質股數餘額</t>
  </si>
  <si>
    <t>LA$SGDP</t>
  </si>
  <si>
    <t>SGDQTY</t>
  </si>
  <si>
    <t>數量</t>
  </si>
  <si>
    <t>"S1"."SettingBalance"</t>
  </si>
  <si>
    <t>MtgDate</t>
  </si>
  <si>
    <t>CustodyNo</t>
  </si>
  <si>
    <t>保管條號碼</t>
  </si>
  <si>
    <t>SGTMNN</t>
  </si>
  <si>
    <t>"S1"."CustodyNo"</t>
  </si>
  <si>
    <t>CustDataCtrl</t>
  </si>
  <si>
    <t xml:space="preserve">FROM "LN$PDCP"
 LEFT JOIN "CustMain" on "CustMain"."CustId" = "LN$PDCP"."CUSID1"
 </t>
  </si>
  <si>
    <t>"CustNo"</t>
  </si>
  <si>
    <t>戶號</t>
  </si>
  <si>
    <t>"CustMain"."CustNo"</t>
  </si>
  <si>
    <t>"CustMain"."CustUKey"</t>
  </si>
  <si>
    <t>Enable</t>
  </si>
  <si>
    <t>啟用記號</t>
  </si>
  <si>
    <t>CustRmk</t>
  </si>
  <si>
    <t xml:space="preserve">FROM ( SELECT "LMSACN"
 ,"TRXTDT"
 ,"DOCSEQ"
 ,TO_CHAR("TRXTDT") || "DOCTXT" AS "DOCTXT"
 FROM "LNREMP"
 UNION ALL
 SELECT "LMSACN"
 ,"TRXDAT" AS "TRXTDT"
 ,"DOCSEQ"
 ,TO_CHAR("TRXDAT") || "DOCTXT" AS "DOCTXT"
 FROM "DAT_LNDOCP"
 ) S1
 LEFT JOIN "CustMain" on "CustMain"."CustNo" = S1."LMSACN"
 </t>
  </si>
  <si>
    <t>WHERE S1."LMSACN" &gt; 0
AND NVL("CustMain"."CustUKey",' ') &lt;&gt; ' '</t>
  </si>
  <si>
    <t>LNREMP</t>
  </si>
  <si>
    <t>LMSACN</t>
  </si>
  <si>
    <t xml:space="preserve">戶號      </t>
  </si>
  <si>
    <t>"S1"."LMSACN"</t>
  </si>
  <si>
    <t>RmkNo</t>
  </si>
  <si>
    <t>備忘錄序號</t>
  </si>
  <si>
    <t>LNREMP
LNREMP</t>
  </si>
  <si>
    <t>ROW_NUMBER() OVER (PARTITION BY "S1"."LMSACN" ORDER BY "S1"."TRXTDT")</t>
  </si>
  <si>
    <t>RmkCode</t>
  </si>
  <si>
    <t>備忘錄代碼</t>
  </si>
  <si>
    <t>RmkDesc</t>
  </si>
  <si>
    <t>備忘錄說明</t>
  </si>
  <si>
    <t>DOCTXT
TRXTDT</t>
  </si>
  <si>
    <t xml:space="preserve">備忘錄說明
作業日期  </t>
  </si>
  <si>
    <t xml:space="preserve">C
N
</t>
  </si>
  <si>
    <t xml:space="preserve">50
8
</t>
  </si>
  <si>
    <t>"S1"."DOCTXT"</t>
  </si>
  <si>
    <t>FacCaseAppl</t>
  </si>
  <si>
    <t>"ApplNo"</t>
  </si>
  <si>
    <t>WHERE NVL("CustMain"."CustUKey",' ') &lt;&gt; ' '</t>
  </si>
  <si>
    <t>申請號碼</t>
  </si>
  <si>
    <t>LA$CASP</t>
  </si>
  <si>
    <t>CASNUM</t>
  </si>
  <si>
    <t>"LA$CASP"."CASNUM"</t>
  </si>
  <si>
    <t>ApplDate</t>
  </si>
  <si>
    <t>申請日期</t>
  </si>
  <si>
    <t>DECIMALD</t>
  </si>
  <si>
    <t>CASIDT</t>
  </si>
  <si>
    <t>"LA$CASP"."CASIDT"</t>
  </si>
  <si>
    <t>CreditSysNo</t>
  </si>
  <si>
    <t>案件編號</t>
  </si>
  <si>
    <t>徵審系統案號(eLoan案件編號)</t>
  </si>
  <si>
    <t>LA$APLP</t>
  </si>
  <si>
    <t>CASNUM3</t>
  </si>
  <si>
    <t>NVL("APLP"."CASNUM3", 0)</t>
  </si>
  <si>
    <t>SyndNo</t>
  </si>
  <si>
    <t>聯貸案編號</t>
  </si>
  <si>
    <t>CurrencyCode</t>
  </si>
  <si>
    <t>申請幣別</t>
  </si>
  <si>
    <t>固定為「TWD」</t>
  </si>
  <si>
    <t>ApplAmt</t>
  </si>
  <si>
    <t>申請金額</t>
  </si>
  <si>
    <t>CASAMT</t>
  </si>
  <si>
    <t>"LA$CASP"."CASAMT"</t>
  </si>
  <si>
    <t>ProdNo</t>
  </si>
  <si>
    <t>申請商品代碼</t>
  </si>
  <si>
    <t>Estimate</t>
  </si>
  <si>
    <t>估價</t>
  </si>
  <si>
    <t>CUSEM6</t>
  </si>
  <si>
    <t>"LA$CASP"."CUSEM6"</t>
  </si>
  <si>
    <t>DepartmentCode</t>
  </si>
  <si>
    <t>案件隸屬單位</t>
  </si>
  <si>
    <t>共用代碼檔
0:非企金單位  
1:企金推展課</t>
  </si>
  <si>
    <t>CASUNT</t>
  </si>
  <si>
    <t>"APLP"."CASUNT"</t>
  </si>
  <si>
    <t>PieceCode</t>
  </si>
  <si>
    <t>計件代碼</t>
  </si>
  <si>
    <t xml:space="preserve">共用代碼檔
A:新貸件
B:其他額度
C:原額度
D:新增額度
E:展期
1:新貸件
2:其他額度
3:原額度
4:新增額度
5:展期件
6:六個月動支
7:服務件
8:特殊件
9:固特利契轉
</t>
  </si>
  <si>
    <t>CASCDE</t>
  </si>
  <si>
    <t>"LA$CASP"."CASCDE"</t>
  </si>
  <si>
    <t>CreditOfficer</t>
  </si>
  <si>
    <t>授信</t>
  </si>
  <si>
    <t>CUSEM1</t>
  </si>
  <si>
    <t>"LA$CASP"."CUSEM1"</t>
  </si>
  <si>
    <t>LoanOfficer</t>
  </si>
  <si>
    <t>放款專員</t>
  </si>
  <si>
    <t>CUSEM2</t>
  </si>
  <si>
    <t>"LA$CASP"."CUSEM2"</t>
  </si>
  <si>
    <t>Introducer</t>
  </si>
  <si>
    <t>介紹人</t>
  </si>
  <si>
    <t>CUSEM3</t>
  </si>
  <si>
    <t>"LA$CASP"."CUSEM3"</t>
  </si>
  <si>
    <t>Coorgnizer</t>
  </si>
  <si>
    <t>協辦人</t>
  </si>
  <si>
    <t>LN$LSEP</t>
  </si>
  <si>
    <t>EMPCOD</t>
  </si>
  <si>
    <t>員工代號</t>
  </si>
  <si>
    <t>"LS"."EMPCOD"</t>
  </si>
  <si>
    <t>InterviewerA</t>
  </si>
  <si>
    <t>晤談一</t>
  </si>
  <si>
    <t>InterviewerB</t>
  </si>
  <si>
    <t>晤談二</t>
  </si>
  <si>
    <t>Supervisor</t>
  </si>
  <si>
    <t>核決主管</t>
  </si>
  <si>
    <t>CUSEM4</t>
  </si>
  <si>
    <t>督辦</t>
  </si>
  <si>
    <t>"LA$CASP"."CUSEM4"</t>
  </si>
  <si>
    <t>ProcessCode</t>
  </si>
  <si>
    <t>處理情形</t>
  </si>
  <si>
    <t>共用代碼檔
0:受理中
1:准
2:駁</t>
  </si>
  <si>
    <t>CASSTS</t>
  </si>
  <si>
    <t>"LA$CASP"."CASSTS"</t>
  </si>
  <si>
    <t>ApproveDate</t>
  </si>
  <si>
    <t>准駁日期</t>
  </si>
  <si>
    <t>CASDAT</t>
  </si>
  <si>
    <t>"LA$CASP"."CASDAT"</t>
  </si>
  <si>
    <t>GroupUKey</t>
  </si>
  <si>
    <t>團體戶識別碼</t>
  </si>
  <si>
    <t>NVL("GP"."GroupUKey", '')</t>
  </si>
  <si>
    <t>BranchNo</t>
  </si>
  <si>
    <t>單位別</t>
  </si>
  <si>
    <t>固定為「0000」</t>
  </si>
  <si>
    <t>IsLimit</t>
  </si>
  <si>
    <t>是否為授信限制對象</t>
  </si>
  <si>
    <t>IsRelated</t>
  </si>
  <si>
    <t>是否為利害關係人</t>
  </si>
  <si>
    <t>IsLnrelNear</t>
  </si>
  <si>
    <t>是否為準利害關係人</t>
  </si>
  <si>
    <t>固定為「315855」</t>
  </si>
  <si>
    <t>固定為「19960409」</t>
  </si>
  <si>
    <t>固定為「5000000」</t>
  </si>
  <si>
    <t>固定為「3」</t>
  </si>
  <si>
    <t>固定為「G17500」</t>
  </si>
  <si>
    <t>固定為「BB9215」</t>
  </si>
  <si>
    <t>固定為「E65168」</t>
  </si>
  <si>
    <t>FacClose</t>
  </si>
  <si>
    <t xml:space="preserve">FROM "LN$ENDP" E
 </t>
  </si>
  <si>
    <t>LN$ENDP</t>
  </si>
  <si>
    <t>"E"."LMSACN"</t>
  </si>
  <si>
    <t>CloseNo</t>
  </si>
  <si>
    <t>清償序號</t>
  </si>
  <si>
    <t>ROW_NUMBER() OVER (PARTITION BY "E"."LMSACN" ORDER BY "E"."ADTYMD")</t>
  </si>
  <si>
    <t>LMSAPN</t>
  </si>
  <si>
    <t>額度號碼</t>
  </si>
  <si>
    <t>"E"."LMSAPN"</t>
  </si>
  <si>
    <t>ActFlag</t>
  </si>
  <si>
    <t>登放記號</t>
  </si>
  <si>
    <t xml:space="preserve">1:登錄
2:放行
</t>
  </si>
  <si>
    <t>FunCode</t>
  </si>
  <si>
    <t>作業功能</t>
  </si>
  <si>
    <t>0:清償(必須為尚未結案)
1:請領(已申請者為請領)
2:補領(已結案後來申請者)
3:補發(已領過者為補發)</t>
  </si>
  <si>
    <t>CarLoan</t>
  </si>
  <si>
    <t>車貸</t>
  </si>
  <si>
    <t>0:非車貸
1:車貸</t>
  </si>
  <si>
    <t>自動寫入時為0</t>
  </si>
  <si>
    <t>ADTYMD</t>
  </si>
  <si>
    <t>年月日</t>
  </si>
  <si>
    <t>"E"."ADTYMD"</t>
  </si>
  <si>
    <t>CloseDate</t>
  </si>
  <si>
    <t>結案日期(入帳日期)</t>
  </si>
  <si>
    <t>結案登錄更新</t>
  </si>
  <si>
    <t>CloseReasonCode</t>
  </si>
  <si>
    <t>清償原因</t>
  </si>
  <si>
    <t>00:無
01:買賣
02:自行還清
03:軍功教勞工貸款轉貸
04:利率過高轉貸
05:增貸不准轉貸
06:額度內動支不准轉貸
07:內部代償
08:借新還舊
09:其他
10:買回
11:綁約期還款</t>
  </si>
  <si>
    <t>APLPSN</t>
  </si>
  <si>
    <t>提前清償原因</t>
  </si>
  <si>
    <t>"E"."APLPSN"</t>
  </si>
  <si>
    <t>CloseAmt</t>
  </si>
  <si>
    <t>還清金額</t>
  </si>
  <si>
    <t>ASTULA</t>
  </si>
  <si>
    <t xml:space="preserve">13
</t>
  </si>
  <si>
    <t>"E"."ASTULA"</t>
  </si>
  <si>
    <t>CollectFlag</t>
  </si>
  <si>
    <t>是否領取清償證明(Y/N/'')</t>
  </si>
  <si>
    <t>CollectWayCode</t>
  </si>
  <si>
    <t>領取方式</t>
  </si>
  <si>
    <t>APLGET</t>
  </si>
  <si>
    <t>清償領取方式</t>
  </si>
  <si>
    <t>LPAD("E"."APLGET", 2, '0')</t>
  </si>
  <si>
    <t>ReceiveDate</t>
  </si>
  <si>
    <t>領取日期</t>
  </si>
  <si>
    <t>TelNo1</t>
  </si>
  <si>
    <t>連絡電話1</t>
  </si>
  <si>
    <t>CUSTL1</t>
  </si>
  <si>
    <t>聯絡電話1</t>
  </si>
  <si>
    <t xml:space="preserve">15
</t>
  </si>
  <si>
    <t>"E"."CUSTL1"</t>
  </si>
  <si>
    <t>TelNo2</t>
  </si>
  <si>
    <t>連絡電話2</t>
  </si>
  <si>
    <t>CUSTL2</t>
  </si>
  <si>
    <t>聯絡電話2</t>
  </si>
  <si>
    <t>"E"."CUSTL2"</t>
  </si>
  <si>
    <t>FaxNum</t>
  </si>
  <si>
    <t>傳真機號碼</t>
  </si>
  <si>
    <t>EntryDate</t>
  </si>
  <si>
    <t>入帳日期</t>
  </si>
  <si>
    <t>TRXIDT</t>
  </si>
  <si>
    <t>"E"."TRXIDT"</t>
  </si>
  <si>
    <t>AgreeNo</t>
  </si>
  <si>
    <t>塗銷同意書編號</t>
  </si>
  <si>
    <t>公文編號</t>
  </si>
  <si>
    <t>ClsNo</t>
  </si>
  <si>
    <t>銷號欄</t>
  </si>
  <si>
    <t>Rmk</t>
  </si>
  <si>
    <t>NGRRMK40</t>
  </si>
  <si>
    <t xml:space="preserve">40
</t>
  </si>
  <si>
    <t>"E"."NGRRMK40"</t>
  </si>
  <si>
    <t xml:space="preserve">FROM "LA$APLP" APLP
 LEFT JOIN "CU$CUSP" CUSP ON CUSP."LMSACN" = APLP."LMSACN"
 LEFT JOIN "FacCaseAppl" APPL ON APPL."ApplNo" = APLP."APLNUM"
 LEFT JOIN "FacProd" PROD ON PROD."ProdNo" = APLP."IRTBCD"
 LEFT JOIN (SELECT "LMSACN"
 ,"LMSAPN"
 ,"ASCRAT"
 ,ROW_NUMBER() OVER (PARTITION BY "LMSACN","LMSAPN" ORDER BY "ASCADT" DESC) AS "SEQ"
 FROM "LA$ASCP"
 WHERE "ASCADT" &lt;= TO_CHAR(SYSDATE,'YYYYMMDD')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
 LEFT JOIN ( SELECT "LMSACN"
 , "LMSAPN"
 , SUM("LMSFLA") AS "LMSFLA"
 , SUM("LMSLBL") AS "LMSLBL"
 FROM "LA$LMSP"
 GROUP BY "LMSACN"
 , "LMSAPN"
 ) LMSP ON LMSP."LMSACN" = APLP."LMSACN"
 AND LMSP."LMSAPN" = APLP."LMSAPN"
 </t>
  </si>
  <si>
    <t>"CustNo", "FacmNo"</t>
  </si>
  <si>
    <t>WHERE NVL(APPL."ApplNo",0) &lt;&gt; 0</t>
  </si>
  <si>
    <t>"APLP"."LMSACN"</t>
  </si>
  <si>
    <t>"APLP"."LMSAPN"</t>
  </si>
  <si>
    <t>LastBormNo</t>
  </si>
  <si>
    <t>已撥款序號</t>
  </si>
  <si>
    <t>APLLSQ</t>
  </si>
  <si>
    <t>最終序號</t>
  </si>
  <si>
    <t>"APLP"."APLLSQ"</t>
  </si>
  <si>
    <t>LastBormRvNo</t>
  </si>
  <si>
    <t>已預約序號</t>
  </si>
  <si>
    <t>固定為「900」</t>
  </si>
  <si>
    <t>案件申請號碼</t>
  </si>
  <si>
    <t>APLNUM</t>
  </si>
  <si>
    <t>"APLP"."APLNUM"</t>
  </si>
  <si>
    <t>"APLP"."CASNUM3"</t>
  </si>
  <si>
    <t>商品代碼</t>
  </si>
  <si>
    <t>IRTBCD</t>
  </si>
  <si>
    <t>基本利率代碼</t>
  </si>
  <si>
    <t>"APLP"."IRTBCD"</t>
  </si>
  <si>
    <t>BaseRateCode</t>
  </si>
  <si>
    <t>指標利率代碼</t>
  </si>
  <si>
    <t>FacProd</t>
  </si>
  <si>
    <t>"PROD"."BaseRateCode"</t>
  </si>
  <si>
    <t>RateIncr</t>
  </si>
  <si>
    <t>加碼利率</t>
  </si>
  <si>
    <t>IRTASC</t>
  </si>
  <si>
    <t>利率加減碼</t>
  </si>
  <si>
    <t>"APLP"."IRTASC"</t>
  </si>
  <si>
    <t>IndividualIncr</t>
  </si>
  <si>
    <t>個別加碼</t>
  </si>
  <si>
    <t>LA$ASCP</t>
  </si>
  <si>
    <t>ASCRAT</t>
  </si>
  <si>
    <t>NVL("A1"."ASCRAT", 0)</t>
  </si>
  <si>
    <t>ApproveRate</t>
  </si>
  <si>
    <t>核准利率</t>
  </si>
  <si>
    <t>APLRAT</t>
  </si>
  <si>
    <t>"APLP"."APLRAT"</t>
  </si>
  <si>
    <t>AnnualIncr</t>
  </si>
  <si>
    <t>年繳比重優惠加減碼</t>
  </si>
  <si>
    <t>EmailIncr</t>
  </si>
  <si>
    <t>提供EMAIL優惠減碼</t>
  </si>
  <si>
    <t>GraceIncr</t>
  </si>
  <si>
    <t>寬限逾一年利率加碼</t>
  </si>
  <si>
    <t>RateCode</t>
  </si>
  <si>
    <t>利率區分</t>
  </si>
  <si>
    <t>共用代碼檔
1: 機動 
2: 固動 
3: 定期機動</t>
  </si>
  <si>
    <t>AILIRT</t>
  </si>
  <si>
    <t>"APLP"."AILIRT"</t>
  </si>
  <si>
    <t>FirstRateAdjFreq</t>
  </si>
  <si>
    <t>首次利率調整週期(月)</t>
  </si>
  <si>
    <t>IRTFSC</t>
  </si>
  <si>
    <t>首次調整週期</t>
  </si>
  <si>
    <t>"APLP"."IRTFSC"</t>
  </si>
  <si>
    <t>RateAdjFreq</t>
  </si>
  <si>
    <t>利率調整週期(月)</t>
  </si>
  <si>
    <t>IRTMSC</t>
  </si>
  <si>
    <t>利率調整週期</t>
  </si>
  <si>
    <t>"APLP"."IRTMSC"</t>
  </si>
  <si>
    <t>核准幣別</t>
  </si>
  <si>
    <t>APLCUR</t>
  </si>
  <si>
    <t>額度幣別</t>
  </si>
  <si>
    <t>NVL("APLP"."APLCUR", 'TWD')</t>
  </si>
  <si>
    <t>LineAmt</t>
  </si>
  <si>
    <t>核准額度</t>
  </si>
  <si>
    <t>APLPAM</t>
  </si>
  <si>
    <t>"APLP"."APLPAM"</t>
  </si>
  <si>
    <t>UtilAmt</t>
  </si>
  <si>
    <t>貸出金額(放款餘額)</t>
  </si>
  <si>
    <t>APLLAM</t>
  </si>
  <si>
    <t>貸出金額</t>
  </si>
  <si>
    <t>"APLP"."APLLAM"</t>
  </si>
  <si>
    <t>UtilBal</t>
  </si>
  <si>
    <t>已動用額度餘額</t>
  </si>
  <si>
    <t>循環動用還款時會減少,非循環動用還款時不會減少</t>
  </si>
  <si>
    <t>LA$LMSP
LA$LMSP</t>
  </si>
  <si>
    <t>LMSLBL
LMSFLA</t>
  </si>
  <si>
    <t>放款餘額
撥款金額</t>
  </si>
  <si>
    <t xml:space="preserve">11
11
</t>
  </si>
  <si>
    <t xml:space="preserve">0
</t>
  </si>
  <si>
    <t>CASE WHEN APLP."APLRCD" = 0 THEN NVL("LMSP"."LMSFLA", 0) ELSE NVL("LMSP"."LMSLBL", 0) END</t>
  </si>
  <si>
    <t>AcctCode</t>
  </si>
  <si>
    <t>核准科目</t>
  </si>
  <si>
    <t>共用代碼檔
310: 短期擔保放款 
320: 中期擔保放款
330: 長期擔保放款
340: 三十年房貸</t>
  </si>
  <si>
    <t>ACTACT</t>
  </si>
  <si>
    <t>科目</t>
  </si>
  <si>
    <t>"APLP"."ACTACT"</t>
  </si>
  <si>
    <t>LoanTermYy</t>
  </si>
  <si>
    <t>貸款期間年</t>
  </si>
  <si>
    <t>APLYER</t>
  </si>
  <si>
    <t>貸款期間-年</t>
  </si>
  <si>
    <t>"APLP"."APLYER"</t>
  </si>
  <si>
    <t>LoanTermMm</t>
  </si>
  <si>
    <t>貸款期間月</t>
  </si>
  <si>
    <t>APLMON</t>
  </si>
  <si>
    <t>貸款期間-月</t>
  </si>
  <si>
    <t>"APLP"."APLMON"</t>
  </si>
  <si>
    <t>LoanTermDd</t>
  </si>
  <si>
    <t>貸款期間日</t>
  </si>
  <si>
    <t>APLDAY</t>
  </si>
  <si>
    <t>貸款期間-日</t>
  </si>
  <si>
    <t>"APLP"."APLDAY"</t>
  </si>
  <si>
    <t>FirstDrawdownDate</t>
  </si>
  <si>
    <t>初貸日</t>
  </si>
  <si>
    <t>APLFSD</t>
  </si>
  <si>
    <t>首次撥款日</t>
  </si>
  <si>
    <t>"APLP"."APLFSD"</t>
  </si>
  <si>
    <t>MaturityDate</t>
  </si>
  <si>
    <t>首筆撥款的到期日</t>
  </si>
  <si>
    <t>APLDLD</t>
  </si>
  <si>
    <t>額度到期日</t>
  </si>
  <si>
    <t>"APLP"."APLDLD"</t>
  </si>
  <si>
    <t>IntCalcCode</t>
  </si>
  <si>
    <t>計息方式</t>
  </si>
  <si>
    <t xml:space="preserve">共用代碼檔
1: 按日計息  
2: 按月計息  </t>
  </si>
  <si>
    <t>CASE WHEN APLP."ACTACT" = '310' THEN '1' WHEN S1."TRXJAC" = 1 THEN '1' ELSE '2' END</t>
  </si>
  <si>
    <t>AmortizedCode</t>
  </si>
  <si>
    <t>攤還方式</t>
  </si>
  <si>
    <t>共用代碼檔
1.按月繳息(按期繳息到期還本)
2.到期取息(到期繳息還本)
3.本息平均法(期金)
4.本金平均法
5.按月撥款收息(逆向貸款)</t>
  </si>
  <si>
    <t>LMSRTP</t>
  </si>
  <si>
    <t>"APLP"."LMSRTP"</t>
  </si>
  <si>
    <t>FreqBase</t>
  </si>
  <si>
    <t>週期基準</t>
  </si>
  <si>
    <t>1:日 2:月 3:週</t>
  </si>
  <si>
    <t>固定為「2」</t>
  </si>
  <si>
    <t>PayIntFreq</t>
  </si>
  <si>
    <t>繳息週期</t>
  </si>
  <si>
    <t>LMSISC</t>
  </si>
  <si>
    <t>"APLP"."LMSISC"</t>
  </si>
  <si>
    <t>RepayFreq</t>
  </si>
  <si>
    <t>還本週期</t>
  </si>
  <si>
    <t>LMSPSC</t>
  </si>
  <si>
    <t>"APLP"."LMSPSC"</t>
  </si>
  <si>
    <t>UtilDeadline</t>
  </si>
  <si>
    <t>動支期限</t>
  </si>
  <si>
    <t>APLADT</t>
  </si>
  <si>
    <t>"APLP"."APLADT"</t>
  </si>
  <si>
    <t>GracePeriod</t>
  </si>
  <si>
    <t>寬限總月數</t>
  </si>
  <si>
    <t>LMSGPT</t>
  </si>
  <si>
    <t>"APLP"."LMSGPT"</t>
  </si>
  <si>
    <t>AcctFee</t>
  </si>
  <si>
    <t>帳管費</t>
  </si>
  <si>
    <t>ACTFEE</t>
  </si>
  <si>
    <t>"APLP"."ACTFEE"</t>
  </si>
  <si>
    <t>HandlingFee</t>
  </si>
  <si>
    <t>手續費</t>
  </si>
  <si>
    <t>RuleCode</t>
  </si>
  <si>
    <t>規定管制代碼</t>
  </si>
  <si>
    <t>規定管制代碼 
00:一般
01:自然人第三戶(央行管制)
02:自然人第三戶且為高價住宅(央行管制)
03:自然人第四戶以上(央行管制)
04:自然人第四戶以上且為高價住宅(央行管制)
05:自然人購置高價住宅(央行管制)
06:法人購置住宅第一戶(央行管制)
07:法人購置住宅第二戶以上(央行管制)
08:購地貸款(央行管制)
09:餘屋貸款(央行管制)
10:工業區閒置土地抵押貸款(央行管制)
11:增貸管制戶(舊央行管制)
12:自然人特定地區第2戶購屋貸款(舊央行管制)
13:投資戶(內部規範)</t>
  </si>
  <si>
    <t>CASE WHEN TRIM(APLP."CUSECD") = 'I' THEN '01' WHEN TRIM(APLP."CUSECD") = 'X' AND NVL(CUSP."CUSCCD",'1') = '1' THEN '05' WHEN TRIM(APLP."CUSECD") = 'Y' THEN '06' WHEN TRIM(APLP."CUSECD") = 'O' THEN '08' WHEN TRIM(APLP."CUSECD") = 'W' THEN '09' WHEN TRIM(APLP."CUSECD") = 'L' THEN '11' WHEN TRIM(APLP."CUSECD") = 'K' THEN '12' WHEN TRIM(APLP."CUSECD") = 'U' THEN '13' ELSE '00' END</t>
  </si>
  <si>
    <t>ExtraRepayCode</t>
  </si>
  <si>
    <t>攤還額異動碼</t>
  </si>
  <si>
    <t xml:space="preserve">共用代碼檔
0: 不變  
1: 變   </t>
  </si>
  <si>
    <t>APLPCD</t>
  </si>
  <si>
    <t>"APLP"."APLPCD"</t>
  </si>
  <si>
    <t>CustTypeCode</t>
  </si>
  <si>
    <t>客戶別</t>
  </si>
  <si>
    <t>共用代碼檔
00 一般
01 員工
02 首購
03 關企公司
04 關企員工
05 保戶
07 員工二親等
09 新二階員工
10 保貸戶</t>
  </si>
  <si>
    <t>CUSECD</t>
  </si>
  <si>
    <t>CASE WHEN TRIM(APLP."CUSECD") IN ('@','0','8','A','B','C','D','F','G','H','I','J','K','L','M','N','O','P','Q','R','S','T','U','V','W','X','Y') THEN '00' WHEN TRIM(APLP."CUSECD") IN ('1','2','3','4','5','6','7','9') THEN LPAD(TRIM("APLP"."CUSECD"), 2, '0') WHEN TRIM(APLP."CUSECD") = 'E' THEN '01' ELSE TRIM("APLP"."CUSECD") END</t>
  </si>
  <si>
    <t>RecycleCode</t>
  </si>
  <si>
    <t>循環動用</t>
  </si>
  <si>
    <t xml:space="preserve">共用代碼檔
0: 非循環動用  
1: 循環動用  </t>
  </si>
  <si>
    <t>APLRCD</t>
  </si>
  <si>
    <t>"APLP"."APLRCD"</t>
  </si>
  <si>
    <t>RecycleDeadline</t>
  </si>
  <si>
    <t>循環動用期限</t>
  </si>
  <si>
    <t>APLRDT</t>
  </si>
  <si>
    <t>"APLP"."APLRDT"</t>
  </si>
  <si>
    <t>UsageCode</t>
  </si>
  <si>
    <t>資金用途別</t>
  </si>
  <si>
    <t>共用代碼檔
01: 週轉金
02: 購置不動產
03: 營業用資產
04: 固定資產
05: 企業投資
06: 購置動產
09: 其他</t>
  </si>
  <si>
    <t>APLUSG</t>
  </si>
  <si>
    <t>用途別</t>
  </si>
  <si>
    <t>LPAD("APLP"."APLUSG", 2, '0')</t>
  </si>
  <si>
    <t>IncomeTaxFlag</t>
  </si>
  <si>
    <t>代繳所得稅</t>
  </si>
  <si>
    <t>Y:是  N:否</t>
  </si>
  <si>
    <t>CASE WHEN APLP."APLITX" = 1 THEN 'Y' ELSE 'N' END</t>
  </si>
  <si>
    <t>CompensateFlag</t>
  </si>
  <si>
    <t>代償碼</t>
  </si>
  <si>
    <t>CASE WHEN APLP."APLPYF" = 1 THEN 'Y' WHEN APLP."APLPYF" = 2 THEN 'Y' ELSE 'N' END</t>
  </si>
  <si>
    <t>IrrevocableFlag</t>
  </si>
  <si>
    <t>不可撤銷</t>
  </si>
  <si>
    <t>CASE WHEN APLP."APLILC" = 1 THEN 'Y' ELSE 'N' END</t>
  </si>
  <si>
    <t>RateAdjNoticeCode</t>
  </si>
  <si>
    <t>利率調整通知</t>
  </si>
  <si>
    <t>共用代碼檔
1: 電子郵件 
2: 書面通知 
3: 簡訊通知</t>
  </si>
  <si>
    <t>A: 新貸件
B: 其他額度
C: 原額度
D: 新增額度
E: 展期
1: 新貸件
2: 其他額度
3: 原額度
4: 新增額度
5: 展期件
6: 六個月動支
7: 服務件
8: 特殊件
9: 固特利契轉</t>
  </si>
  <si>
    <t>"APLP"."CASCDE"</t>
  </si>
  <si>
    <t>RepayCode</t>
  </si>
  <si>
    <t>繳款方式</t>
  </si>
  <si>
    <t xml:space="preserve">共用代碼檔 RepayCode
1: 匯款轉帳
2: 銀行扣款
3: 員工扣薪
4: 支票
5: 特約金
6: 人事特約金
7: 定存特約
8: 劃撥存款
</t>
  </si>
  <si>
    <t>LMSPYS</t>
  </si>
  <si>
    <t>"APLP"."LMSPYS"</t>
  </si>
  <si>
    <t>"APLP"."CUSEM3"</t>
  </si>
  <si>
    <t>District</t>
  </si>
  <si>
    <t>區部</t>
  </si>
  <si>
    <t>CUSRGN</t>
  </si>
  <si>
    <t>"APLP"."CUSRGN"</t>
  </si>
  <si>
    <t>FireOfficer</t>
  </si>
  <si>
    <t>火險服務</t>
  </si>
  <si>
    <t>CUSEM7</t>
  </si>
  <si>
    <t>"APLP"."CUSEM7"</t>
  </si>
  <si>
    <t>"APLP"."CUSEM6"</t>
  </si>
  <si>
    <t>"APLP"."CUSEM1"</t>
  </si>
  <si>
    <t>放款業務專員</t>
  </si>
  <si>
    <t>目前未用(原AS400為協辦人員)</t>
  </si>
  <si>
    <t>CUSEM8</t>
  </si>
  <si>
    <t>"APLP"."CUSEM8"</t>
  </si>
  <si>
    <t>BusinessOfficer</t>
  </si>
  <si>
    <t>放款專員/房貸專員/企金人員</t>
  </si>
  <si>
    <t>"APLP"."CUSEM2"</t>
  </si>
  <si>
    <t>"APLP"."CUSEM4"</t>
  </si>
  <si>
    <t>InvestigateOfficer</t>
  </si>
  <si>
    <t>徵信</t>
  </si>
  <si>
    <t>CUSEM9</t>
  </si>
  <si>
    <t>"APLP"."CUSEM9"</t>
  </si>
  <si>
    <t>EstimateReview</t>
  </si>
  <si>
    <t>估價覆核</t>
  </si>
  <si>
    <t>CUSEMA</t>
  </si>
  <si>
    <t>"APLP"."CUSEMA"</t>
  </si>
  <si>
    <t>AS400 放款業務專員</t>
  </si>
  <si>
    <t>AdvanceCloseCode</t>
  </si>
  <si>
    <t>共用代碼檔
00:無
01:買賣
02:自行還清
03:軍功教勞工貸款轉貸
04:利率過高轉貸
05:增貸不准轉貸
06:額度內動支不准轉貸
07:內部代償
08:借新還舊
09:其他
10:買回
11:綁約期還款</t>
  </si>
  <si>
    <t>"APLP"."APLPSN"</t>
  </si>
  <si>
    <t>ProdBreachFlag</t>
  </si>
  <si>
    <t>違約適用方式是否按商品設定</t>
  </si>
  <si>
    <t>BreachDescription</t>
  </si>
  <si>
    <t>違約適用說明</t>
  </si>
  <si>
    <t>CreditScore</t>
  </si>
  <si>
    <t>信用評分</t>
  </si>
  <si>
    <t>APLCRD</t>
  </si>
  <si>
    <t>"APLP"."APLCRD"</t>
  </si>
  <si>
    <t>GuaranteeDate</t>
  </si>
  <si>
    <t>對保日期</t>
  </si>
  <si>
    <t>APLCSD</t>
  </si>
  <si>
    <t>"APLP"."APLCSD"</t>
  </si>
  <si>
    <t>ContractNo</t>
  </si>
  <si>
    <t>合約編號</t>
  </si>
  <si>
    <t>TB$CLFP</t>
  </si>
  <si>
    <t>CNTRCTNO</t>
  </si>
  <si>
    <t xml:space="preserve">合約編號    </t>
  </si>
  <si>
    <t>"CLF"."CNTRCTNO"</t>
  </si>
  <si>
    <t>ColSetFlag</t>
  </si>
  <si>
    <t>擔保品設定記號</t>
  </si>
  <si>
    <t>Y:是 N:否</t>
  </si>
  <si>
    <t>GDRSTS</t>
  </si>
  <si>
    <t>"APLP"."GDRSTS"</t>
  </si>
  <si>
    <t>ActFg</t>
  </si>
  <si>
    <t>交易進行記號</t>
  </si>
  <si>
    <t>1STEP TX -&gt; 0    (from eloan)
2STEP TX -&gt; 1 2</t>
  </si>
  <si>
    <t>LastAcctDate</t>
  </si>
  <si>
    <t>上次交易日</t>
  </si>
  <si>
    <t>更正時, 檢查是否為最近一筆交易</t>
  </si>
  <si>
    <t>LastKinbr</t>
  </si>
  <si>
    <t>上次交易行別</t>
  </si>
  <si>
    <t>LastTlrNo</t>
  </si>
  <si>
    <t>上次櫃員編號</t>
  </si>
  <si>
    <t>LastTxtNo</t>
  </si>
  <si>
    <t>上次交易序號</t>
  </si>
  <si>
    <t>AcDate</t>
  </si>
  <si>
    <t>會計日期</t>
  </si>
  <si>
    <t>L9110Flag</t>
  </si>
  <si>
    <t>是否已列印[撥款審核資料表]</t>
  </si>
  <si>
    <t>ApprovedLevel</t>
  </si>
  <si>
    <t>核准層級</t>
  </si>
  <si>
    <t>CdCode:ApprovedLevel
(2021.8.27異動)by eric</t>
  </si>
  <si>
    <t>FacProdStepRate</t>
  </si>
  <si>
    <t xml:space="preserve">FROM "TmpLA$ASCP" A1
 LEFT JOIN "LA$APLP" AP ON AP."LMSACN" = TO_NUMBER(A1."LMSACN")
 AND AP."LMSAPN" = TO_NUMBER(A1."LMSAPN")
 LEFT JOIN "TmpLA$ASCP" A2 ON A2."LMSACN" = A1."LMSACN"
 AND A2."LMSAPN" = A1."LMSAPN"
 AND A2."Seq" = A1."Seq" + 1
 </t>
  </si>
  <si>
    <t>"ProdNo", "MonthStart"</t>
  </si>
  <si>
    <t>WHERE NVL(AP."APLFSD",0) &gt; 0</t>
  </si>
  <si>
    <t>商品代碼或戶號+額度編號</t>
  </si>
  <si>
    <t>TmpLA$ASCP
TmpLA$ASCP</t>
  </si>
  <si>
    <t>LMSAPN
LMSACN</t>
  </si>
  <si>
    <t>"A1"."LMSACN"||"A1"."LMSAPN"</t>
  </si>
  <si>
    <t>MonthStart</t>
  </si>
  <si>
    <t>月數(含)以上</t>
  </si>
  <si>
    <t>LA$APLP
TmpLA$ASCP</t>
  </si>
  <si>
    <t>APLFSD
ASCADT</t>
  </si>
  <si>
    <t xml:space="preserve">首次撥款日
</t>
  </si>
  <si>
    <t xml:space="preserve">N
</t>
  </si>
  <si>
    <t xml:space="preserve">8
</t>
  </si>
  <si>
    <t>ROUND(MONTHS_BETWEEN(TO_DATE("A1"."ASCADT", 'YYYYMMDD'), TO_DATE("AP"."APLFSD", 'YYYYMMDD')), 0)+ 1</t>
  </si>
  <si>
    <t>MonthEnd</t>
  </si>
  <si>
    <t>月數(含)以下</t>
  </si>
  <si>
    <t>CASE WHEN NVL(A2."ASCADT",0) &gt; 0 THEN ROUND(MONTHS_BETWEEN(TO_DATE("A2"."ASCADT", 'YYYYMMDD'), TO_DATE("AP"."APLFSD", 'YYYYMMDD')), 0) ELSE 999 END</t>
  </si>
  <si>
    <t>RateType</t>
  </si>
  <si>
    <t>利率型態</t>
  </si>
  <si>
    <t xml:space="preserve">1: 固定利率  
2: 加碼利率
</t>
  </si>
  <si>
    <t>TmpLA$ASCP</t>
  </si>
  <si>
    <t>"A1"."ASCRAT"</t>
  </si>
  <si>
    <t xml:space="preserve">FROM "TB$TBLP"
 LEFT JOIN (SELECT S1."IN$COD" ,S1."STRFLG" ,CASE
 WHEN S1."STRFLG" IS NULL THEN MAX(NVL(S2."IN$SEQ",0))
 ELSE MIN(NVL(S2."IN$SEQ",0)) END AS "Seq"
 FROM "TB$TBLP" S1 LEFT JOIN "TB$IRTP" S2 ON S2."IN$COD" = S1."IN$COD" GROUP BY S1."IN$COD",S1."STRFLG"
 ) SS1 ON SS1."IN$COD" = "TB$TBLP"."IN$COD"
 LEFT JOIN "TB$IRTP" ON "TB$IRTP"."IN$COD" = "TB$TBLP"."IN$COD"
 AND NVL("TB$IRTP"."IN$SEQ",0) = SS1."Seq"
 LEFT JOIN ( SELECT DISTINCT "IRTBCD"
 FROM "LA$APLP"
 WHERE NVL("CASUNT",0) = 1
 ) AP ON AP."IRTBCD" = "TB$TBLP"."IN$COD"
 </t>
  </si>
  <si>
    <t>"ProdNo"</t>
  </si>
  <si>
    <t>TB$TBLP</t>
  </si>
  <si>
    <t>IN$COD</t>
  </si>
  <si>
    <t xml:space="preserve">利率類別    </t>
  </si>
  <si>
    <t>"TB$TBLP"."IN$COD"</t>
  </si>
  <si>
    <t>ProdName</t>
  </si>
  <si>
    <t>商品名稱</t>
  </si>
  <si>
    <t>IN$DSC</t>
  </si>
  <si>
    <t xml:space="preserve">利率名稱    </t>
  </si>
  <si>
    <t>StartDate</t>
  </si>
  <si>
    <t>商品生效日期</t>
  </si>
  <si>
    <t>TB$IRTP</t>
  </si>
  <si>
    <t>IN$ADT</t>
  </si>
  <si>
    <t>生效日期</t>
  </si>
  <si>
    <t>NVL("TB$IRTP"."IN$ADT", 0)</t>
  </si>
  <si>
    <t>EndDate</t>
  </si>
  <si>
    <t>商品截止日期</t>
  </si>
  <si>
    <t>0:無期限，非必輸欄位</t>
  </si>
  <si>
    <t>StatusCode</t>
  </si>
  <si>
    <t>商品狀態</t>
  </si>
  <si>
    <t>共用代碼檔
0:正常  
1:停用</t>
  </si>
  <si>
    <t>AgreementFg</t>
  </si>
  <si>
    <t>是否為協議商品</t>
  </si>
  <si>
    <t>CASE WHEN "TB$TBLP"."IN$COD" IN ('60','61','62','63') THEN 'Y' ELSE 'N' END</t>
  </si>
  <si>
    <t>EnterpriseFg</t>
  </si>
  <si>
    <t>企金可使用記號</t>
  </si>
  <si>
    <t>CASE WHEN NVL(AP."IRTBCD",' ') != ' ' THEN 'Y' ELSE 'N' END</t>
  </si>
  <si>
    <t>共用代碼檔(CdCode.BaseRate)
01: 保單分紅利率 
02: 郵政儲金利率
99: 自訂利率</t>
  </si>
  <si>
    <t>CASE WHEN TRIM("TB$TBLP"."IN$COD") IN ('8','81','82','83','89','JA','JB','JC','IA','IB','IC','ID','IE','IF','IG','IH','II') THEN '02' WHEN TRIM("TB$TBLP"."IN$COD") = 'TB' THEN '03' WHEN "TB$TBLP"."AILIRT" = '3' THEN '01' ELSE '99' END</t>
  </si>
  <si>
    <t>ProdIncr</t>
  </si>
  <si>
    <t>商品加碼利率</t>
  </si>
  <si>
    <t>LowLimitRate</t>
  </si>
  <si>
    <t>利率下限</t>
  </si>
  <si>
    <t>IncrFlag</t>
  </si>
  <si>
    <t>加減碼是否依合約</t>
  </si>
  <si>
    <t>CASE WHEN "TB$TBLP"."RATFUN" = 'LN57Q0' THEN 'Y' ELSE 'N' END</t>
  </si>
  <si>
    <t>CASE WHEN "TB$TBLP"."AILIRT" = '1' THEN '1' WHEN "TB$TBLP"."AILIRT" = '2' THEN '2' WHEN "TB$TBLP"."AILIRT" = '3' THEN '3' ELSE '' END</t>
  </si>
  <si>
    <t>GovOfferFlag</t>
  </si>
  <si>
    <t>政府優惠房貸</t>
  </si>
  <si>
    <t>CASE WHEN NVL("TB$TBLP"."GOVIRT",' ') = 'Y' THEN 'Y' ELSE 'N' END</t>
  </si>
  <si>
    <t>FinancialFlag</t>
  </si>
  <si>
    <t>理財型房貸</t>
  </si>
  <si>
    <t>CASE WHEN TRIM(TO_SINGLE_BYTE("TB$TBLP"."IN$COD")) IN ('P','P1','P2','P3') THEN 'Y' ELSE 'N' END</t>
  </si>
  <si>
    <t>EmpFlag</t>
  </si>
  <si>
    <t>員工優惠貸款</t>
  </si>
  <si>
    <t>CASE WHEN TRIM(TO_SINGLE_BYTE("TB$TBLP"."IN$COD")) IN ('1','11','1A','38','EM','EN','EO','EP','EQ','ER','ES') THEN 'Y' ELSE 'N' END</t>
  </si>
  <si>
    <t>BreachFlag</t>
  </si>
  <si>
    <t>是否限制清償</t>
  </si>
  <si>
    <t>CASE WHEN NVL("TB$TBLP"."PSNBCD",0) &gt; 0 THEN 'Y' ELSE 'N' END</t>
  </si>
  <si>
    <t>BreachCode</t>
  </si>
  <si>
    <t>違約適用方式</t>
  </si>
  <si>
    <t>共用代碼檔
001:綁約[按年分段]
002:綁約[按月分段]
003:依核准額度
004:依撥款金額 (原6)
005:依提前償還金額</t>
  </si>
  <si>
    <t>PSNBCD</t>
  </si>
  <si>
    <t xml:space="preserve">清償金類型  </t>
  </si>
  <si>
    <t>CASE WHEN NVL("TB$TBLP"."PSNBCD",0) &gt; 0 THEN LPAD(TO_CHAR(NVL("TB$TBLP"."PSNBCD", 0)), 3, '0') ELSE '999' END</t>
  </si>
  <si>
    <t>BreachGetCode</t>
  </si>
  <si>
    <t>違約金收取方式</t>
  </si>
  <si>
    <t>共用代碼檔
1:即時收取
2:領清償證明時收取</t>
  </si>
  <si>
    <t>CASE WHEN NVL("TB$TBLP"."PSNBCD",0) &gt; 0 THEN '2' ELSE '' END</t>
  </si>
  <si>
    <t>ProhibitMonth</t>
  </si>
  <si>
    <t>限制清償期限</t>
  </si>
  <si>
    <t>CASE WHEN NVL("TB$TBLP"."PSNBCD",0) = 1 THEN 36 WHEN NVL("TB$TBLP"."PSNBCD",0) = 2 THEN 36 ELSE 0 END</t>
  </si>
  <si>
    <t>BreachPercent</t>
  </si>
  <si>
    <t>違約金百分比</t>
  </si>
  <si>
    <t>CASE WHEN NVL("TB$TBLP"."PSNBCD",0) = 1 THEN 1 WHEN NVL("TB$TBLP"."PSNBCD",0) = 2 THEN 1 ELSE 0 END</t>
  </si>
  <si>
    <t>BreachDecreaseMonth</t>
  </si>
  <si>
    <t>違約金分段月數</t>
  </si>
  <si>
    <t>CASE WHEN NVL("TB$TBLP"."PSNBCD",0) = 1 THEN 12 WHEN NVL("TB$TBLP"."PSNBCD",0) = 2 THEN 6 ELSE 0 END</t>
  </si>
  <si>
    <t>BreachDecrease</t>
  </si>
  <si>
    <t>分段遞減百分比</t>
  </si>
  <si>
    <t>CASE WHEN NVL("TB$TBLP"."PSNBCD",0) = 1 THEN 0.25 WHEN NVL("TB$TBLP"."PSNBCD",0) = 2 THEN 0.1 ELSE 0 END</t>
  </si>
  <si>
    <t>BreachStartPercent</t>
  </si>
  <si>
    <t>還款起算比例%</t>
  </si>
  <si>
    <t>IfrsStepProdCode</t>
  </si>
  <si>
    <t>IFRS階梯商品別</t>
  </si>
  <si>
    <t>空白 = 非階梯式
A = 固定階梯
B = 浮動階梯</t>
  </si>
  <si>
    <t>STRFLG</t>
  </si>
  <si>
    <t xml:space="preserve">階梯商品別  </t>
  </si>
  <si>
    <t>NVL("TB$TBLP"."STRFLG", ' ')</t>
  </si>
  <si>
    <t>IfrsProdCode</t>
  </si>
  <si>
    <t>IFRS產品別</t>
  </si>
  <si>
    <t>PRDGRP</t>
  </si>
  <si>
    <t xml:space="preserve">產品別      </t>
  </si>
  <si>
    <t>TRIM("TB$TBLP"."PRDGRP")</t>
  </si>
  <si>
    <t>ForeclosureFee</t>
  </si>
  <si>
    <t xml:space="preserve">FROM "LN$LGFP" S1
 LEFT JOIN ( SELECT S1."RECNUM"
 ,S1."LMSACN"
 ,S1."RCVDAT"
 ,MIN(NVL(S2."RCVDAT",0)) AS "LastRCVDAT"
 FROM "LN$LGFP" S1
 LEFT JOIN "LN$LGFP" S2 ON S2."LMSACN" = S1."LMSACN"
 AND S2."RECNUM" &gt;= S1."RECNUM" AND S2."ACTCOD" IN ('C','G')
 GROUP BY S1."RECNUM"
 ,S1."LMSACN"
 ,S1."RCVDAT") S2 ON S2."RECNUM" = S1."RECNUM"
 AND S2."LMSACN" = S1."LMSACN"
 AND S2."RCVDAT" = S1."RCVDAT"
 LEFT JOIN ( SELECT "CustNo"
 ,"FacmNo"
 ,ROW_NUMBER() OVER (PARTITION BY "CustNo"
 ORDER BY CASE
 WHEN "LoanBalTotal" &gt; 0 THEN 0
 ELSE 1 END
 ,"FacmNo"
 ) "Seq"
 FROM ( SELECT "CustNo"
 ,"FacmNo"
 ,SUM("LoanBal") AS "LoanBalTotal"
 FROM "LoanBorMain"
 GROUP BY "CustNo"
 ,"FacmNo"
 ) LM
 ) S3 ON S3."CustNo" = S1."LMSACN"
 AND S3."Seq" = 1
 </t>
  </si>
  <si>
    <t>"RecordNo"</t>
  </si>
  <si>
    <t xml:space="preserve">WHERE S1."TRXIDT" &lt;&gt; 0 </t>
  </si>
  <si>
    <t>RecordNo</t>
  </si>
  <si>
    <t>記錄號碼</t>
  </si>
  <si>
    <t>LN$LGFP</t>
  </si>
  <si>
    <t>RECNUM</t>
  </si>
  <si>
    <t>"S1"."RECNUM"</t>
  </si>
  <si>
    <t>LoanBorMain</t>
  </si>
  <si>
    <t>NVL("S3"."FacmNo", 1)</t>
  </si>
  <si>
    <t>收件日期</t>
  </si>
  <si>
    <t>RCVDAT</t>
  </si>
  <si>
    <t>收件日</t>
  </si>
  <si>
    <t>"S1"."RCVDAT"</t>
  </si>
  <si>
    <t>DocDate</t>
  </si>
  <si>
    <t>單據日期</t>
  </si>
  <si>
    <t>暫付款單據日期</t>
  </si>
  <si>
    <t>OpenAcDate</t>
  </si>
  <si>
    <t>起帳日期</t>
  </si>
  <si>
    <t>入暫付款的會計日期</t>
  </si>
  <si>
    <t>銷號日期</t>
  </si>
  <si>
    <t>客戶繳款的會計日期</t>
  </si>
  <si>
    <t>CASE WHEN S1."TFRBAD" &lt;&gt; 0 AND S1."TFRWFN" = 0 THEN 0 ELSE NVL("S2"."LastRCVDAT", 0) END</t>
  </si>
  <si>
    <t>Fee</t>
  </si>
  <si>
    <t>法拍費用</t>
  </si>
  <si>
    <t>LGFAMT</t>
  </si>
  <si>
    <t>"S1"."LGFAMT"</t>
  </si>
  <si>
    <t>FeeCode</t>
  </si>
  <si>
    <t>共用代碼檔
01: 郵費
02: 支付命令
03: 公示送達
04: 裁定費
05: 執行費
06: 測量費
07: 鑑價費
08: 刊報費
09: 假扣押擔保金
10: 前項結餘
11: 全額沖銷
12: 退出納課
13: 警察陪同費
14: 查財產費用
15: 催收沖銷(勿用)
99: 其它</t>
  </si>
  <si>
    <t>CASE WHEN S1."ACTCOD" = '1' THEN '01' WHEN S1."ACTCOD" = '2' THEN '02' WHEN S1."ACTCOD" = '3' THEN '03' WHEN S1."ACTCOD" = '4' THEN '04' WHEN S1."ACTCOD" = '5' THEN '05' WHEN S1."ACTCOD" = '6' THEN '06' WHEN S1."ACTCOD" = '7' THEN '07' WHEN S1."ACTCOD" = '8' THEN '08' WHEN S1."ACTCOD" = '9' THEN '09' WHEN S1."ACTCOD" = 'A' THEN '10' WHEN S1."ACTCOD" = 'B' THEN '99' WHEN S1."ACTCOD" = 'C' THEN '11' WHEN S1."ACTCOD" = 'D' THEN '12' WHEN S1."ACTCOD" = 'E' THEN '13' WHEN S1."ACTCOD" = 'F' THEN '14' WHEN S1."ACTCOD" = 'G' THEN '15' ELSE '99' END</t>
  </si>
  <si>
    <t>LegalStaff</t>
  </si>
  <si>
    <t>法務人員</t>
  </si>
  <si>
    <t>銷帳編號</t>
  </si>
  <si>
    <t>NGRRMK</t>
  </si>
  <si>
    <t>"S1"."NGRRMK"</t>
  </si>
  <si>
    <t>CaseCode</t>
  </si>
  <si>
    <t>件別</t>
  </si>
  <si>
    <t>1:??
2: 匯款
3:??</t>
  </si>
  <si>
    <t>LGFCOD</t>
  </si>
  <si>
    <t>NVL("S1"."LGFCOD", 0)</t>
  </si>
  <si>
    <t>RemitBranch</t>
  </si>
  <si>
    <t>匯款單位</t>
  </si>
  <si>
    <t>EXGBRH</t>
  </si>
  <si>
    <t>NVL("S1"."EXGBRH", '')</t>
  </si>
  <si>
    <t>Remitter</t>
  </si>
  <si>
    <t>匯款人</t>
  </si>
  <si>
    <t>EXGEMP</t>
  </si>
  <si>
    <t>"S1"."EXGEMP"</t>
  </si>
  <si>
    <t>CaseNo</t>
  </si>
  <si>
    <t>案號</t>
  </si>
  <si>
    <t>CASNUM2</t>
  </si>
  <si>
    <t>NVL("S1"."CASNUM2", '')</t>
  </si>
  <si>
    <t>OverdueDate</t>
  </si>
  <si>
    <t>轉催收日</t>
  </si>
  <si>
    <t>ac處理</t>
  </si>
  <si>
    <t>TFRBAD</t>
  </si>
  <si>
    <t>NVL("S1"."TFRBAD", 0)</t>
  </si>
  <si>
    <t>ForeclosureFinished</t>
  </si>
  <si>
    <t xml:space="preserve">FROM "LN$LGRP"
 </t>
  </si>
  <si>
    <t>LN$LGRP</t>
  </si>
  <si>
    <t>"LN$LGRP"."LMSACN"</t>
  </si>
  <si>
    <t xml:space="preserve">額度      </t>
  </si>
  <si>
    <t>"LN$LGRP"."LMSAPN"</t>
  </si>
  <si>
    <t>FinishedDate</t>
  </si>
  <si>
    <t>完成日期</t>
  </si>
  <si>
    <t>法拍完成日期</t>
  </si>
  <si>
    <t>LGREDT</t>
  </si>
  <si>
    <t>法拍完成日</t>
  </si>
  <si>
    <t>"LN$LGRP"."LGREDT"</t>
  </si>
  <si>
    <t>GraceCondition</t>
  </si>
  <si>
    <t xml:space="preserve">FROM "LN$GRPP"
 </t>
  </si>
  <si>
    <t>LN$GRPP</t>
  </si>
  <si>
    <t xml:space="preserve">戶號          </t>
  </si>
  <si>
    <t>"LN$GRPP"."LMSACN"</t>
  </si>
  <si>
    <t xml:space="preserve">額度          </t>
  </si>
  <si>
    <t>"LN$GRPP"."LMSAPN"</t>
  </si>
  <si>
    <t>ActUse</t>
  </si>
  <si>
    <t>使用碼</t>
  </si>
  <si>
    <t>ACTUSE</t>
  </si>
  <si>
    <t xml:space="preserve">使用碼        </t>
  </si>
  <si>
    <t>"LN$GRPP"."ACTUSE"</t>
  </si>
  <si>
    <t>Guarantor</t>
  </si>
  <si>
    <t xml:space="preserve">FROM "LA$GRTP"
 LEFT JOIN "CU$CUSP" ON "CU$CUSP"."CUSCIF" = "LA$GRTP"."CUSCIF"
 LEFT JOIN "CustMain" ON TRIM("CustMain"."CustId") = TRIM("CU$CUSP"."CUSID1")
 </t>
  </si>
  <si>
    <t>"ApproveNo", "GuaUKey"</t>
  </si>
  <si>
    <t>LA$GRTP</t>
  </si>
  <si>
    <t>"LA$GRTP"."APLNUM"</t>
  </si>
  <si>
    <t>GuaUKey</t>
  </si>
  <si>
    <t>保證人客戶識別碼</t>
  </si>
  <si>
    <t>GuaRelCode</t>
  </si>
  <si>
    <t>保證人關係代碼</t>
  </si>
  <si>
    <t>保證人關係代碼檔CdGuarantor</t>
  </si>
  <si>
    <t>GRTTYP</t>
  </si>
  <si>
    <t>區分</t>
  </si>
  <si>
    <t>LPAD("LA$GRTP"."GRTTYP", 2, '0')</t>
  </si>
  <si>
    <t>GuaAmt</t>
  </si>
  <si>
    <t>GRTAMT</t>
  </si>
  <si>
    <t>"LA$GRTP"."GRTAMT"</t>
  </si>
  <si>
    <t>GuaTypeCode</t>
  </si>
  <si>
    <t>保證類別代碼</t>
  </si>
  <si>
    <t>共用代碼檔
01:連帶保證人
02:擔保品保證人兼連帶保證人
03:一般保證人
04:擔保品提供人兼一般保證人
05:擔保品提供人
06:共同借款人
07:共同發票人
08:票據債務人
09:連帶借款人
10:連帶債務人
11:擔保品提供人兼連帶債務人</t>
  </si>
  <si>
    <t>GRTCLS</t>
  </si>
  <si>
    <t>保證類別</t>
  </si>
  <si>
    <t>CASE WHEN LPAD("LA$GRTP"."GRTCLS",2,'0') = '01' THEN '01' WHEN LPAD("LA$GRTP"."GRTCLS",2,'0') = '02' THEN '03' WHEN LPAD("LA$GRTP"."GRTCLS",2,'0') = '03' THEN '06' WHEN LPAD("LA$GRTP"."GRTCLS",2,'0') = '04' THEN '05' ELSE LPAD("LA$GRTP"."GRTCLS", 2, '0') END</t>
  </si>
  <si>
    <t>GuaDate</t>
  </si>
  <si>
    <t>GRTDAT</t>
  </si>
  <si>
    <t>"LA$GRTP"."GRTDAT"</t>
  </si>
  <si>
    <t>GuaStatCode</t>
  </si>
  <si>
    <t>保證狀況碼</t>
  </si>
  <si>
    <t>共用代碼檔
0:解除
1:設定
2:全部解除
3:向後解除</t>
  </si>
  <si>
    <t>GRTGST</t>
  </si>
  <si>
    <t>"LA$GRTP"."GRTGST"</t>
  </si>
  <si>
    <t>解除日期</t>
  </si>
  <si>
    <t>GRTDLD</t>
  </si>
  <si>
    <t>"LA$GRTP"."GRTDLD"</t>
  </si>
  <si>
    <t>UPDATE</t>
    <phoneticPr fontId="4" type="noConversion"/>
  </si>
  <si>
    <t>"CustNo", "FacmNo", "ApplDate", "CloseAmt"</t>
    <phoneticPr fontId="4" type="noConversion"/>
  </si>
  <si>
    <t>"CustUKey"</t>
    <phoneticPr fontId="4" type="noConversion"/>
  </si>
  <si>
    <t>"CustNo", "RmkDesc"</t>
    <phoneticPr fontId="4" type="noConversion"/>
  </si>
  <si>
    <t>WHERE "GdrId1" = 1</t>
    <phoneticPr fontId="4" type="noConversion"/>
  </si>
  <si>
    <t>WHERE "GdrId1" = 2</t>
    <phoneticPr fontId="4" type="noConversion"/>
  </si>
  <si>
    <t>WHERE "GdrId1" = 9</t>
    <phoneticPr fontId="4" type="noConversion"/>
  </si>
  <si>
    <t>WHERE "GdrId1" IN (3,4)</t>
    <phoneticPr fontId="4" type="noConversion"/>
  </si>
  <si>
    <t>WHERE "GdrId1" = 5</t>
    <phoneticPr fontId="4" type="noConversion"/>
  </si>
  <si>
    <t>WHERE S1."ClCode1" IN (1,2)</t>
    <phoneticPr fontId="4" type="noConversion"/>
  </si>
  <si>
    <t>WHERE "ClCode1" IN (1,2)</t>
    <phoneticPr fontId="4" type="noConversion"/>
  </si>
  <si>
    <t>WHERE "ClCode1" = 9</t>
    <phoneticPr fontId="4" type="noConversion"/>
  </si>
  <si>
    <t>WHERE "LandSeq" = 0</t>
    <phoneticPr fontId="4" type="noConversion"/>
  </si>
  <si>
    <t>WHERE "LandSeq" != 0</t>
    <phoneticPr fontId="4" type="noConversion"/>
  </si>
  <si>
    <t>UPDATE</t>
    <phoneticPr fontId="4" type="noConversion"/>
  </si>
  <si>
    <t>比對處理用 Raw SQL Pre-Select Append:</t>
    <phoneticPr fontId="4" type="noConversion"/>
  </si>
  <si>
    <t>"ClCode1", "ClCode2", "ClNo", "ApproveNo"</t>
    <phoneticPr fontId="4" type="noConversion"/>
  </si>
  <si>
    <t>若此額度只有綁一筆擔保品，代入Y；
若此額度有多筆擔保品，其中擔保品號碼最大者代入Y。</t>
    <phoneticPr fontId="4" type="noConversion"/>
  </si>
  <si>
    <t>透過UPDATE方式更新：
在LA$HGTP, LA$LGTP, LN$CGTP, LA$BGTP, LA$SGDP找出同樣代號的擔保品之後，加總所有設定金額</t>
    <phoneticPr fontId="4" type="noConversion"/>
  </si>
  <si>
    <t>PublicSeq</t>
    <phoneticPr fontId="4" type="noConversion"/>
  </si>
  <si>
    <t>公設資料序號</t>
    <phoneticPr fontId="4" type="noConversion"/>
  </si>
  <si>
    <t>DECIMAL</t>
    <phoneticPr fontId="4" type="noConversion"/>
  </si>
  <si>
    <t>UPDATE</t>
    <phoneticPr fontId="4" type="noConversion"/>
  </si>
  <si>
    <t>REPLACE(REPLACE(TRIM(TO_SINGLE_BYTE("TB$TBLP"."IN$DSC")), 'Ⅱ', 'II'), CHR(15), '')</t>
    <phoneticPr fontId="4" type="noConversion"/>
  </si>
  <si>
    <t>WHERE "ApplNo" = 315855</t>
    <phoneticPr fontId="4" type="noConversion"/>
  </si>
  <si>
    <t>WHERE "ApplNo" != 315855</t>
    <phoneticPr fontId="4" type="noConversion"/>
  </si>
  <si>
    <t>"GdrId1", "GdrId2", "GdrNum"</t>
    <phoneticPr fontId="4" type="noConversion"/>
  </si>
  <si>
    <t>WHERE "ClCode1" =5</t>
    <phoneticPr fontId="4" type="noConversion"/>
  </si>
  <si>
    <t>WHERE "ClCode1" IN (3,4)</t>
    <phoneticPr fontId="4" type="noConversion"/>
  </si>
  <si>
    <t>"ClCode1", "ClCode2", "ClNo"</t>
    <phoneticPr fontId="4" type="noConversion"/>
  </si>
  <si>
    <t>WHERE NVL("CustMain"."CustUKey",' ') &lt;&gt; ' '
AND LA$CASP.CASNUM != 315855</t>
    <phoneticPr fontId="4" type="noConversion"/>
  </si>
  <si>
    <t>CASE WHEN NVL(CD."StockType", 0) = 1
THEN '141'
WHEN NVL(CD."StockType", 0) = 2 THEN '142'
ELSE CASE WHEN S1."ClCode1" = 3 THEN '145' WHEN S1."ClCode1" = 4 THEN '1X0' ELSE '' END END</t>
    <phoneticPr fontId="4" type="noConversion"/>
  </si>
  <si>
    <t>UNIQUE M."ClCode1"</t>
    <phoneticPr fontId="4" type="noConversion"/>
  </si>
  <si>
    <t>M."ClCode2"</t>
    <phoneticPr fontId="4" type="noConversion"/>
  </si>
  <si>
    <t>M."ClNo"</t>
    <phoneticPr fontId="4" type="noConversion"/>
  </si>
  <si>
    <t>FAC."ApplNo"</t>
    <phoneticPr fontId="4" type="noConversion"/>
  </si>
  <si>
    <t>FAC."CustNo"</t>
    <phoneticPr fontId="4" type="noConversion"/>
  </si>
  <si>
    <t>FAC."FacmNo"</t>
    <phoneticPr fontId="4" type="noConversion"/>
  </si>
  <si>
    <t xml:space="preserve">    FROM "FacMain" FAC
    LEFT JOIN "LA$APLP" AP ON AP."LMSACN" = FAC."CustNo"
                          AND AP."LMSAPN" = FAC."FacmNo"
    LEFT JOIN "ClNoMap" M ON M."GdrId1" = AP."GDRID1"
                         AND M."GdrId2" = AP."GDRID2"
                         AND M."GdrNum" = AP."GDRNUM"</t>
    <phoneticPr fontId="4" type="noConversion"/>
  </si>
  <si>
    <t xml:space="preserve">    WHERE AP."GDRNUM" &gt; 0
      AND NVL(M."ClNo",0) != 0</t>
    <phoneticPr fontId="4" type="noConversion"/>
  </si>
  <si>
    <t>CASE WHEN S1."ClCode1" = 1 AND NVL(CITY."CityCode",' ') != ' '
     THEN CITY."CityCode"
     WHEN S1."ClCode1" = 1 AND NVL(CITY2."CityCode",' ') != ' '
     THEN CITY2."CityCode"
     WHEN S1."ClCode1" = 2 AND NVL(CITY3."CityCode",' ') != ' '
     THEN CITY3."CityCode"
     WHEN CL."CityCode" != ' '
     THEN CL."CityCode"
     WHEN CB."CityCode" != ' '
     THEN CB."CityCode"
     ELSE ' '
END</t>
    <phoneticPr fontId="4" type="noConversion"/>
  </si>
  <si>
    <t>在ClBuilding和ClLand都會作UPDATE
如果此欄為空，則會從ClBuilding或ClLand取有效值</t>
    <phoneticPr fontId="4" type="noConversion"/>
  </si>
  <si>
    <t>COALESCE(CITY."CityCode", CL."CityCode", CB."CityCode")</t>
    <phoneticPr fontId="4" type="noConversion"/>
  </si>
  <si>
    <t>FROM "ClNoMapping" S1
 LEFT JOIN "LN$CGTP" S2 ON S2."GDRID1" = S1."GDRID1"
 AND S2."GDRID2" = S1."GDRID2"
 AND S2."GDRNUM" = S1."GDRNUM"
 LEFT JOIN "CU$CUSP" CU ON CU."CUSID1" = S2."CUSID1"
 LEFT JOIN "CustMain" CM ON CM."CustId" = CU."CUSID1"
 LEFT JOIN "CdCity" CITY ON CITY."CityCode" = NVL(S2."LOCLID",0)
 LEFT JOIN "ClLand" CL ON CL."ClCode1" = S1."ClCode1"
                     AND CL."ClCode2" = S1."ClCode2"
                     AND CL."ClNo"    = S1."ClNo"
LEFT JOIN "ClBuilding" CB ON CB."ClCode1" = S1."ClCode1"
                         AND CB."ClCode2" = S1."ClCode2"
                         AND CB."ClNo"    = S1."ClNo"</t>
    <phoneticPr fontId="4" type="noConversion"/>
  </si>
  <si>
    <t>FROM "ClNoMapping" S1
LEFT JOIN "ClStock" CS ON CS."ClCode1" = S1."ClCode1" AND CS."ClCode2" = S1."ClCode2" AND CS."ClNo" = S1."ClNo"
LEFT JOIN "CdStock" CD ON CD."StockCode" = CS."StockCode"
 LEFT JOIN "LA$SGTP" S2 ON S2."GDRID1" = S1."GDRID1"
 AND S2."GDRID2" = S1."GDRID2"
 AND S2."GDRNUM" = S1."GDRNUM"
 LEFT JOIN (SELECT SG."GDRID1"
 , SG."GDRID2"
 , SG."GDRNUM"
 , CM."CustUKey"
 , ROW_NUMBER() OVER (PARTITION BY SG."GDRID1"
 , SG."GDRID2"
 , SG."GDRNUM"
 ORDER BY SG."SGDQTY"
 ) AS "Seq"
 FROM "LA$SGDP" SG
 LEFT JOIN "CU$CUSP" CU ON CU."CUSCIF" = SG."LGTCIF"
 LEFT JOIN "CustMain" CM ON CM."CustId" = CU."CUSID1"
 WHERE NVL(CM."CustUKey",' ') &lt;&gt; ' '
 ) S3 ON S3."GDRID1" = S1."GDRID1"
 AND S3."GDRID2" = S1."GDRID2"
 AND S3."GDRNUM" = S1."GDRNUM"
 AND S3."Seq" = 1
 LEFT JOIN "CdCity" CITY ON CITY."CityCode" = NVL(S2."LOCLID",0)
 LEFT JOIN "ClLand" CL ON CL."ClCode1" = S1."ClCode1"
                     AND CL."ClCode2" = S1."ClCode2"
                     AND CL."ClNo"    = S1."ClNo"
LEFT JOIN "ClBuilding" CB ON CB."ClCode1" = S1."ClCode1"
                         AND CB."ClCode2" = S1."ClCode2"
                         AND CB."ClNo"    = S1."ClNo"</t>
    <phoneticPr fontId="4" type="noConversion"/>
  </si>
  <si>
    <t xml:space="preserve"> </t>
    <phoneticPr fontId="4" type="noConversion"/>
  </si>
  <si>
    <t>FROM "ClNoMapping" S1
 LEFT JOIN "LA$BGTP" S2 ON S2."GDRID1" = S1."GDRID1"
 AND S2."GDRID2" = S1."GDRID2"
 AND S2."GDRNUM" = S1."GDRNUM"
 LEFT JOIN "CdCity" CITY ON CITY."CityCode" = NVL(S2."LOCLID",0)
 LEFT JOIN "ClLand" CL ON CL."ClCode1" = S1."ClCode1"
                     AND CL."ClCode2" = S1."ClCode2"
                     AND CL."ClNo"    = S1."ClNo"
LEFT JOIN "ClBuilding" CB ON CB."ClCode1" = S1."ClCode1"
                         AND CB."ClCode2" = S1."ClCode2"
                         AND CB."ClNo"    = S1."ClNo"</t>
    <phoneticPr fontId="4" type="noConversion"/>
  </si>
  <si>
    <t>於FacMain進行UPDATE：如果FacMain有同申請號碼者，取該資料的ProdNo代入之。</t>
    <phoneticPr fontId="4" type="noConversion"/>
  </si>
  <si>
    <t>COALESCE(FM."ProdNo",'ZZ999')</t>
    <phoneticPr fontId="4" type="noConversion"/>
  </si>
  <si>
    <t xml:space="preserve">FROM "CustMain"
LEFT JOIN "FacMain" FM ON FM."ApplNo" = '315855'
 </t>
    <phoneticPr fontId="4" type="noConversion"/>
  </si>
  <si>
    <t>WHERE "CustMain"."CustNo" = 188400</t>
    <phoneticPr fontId="4" type="noConversion"/>
  </si>
  <si>
    <t>FROM "LA$CASP"
 LEFT JOIN "CU$CUSP" ON "CU$CUSP"."CUSCIF" = "LA$CASP"."CUSCIF"
 LEFT JOIN "CustMain" ON TRIM("CustMain"."CustId") = TRIM("CU$CUSP"."CUSID1")
 LEFT JOIN ( SELECT DISTINCT
 CAS."CASGCI"
 , CM."CustUKey" AS "GroupUKey"
 FROM "LA$CASP" CAS
 LEFT JOIN "CU$CUSP" CU ON CU."CUSCIF" = CAS."CASGCI"
 LEFT JOIN "CustMain" CM ON TRIM(CM."CustId") = TRIM(CU."CUSID1")
 WHERE NVL(CAS."CASGCI",0) &gt; 0
 AND CM."CustUKey" IS NOT NULL
 ) GP ON GP."CASGCI" = "LA$CASP"."CASGCI"
 LEFT JOIN "LA$APLP" APLP ON APLP."APLNUM" = "LA$CASP"."CASNUM"
 LEFT JOIN "LN$LSEP" LS ON LS."LMSACN" = APLP."LMSACN" AND LS."LMSAPN" = APLP."LMSAPN"
LEFT JOIN "FacMain" FM ON FM."ApplNo" = LA$CASP."CASNUM"</t>
    <phoneticPr fontId="4" type="noConversion"/>
  </si>
  <si>
    <t>FROM "ClNoMapping" S1
 LEFT JOIN "LA$HGTP" HGTP ON HGTP."GDRID1" = S1."GDRID1"
 AND HGTP."GDRID2" = S1."GDRID2"
 AND HGTP."GDRNUM" = S1."GDRNUM"
 AND HGTP."LGTSEQ" = S1."LGTSEQ"
 LEFT JOIN "LA$LGTP" LGTP ON LGTP."GDRID1" = S1."GDRID1"
 AND LGTP."GDRID2" = S1."GDRID2"
 AND LGTP."GDRNUM" = S1."GDRNUM"
 AND LGTP."LGTSEQ" = S1."LGTSEQ"
 LEFT JOIN "LA$GDTP" GDTP ON GDTP."GDRID1" = S1."GDRID1"
 AND GDTP."GDRID2" = S1."GDRID2"
 AND GDTP."GDRNUM" = S1."GDRNUM"
 LEFT JOIN "LA$APLP" APLP ON APLP."GDRID1" = S1."GDRID1"
 AND APLP."GDRID2" = S1."GDRID2"
 AND APLP."GDRNUM" = S1."GDRNUM"
 LEFT JOIN "CU$CUSP" CUSP ON CUSP."CUSCIF" = HGTP."LGTCIF" AND NVL(HGTP."LGTCIF",0) &gt; 0
 LEFT JOIN "CU$CUSP" CUSP2 ON CUSP2."CUSCIF" = LGTP."LGTCIF" AND NVL(LGTP."LGTCIF",0) &gt; 0
 LEFT JOIN "CustMain" CM ON CM."CustNo" = CUSP."LMSACN" AND NVL(CUSP."LMSACN",0) &gt; 0
 LEFT JOIN "CustMain" CM2 ON CM2."CustNo" = CUSP2."LMSACN" AND NVL(CUSP2."LMSACN",0) &gt; 0
 LEFT JOIN "CdCity" CITY ON NVL(HGTP."HGTAD1",' ') &lt;&gt; ' ' AND CITY."CityItem" = NVL(HGTP."HGTAD1",' ')
 LEFT JOIN "CdArea" AREA ON AREA."CityCode" = CITY."CityCode" AND AREA."AreaItem" = NVL(HGTP."HGTAD2",' ')
 AND NVL(CITY."CityCode",' ') &lt;&gt; ' '
 LEFT JOIN "CdCity" CITY2 ON NVL(HGTP."HGTAD1",' ') = ' '
 AND NVL(GDTP."LOCLID",0) &gt; 0
 AND CITY."CityCode" = NVL(GDTP."LOCLID",0)
 LEFT JOIN "CdCity" CITY3 ON NVL(LGTP."LGTCTY",' ') &lt;&gt; ' ' AND CITY3."CityItem" = NVL(LGTP."LGTCTY",' ')
 LEFT JOIN "CdArea" AREA3 ON AREA3."CityCode" = CITY3."CityCode" AND AREA3."AreaItem" = NVL(LGTP."LGTTWN",' ')
 AND NVL(CITY3."CityCode",' ') &lt;&gt; ' '
    LEFT JOIN (SELECT "ClCode1"
                            ,"ClCode2"
                            ,"ClNo"
                            ,"CityCode"
               FROM "ClLand" )                                                                                           cl ON cl."ClCode1" = s1."ClCode1"
                             AND cl."ClCode2" = s1."ClCode2"
                             AND cl."ClNo" = s1."ClNo"
    LEFT JOIN (SELECT "ClCode1"
                            ,"ClCode2"
                            ,"ClNo"
                            ,"CityCode"
               FROm "ClBuilding" )                                                                                       cb ON cb."ClCode1" = s1."ClCode1"
                                 AND cb."ClCode2" = s1."ClCode2"
                                 AND cb."ClNo" = s1."ClNo"</t>
    <phoneticPr fontId="4" type="noConversion"/>
  </si>
  <si>
    <t>"S1"."ClCode1"</t>
    <phoneticPr fontId="4" type="noConversion"/>
  </si>
  <si>
    <t>CASE WHEN FM."ApplNo" is not null THEN FM."ProdNo" ELSE 'ZZ999' END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</si>
</sst>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8">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0" fillId="0" borderId="0" xfId="0" applyAlignment="1">
      <alignment vertical="center" wrapText="1"/>
    </xf>
    <xf numFmtId="0" fontId="2" fillId="2" borderId="1" xfId="0" applyFont="1" applyFill="1" applyBorder="1" applyAlignment="1">
      <alignment horizontal="left" vertical="top" wrapText="1"/>
    </xf>
    <xf numFmtId="0" fontId="3" fillId="7" borderId="1" xfId="0" applyFont="1" applyFill="1" applyBorder="1" applyAlignment="1">
      <alignment vertical="top"/>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workbookViewId="0">
      <selection activeCell="C6" sqref="C6"/>
    </sheetView>
  </sheetViews>
  <sheetFormatPr defaultRowHeight="15" x14ac:dyDescent="0.3"/>
  <cols>
    <col min="1" max="1" width="6" customWidth="1" collapsed="1"/>
    <col min="2" max="2" width="30" customWidth="1" collapsed="1"/>
    <col min="3" max="3" width="48" customWidth="1" collapsed="1"/>
    <col min="4" max="5" width="22" customWidth="1" collapsed="1"/>
    <col min="6" max="6" width="6" customWidth="1" collapsed="1"/>
  </cols>
  <sheetData>
    <row r="1" spans="1:6" ht="109.2" x14ac:dyDescent="0.3">
      <c r="A1" s="6"/>
      <c r="B1" s="6"/>
      <c r="C1" s="6"/>
      <c r="D1" s="6" t="s">
        <v>0</v>
      </c>
      <c r="E1" s="6" t="s">
        <v>1</v>
      </c>
      <c r="F1" s="6"/>
    </row>
    <row r="2" spans="1:6" ht="15.6" x14ac:dyDescent="0.3">
      <c r="A2" s="6" t="s">
        <v>2</v>
      </c>
      <c r="B2" s="6" t="s">
        <v>3</v>
      </c>
      <c r="C2" s="6" t="s">
        <v>4</v>
      </c>
      <c r="D2" s="6" t="s">
        <v>5</v>
      </c>
      <c r="E2" s="6" t="s">
        <v>6</v>
      </c>
      <c r="F2" s="6" t="s">
        <v>7</v>
      </c>
    </row>
    <row r="3" spans="1:6" ht="15.6" x14ac:dyDescent="0.3">
      <c r="A3" s="8">
        <v>1</v>
      </c>
      <c r="B3" s="12" t="str">
        <f>HYPERLINK("#'ClBuildingOwner'!A1","ClBuildingOwner")</f>
        <v>ClBuildingOwner</v>
      </c>
      <c r="C3" s="7" t="s">
        <v>8</v>
      </c>
      <c r="D3" s="8"/>
      <c r="E3" s="8"/>
      <c r="F3" s="7"/>
    </row>
    <row r="4" spans="1:6" ht="15.6" x14ac:dyDescent="0.3">
      <c r="A4" s="8">
        <v>2</v>
      </c>
      <c r="B4" s="12" t="str">
        <f>HYPERLINK("#'ClBuildingPublic'!A1","ClBuildingPublic")</f>
        <v>ClBuildingPublic</v>
      </c>
      <c r="C4" s="7" t="s">
        <v>9</v>
      </c>
      <c r="D4" s="8"/>
      <c r="E4" s="8"/>
      <c r="F4" s="7"/>
    </row>
    <row r="5" spans="1:6" ht="15.6" x14ac:dyDescent="0.3">
      <c r="A5" s="8">
        <v>3</v>
      </c>
      <c r="B5" s="12" t="str">
        <f>HYPERLINK("#'ClBuilding'!A1","ClBuilding")</f>
        <v>ClBuilding</v>
      </c>
      <c r="C5" s="7" t="s">
        <v>10</v>
      </c>
      <c r="D5" s="8"/>
      <c r="E5" s="8"/>
      <c r="F5" s="7"/>
    </row>
    <row r="6" spans="1:6" ht="15.6" x14ac:dyDescent="0.3">
      <c r="A6" s="8">
        <v>4</v>
      </c>
      <c r="B6" s="12" t="str">
        <f>HYPERLINK("#'ClFac'!A1","ClFac")</f>
        <v>ClFac</v>
      </c>
      <c r="C6" s="7" t="s">
        <v>11</v>
      </c>
      <c r="D6" s="8"/>
      <c r="E6" s="8"/>
      <c r="F6" s="7"/>
    </row>
    <row r="7" spans="1:6" ht="15.6" x14ac:dyDescent="0.3">
      <c r="A7" s="8">
        <v>5</v>
      </c>
      <c r="B7" s="12" t="str">
        <f>HYPERLINK("#'ClImm'!A1","ClImm")</f>
        <v>ClImm</v>
      </c>
      <c r="C7" s="7" t="s">
        <v>12</v>
      </c>
      <c r="D7" s="8"/>
      <c r="E7" s="8"/>
      <c r="F7" s="7"/>
    </row>
    <row r="8" spans="1:6" ht="15.6" x14ac:dyDescent="0.3">
      <c r="A8" s="8">
        <v>6</v>
      </c>
      <c r="B8" s="12" t="str">
        <f>HYPERLINK("#'ClLandOwner'!A1","ClLandOwner")</f>
        <v>ClLandOwner</v>
      </c>
      <c r="C8" s="7" t="s">
        <v>13</v>
      </c>
      <c r="D8" s="8"/>
      <c r="E8" s="8"/>
      <c r="F8" s="7"/>
    </row>
    <row r="9" spans="1:6" ht="15.6" x14ac:dyDescent="0.3">
      <c r="A9" s="8">
        <v>7</v>
      </c>
      <c r="B9" s="12" t="str">
        <f>HYPERLINK("#'ClLand'!A1","ClLand")</f>
        <v>ClLand</v>
      </c>
      <c r="C9" s="7" t="s">
        <v>14</v>
      </c>
      <c r="D9" s="8"/>
      <c r="E9" s="8"/>
      <c r="F9" s="7"/>
    </row>
    <row r="10" spans="1:6" ht="15.6" x14ac:dyDescent="0.3">
      <c r="A10" s="8">
        <v>8</v>
      </c>
      <c r="B10" s="12" t="str">
        <f>HYPERLINK("#'ClMain'!A1","ClMain")</f>
        <v>ClMain</v>
      </c>
      <c r="C10" s="7" t="s">
        <v>15</v>
      </c>
      <c r="D10" s="8"/>
      <c r="E10" s="8"/>
      <c r="F10" s="7"/>
    </row>
    <row r="11" spans="1:6" ht="15.6" x14ac:dyDescent="0.3">
      <c r="A11" s="8">
        <v>9</v>
      </c>
      <c r="B11" s="12" t="str">
        <f>HYPERLINK("#'ClMovables'!A1","ClMovables")</f>
        <v>ClMovables</v>
      </c>
      <c r="C11" s="7" t="s">
        <v>16</v>
      </c>
      <c r="D11" s="8"/>
      <c r="E11" s="8"/>
      <c r="F11" s="7"/>
    </row>
    <row r="12" spans="1:6" ht="15.6" x14ac:dyDescent="0.3">
      <c r="A12" s="8">
        <v>10</v>
      </c>
      <c r="B12" s="12" t="str">
        <f>HYPERLINK("#'ClNoMap'!A1","ClNoMap")</f>
        <v>ClNoMap</v>
      </c>
      <c r="C12" s="7" t="s">
        <v>17</v>
      </c>
      <c r="D12" s="8"/>
      <c r="E12" s="8"/>
      <c r="F12" s="7"/>
    </row>
    <row r="13" spans="1:6" ht="15.6" x14ac:dyDescent="0.3">
      <c r="A13" s="8">
        <v>11</v>
      </c>
      <c r="B13" s="12" t="str">
        <f>HYPERLINK("#'ClOther'!A1","ClOther")</f>
        <v>ClOther</v>
      </c>
      <c r="C13" s="7" t="s">
        <v>18</v>
      </c>
      <c r="D13" s="8"/>
      <c r="E13" s="8"/>
      <c r="F13" s="7"/>
    </row>
    <row r="14" spans="1:6" ht="15.6" x14ac:dyDescent="0.3">
      <c r="A14" s="8">
        <v>12</v>
      </c>
      <c r="B14" s="12" t="str">
        <f>HYPERLINK("#'ClParking'!A1","ClParking")</f>
        <v>ClParking</v>
      </c>
      <c r="C14" s="7" t="s">
        <v>19</v>
      </c>
      <c r="D14" s="8"/>
      <c r="E14" s="8"/>
      <c r="F14" s="7"/>
    </row>
    <row r="15" spans="1:6" ht="15.6" x14ac:dyDescent="0.3">
      <c r="A15" s="8">
        <v>13</v>
      </c>
      <c r="B15" s="12" t="str">
        <f>HYPERLINK("#'ClStock'!A1","ClStock")</f>
        <v>ClStock</v>
      </c>
      <c r="C15" s="7" t="s">
        <v>20</v>
      </c>
      <c r="D15" s="8"/>
      <c r="E15" s="8"/>
      <c r="F15" s="7"/>
    </row>
    <row r="16" spans="1:6" ht="15.6" x14ac:dyDescent="0.3">
      <c r="A16" s="8">
        <v>14</v>
      </c>
      <c r="B16" s="12" t="str">
        <f>HYPERLINK("#'CustDataCtrl'!A1","CustDataCtrl")</f>
        <v>CustDataCtrl</v>
      </c>
      <c r="C16" s="7" t="s">
        <v>21</v>
      </c>
      <c r="D16" s="8"/>
      <c r="E16" s="8"/>
      <c r="F16" s="7"/>
    </row>
    <row r="17" spans="1:6" ht="15.6" x14ac:dyDescent="0.3">
      <c r="A17" s="8">
        <v>15</v>
      </c>
      <c r="B17" s="12" t="str">
        <f>HYPERLINK("#'CustRmk'!A1","CustRmk")</f>
        <v>CustRmk</v>
      </c>
      <c r="C17" s="7" t="s">
        <v>22</v>
      </c>
      <c r="D17" s="8"/>
      <c r="E17" s="8"/>
      <c r="F17" s="7"/>
    </row>
    <row r="18" spans="1:6" ht="15.6" x14ac:dyDescent="0.3">
      <c r="A18" s="8">
        <v>16</v>
      </c>
      <c r="B18" s="12" t="str">
        <f>HYPERLINK("#'FacCaseAppl'!A1","FacCaseAppl")</f>
        <v>FacCaseAppl</v>
      </c>
      <c r="C18" s="7" t="s">
        <v>23</v>
      </c>
      <c r="D18" s="8"/>
      <c r="E18" s="8"/>
      <c r="F18" s="7"/>
    </row>
    <row r="19" spans="1:6" ht="15.6" x14ac:dyDescent="0.3">
      <c r="A19" s="8">
        <v>17</v>
      </c>
      <c r="B19" s="12" t="str">
        <f>HYPERLINK("#'FacClose'!A1","FacClose")</f>
        <v>FacClose</v>
      </c>
      <c r="C19" s="7" t="s">
        <v>24</v>
      </c>
      <c r="D19" s="8"/>
      <c r="E19" s="8"/>
      <c r="F19" s="7"/>
    </row>
    <row r="20" spans="1:6" ht="15.6" x14ac:dyDescent="0.3">
      <c r="A20" s="8">
        <v>18</v>
      </c>
      <c r="B20" s="12" t="str">
        <f>HYPERLINK("#'FacMain'!A1","FacMain")</f>
        <v>FacMain</v>
      </c>
      <c r="C20" s="7" t="s">
        <v>25</v>
      </c>
      <c r="D20" s="8"/>
      <c r="E20" s="8"/>
      <c r="F20" s="7"/>
    </row>
    <row r="21" spans="1:6" ht="15.6" x14ac:dyDescent="0.3">
      <c r="A21" s="8">
        <v>19</v>
      </c>
      <c r="B21" s="12" t="str">
        <f>HYPERLINK("#'FacProdStepRate'!A1","FacProdStepRate")</f>
        <v>FacProdStepRate</v>
      </c>
      <c r="C21" s="7" t="s">
        <v>26</v>
      </c>
      <c r="D21" s="8"/>
      <c r="E21" s="8"/>
      <c r="F21" s="7"/>
    </row>
    <row r="22" spans="1:6" ht="15.6" x14ac:dyDescent="0.3">
      <c r="A22" s="8">
        <v>20</v>
      </c>
      <c r="B22" s="12" t="str">
        <f>HYPERLINK("#'FacProd'!A1","FacProd")</f>
        <v>FacProd</v>
      </c>
      <c r="C22" s="7" t="s">
        <v>27</v>
      </c>
      <c r="D22" s="8"/>
      <c r="E22" s="8"/>
      <c r="F22" s="7"/>
    </row>
    <row r="23" spans="1:6" ht="15.6" x14ac:dyDescent="0.3">
      <c r="A23" s="8">
        <v>21</v>
      </c>
      <c r="B23" s="12" t="str">
        <f>HYPERLINK("#'ForeclosureFee'!A1","ForeclosureFee")</f>
        <v>ForeclosureFee</v>
      </c>
      <c r="C23" s="7" t="s">
        <v>28</v>
      </c>
      <c r="D23" s="8"/>
      <c r="E23" s="8"/>
      <c r="F23" s="7"/>
    </row>
    <row r="24" spans="1:6" ht="15.6" x14ac:dyDescent="0.3">
      <c r="A24" s="8">
        <v>22</v>
      </c>
      <c r="B24" s="12" t="str">
        <f>HYPERLINK("#'ForeclosureFinished'!A1","ForeclosureFinished")</f>
        <v>ForeclosureFinished</v>
      </c>
      <c r="C24" s="7" t="s">
        <v>29</v>
      </c>
      <c r="D24" s="8"/>
      <c r="E24" s="8"/>
      <c r="F24" s="7"/>
    </row>
    <row r="25" spans="1:6" ht="15.6" x14ac:dyDescent="0.3">
      <c r="A25" s="8">
        <v>23</v>
      </c>
      <c r="B25" s="12" t="str">
        <f>HYPERLINK("#'GraceCondition'!A1","GraceCondition")</f>
        <v>GraceCondition</v>
      </c>
      <c r="C25" s="7" t="s">
        <v>30</v>
      </c>
      <c r="D25" s="8"/>
      <c r="E25" s="8"/>
      <c r="F25" s="7"/>
    </row>
    <row r="26" spans="1:6" ht="15.6" x14ac:dyDescent="0.3">
      <c r="A26" s="8">
        <v>24</v>
      </c>
      <c r="B26" s="12" t="str">
        <f>HYPERLINK("#'Guarantor'!A1","Guarantor")</f>
        <v>Guarantor</v>
      </c>
      <c r="C26" s="7" t="s">
        <v>31</v>
      </c>
      <c r="D26" s="8"/>
      <c r="E26" s="8"/>
      <c r="F26" s="7"/>
    </row>
    <row r="27" spans="1:6" ht="15.6" x14ac:dyDescent="0.3">
      <c r="A27" s="8">
        <v>25</v>
      </c>
      <c r="B27" s="12" t="str">
        <f>HYPERLINK("#'ReltMain'!A1","ReltMain")</f>
        <v>ReltMain</v>
      </c>
      <c r="C27" s="7" t="s">
        <v>32</v>
      </c>
      <c r="D27" s="8"/>
      <c r="E27" s="8"/>
      <c r="F27"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24"/>
  <sheetViews>
    <sheetView workbookViewId="0">
      <selection activeCell="B8" sqref="B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510</v>
      </c>
      <c r="D1" s="1" t="s">
        <v>15</v>
      </c>
      <c r="E1" s="5" t="str">
        <f>HYPERLINK("#'目錄'!A1","回首頁")</f>
        <v>回首頁</v>
      </c>
      <c r="N1" s="4" t="s">
        <v>35</v>
      </c>
      <c r="O1" s="1"/>
    </row>
    <row r="2" spans="1:15" ht="24" customHeight="1" x14ac:dyDescent="0.3">
      <c r="A2" s="11" t="s">
        <v>36</v>
      </c>
      <c r="B2" s="11"/>
      <c r="C2" s="1" t="s">
        <v>1668</v>
      </c>
      <c r="N2" s="4" t="s">
        <v>38</v>
      </c>
      <c r="O2" s="1" t="s">
        <v>139</v>
      </c>
    </row>
    <row r="3" spans="1:15" ht="24" customHeight="1" x14ac:dyDescent="0.3">
      <c r="A3" s="11" t="s">
        <v>40</v>
      </c>
      <c r="B3" s="11"/>
      <c r="C3" s="1" t="s">
        <v>1625</v>
      </c>
      <c r="N3" s="4" t="s">
        <v>42</v>
      </c>
      <c r="O3" s="1" t="s">
        <v>1626</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1669</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109.2" x14ac:dyDescent="0.3">
      <c r="A8" s="1">
        <v>4</v>
      </c>
      <c r="B8" s="1" t="s">
        <v>69</v>
      </c>
      <c r="C8" s="1" t="s">
        <v>66</v>
      </c>
      <c r="D8" s="1" t="s">
        <v>67</v>
      </c>
      <c r="E8" s="1">
        <v>32</v>
      </c>
      <c r="F8" s="1"/>
      <c r="G8" s="1" t="s">
        <v>52</v>
      </c>
      <c r="H8" s="1" t="s">
        <v>68</v>
      </c>
      <c r="I8" s="1" t="s">
        <v>69</v>
      </c>
      <c r="J8" s="1" t="s">
        <v>66</v>
      </c>
      <c r="K8" s="1" t="s">
        <v>70</v>
      </c>
      <c r="L8" s="1" t="s">
        <v>71</v>
      </c>
      <c r="M8" s="1" t="s">
        <v>57</v>
      </c>
      <c r="N8" s="1"/>
      <c r="O8" s="1" t="s">
        <v>511</v>
      </c>
    </row>
    <row r="9" spans="1:15" ht="409.6" x14ac:dyDescent="0.3">
      <c r="A9" s="1">
        <v>5</v>
      </c>
      <c r="B9" s="1" t="s">
        <v>512</v>
      </c>
      <c r="C9" s="1" t="s">
        <v>513</v>
      </c>
      <c r="D9" s="1" t="s">
        <v>67</v>
      </c>
      <c r="E9" s="1">
        <v>3</v>
      </c>
      <c r="F9" s="1"/>
      <c r="G9" s="1" t="s">
        <v>514</v>
      </c>
      <c r="H9" s="1" t="s">
        <v>52</v>
      </c>
      <c r="I9" s="1" t="s">
        <v>52</v>
      </c>
      <c r="J9" s="1" t="s">
        <v>52</v>
      </c>
      <c r="K9" s="1" t="s">
        <v>52</v>
      </c>
      <c r="L9" s="1"/>
      <c r="M9" s="1"/>
      <c r="N9" s="1"/>
      <c r="O9" s="1" t="s">
        <v>515</v>
      </c>
    </row>
    <row r="10" spans="1:15" ht="280.8" x14ac:dyDescent="0.3">
      <c r="A10" s="1">
        <v>6</v>
      </c>
      <c r="B10" s="1" t="s">
        <v>141</v>
      </c>
      <c r="C10" s="1" t="s">
        <v>516</v>
      </c>
      <c r="D10" s="1" t="s">
        <v>67</v>
      </c>
      <c r="E10" s="1">
        <v>2</v>
      </c>
      <c r="F10" s="1"/>
      <c r="G10" s="1" t="s">
        <v>143</v>
      </c>
      <c r="H10" s="1"/>
      <c r="I10" s="1"/>
      <c r="J10" s="1"/>
      <c r="K10" s="1"/>
      <c r="L10" s="1"/>
      <c r="M10" s="1"/>
      <c r="N10" s="1" t="s">
        <v>1657</v>
      </c>
      <c r="O10" s="1" t="s">
        <v>1656</v>
      </c>
    </row>
    <row r="11" spans="1:15" ht="109.2" x14ac:dyDescent="0.3">
      <c r="A11" s="1">
        <v>7</v>
      </c>
      <c r="B11" s="1" t="s">
        <v>147</v>
      </c>
      <c r="C11" s="1" t="s">
        <v>517</v>
      </c>
      <c r="D11" s="1" t="s">
        <v>67</v>
      </c>
      <c r="E11" s="1">
        <v>3</v>
      </c>
      <c r="F11" s="1"/>
      <c r="G11" s="1" t="s">
        <v>143</v>
      </c>
      <c r="H11" s="1" t="s">
        <v>149</v>
      </c>
      <c r="I11" s="1" t="s">
        <v>147</v>
      </c>
      <c r="J11" s="1" t="s">
        <v>150</v>
      </c>
      <c r="K11" s="1" t="s">
        <v>70</v>
      </c>
      <c r="L11" s="1" t="s">
        <v>102</v>
      </c>
      <c r="M11" s="1" t="s">
        <v>57</v>
      </c>
      <c r="N11" s="1"/>
      <c r="O11" s="1" t="s">
        <v>518</v>
      </c>
    </row>
    <row r="12" spans="1:15" ht="140.4" x14ac:dyDescent="0.3">
      <c r="A12" s="1">
        <v>8</v>
      </c>
      <c r="B12" s="1" t="s">
        <v>519</v>
      </c>
      <c r="C12" s="1" t="s">
        <v>520</v>
      </c>
      <c r="D12" s="1" t="s">
        <v>67</v>
      </c>
      <c r="E12" s="1">
        <v>1</v>
      </c>
      <c r="F12" s="1"/>
      <c r="G12" s="1" t="s">
        <v>521</v>
      </c>
      <c r="H12" s="1" t="s">
        <v>522</v>
      </c>
      <c r="I12" s="1" t="s">
        <v>523</v>
      </c>
      <c r="J12" s="1" t="s">
        <v>524</v>
      </c>
      <c r="K12" s="1" t="s">
        <v>525</v>
      </c>
      <c r="L12" s="1" t="s">
        <v>526</v>
      </c>
      <c r="M12" s="1" t="s">
        <v>527</v>
      </c>
      <c r="N12" s="1"/>
      <c r="O12" s="1" t="s">
        <v>528</v>
      </c>
    </row>
    <row r="13" spans="1:15" ht="31.2" x14ac:dyDescent="0.3">
      <c r="A13" s="1">
        <v>9</v>
      </c>
      <c r="B13" s="1" t="s">
        <v>529</v>
      </c>
      <c r="C13" s="1" t="s">
        <v>530</v>
      </c>
      <c r="D13" s="1" t="s">
        <v>531</v>
      </c>
      <c r="E13" s="1">
        <v>8</v>
      </c>
      <c r="F13" s="1"/>
      <c r="G13" s="1" t="s">
        <v>52</v>
      </c>
      <c r="H13" s="1" t="s">
        <v>318</v>
      </c>
      <c r="I13" s="1" t="s">
        <v>532</v>
      </c>
      <c r="J13" s="1" t="s">
        <v>533</v>
      </c>
      <c r="K13" s="1" t="s">
        <v>118</v>
      </c>
      <c r="L13" s="1" t="s">
        <v>241</v>
      </c>
      <c r="M13" s="1" t="s">
        <v>57</v>
      </c>
      <c r="N13" s="1"/>
      <c r="O13" s="1" t="s">
        <v>534</v>
      </c>
    </row>
    <row r="14" spans="1:15" ht="31.2" x14ac:dyDescent="0.3">
      <c r="A14" s="1">
        <v>10</v>
      </c>
      <c r="B14" s="1" t="s">
        <v>535</v>
      </c>
      <c r="C14" s="1" t="s">
        <v>536</v>
      </c>
      <c r="D14" s="1" t="s">
        <v>55</v>
      </c>
      <c r="E14" s="1">
        <v>16</v>
      </c>
      <c r="F14" s="1">
        <v>2</v>
      </c>
      <c r="G14" s="1" t="s">
        <v>52</v>
      </c>
      <c r="H14" s="1" t="s">
        <v>318</v>
      </c>
      <c r="I14" s="1" t="s">
        <v>537</v>
      </c>
      <c r="J14" s="1" t="s">
        <v>538</v>
      </c>
      <c r="K14" s="1" t="s">
        <v>228</v>
      </c>
      <c r="L14" s="1" t="s">
        <v>229</v>
      </c>
      <c r="M14" s="1" t="s">
        <v>230</v>
      </c>
      <c r="N14" s="1"/>
      <c r="O14" s="1" t="s">
        <v>539</v>
      </c>
    </row>
    <row r="15" spans="1:15" ht="109.2" x14ac:dyDescent="0.3">
      <c r="A15" s="1">
        <v>11</v>
      </c>
      <c r="B15" s="1" t="s">
        <v>540</v>
      </c>
      <c r="C15" s="1" t="s">
        <v>541</v>
      </c>
      <c r="D15" s="1" t="s">
        <v>55</v>
      </c>
      <c r="E15" s="1">
        <v>16</v>
      </c>
      <c r="F15" s="1">
        <v>2</v>
      </c>
      <c r="G15" s="1" t="s">
        <v>542</v>
      </c>
      <c r="H15" s="1" t="s">
        <v>52</v>
      </c>
      <c r="I15" s="1" t="s">
        <v>52</v>
      </c>
      <c r="J15" s="1" t="s">
        <v>52</v>
      </c>
      <c r="K15" s="1" t="s">
        <v>52</v>
      </c>
      <c r="L15" s="1"/>
      <c r="M15" s="1"/>
      <c r="N15" s="1" t="s">
        <v>274</v>
      </c>
      <c r="O15" s="1"/>
    </row>
    <row r="16" spans="1:15" ht="31.2" x14ac:dyDescent="0.3">
      <c r="A16" s="1">
        <v>12</v>
      </c>
      <c r="B16" s="1" t="s">
        <v>543</v>
      </c>
      <c r="C16" s="1" t="s">
        <v>544</v>
      </c>
      <c r="D16" s="1" t="s">
        <v>67</v>
      </c>
      <c r="E16" s="1">
        <v>1</v>
      </c>
      <c r="F16" s="1"/>
      <c r="G16" s="1" t="s">
        <v>277</v>
      </c>
      <c r="H16" s="1" t="s">
        <v>52</v>
      </c>
      <c r="I16" s="1" t="s">
        <v>52</v>
      </c>
      <c r="J16" s="1" t="s">
        <v>52</v>
      </c>
      <c r="K16" s="1" t="s">
        <v>52</v>
      </c>
      <c r="L16" s="1"/>
      <c r="M16" s="1"/>
      <c r="N16" s="1" t="s">
        <v>345</v>
      </c>
      <c r="O16" s="1"/>
    </row>
    <row r="17" spans="1:15" ht="46.8" x14ac:dyDescent="0.3">
      <c r="A17" s="1">
        <v>13</v>
      </c>
      <c r="B17" s="1" t="s">
        <v>545</v>
      </c>
      <c r="C17" s="1" t="s">
        <v>546</v>
      </c>
      <c r="D17" s="1" t="s">
        <v>67</v>
      </c>
      <c r="E17" s="1">
        <v>1</v>
      </c>
      <c r="F17" s="1"/>
      <c r="G17" s="1" t="s">
        <v>547</v>
      </c>
      <c r="H17" s="1" t="s">
        <v>52</v>
      </c>
      <c r="I17" s="1" t="s">
        <v>52</v>
      </c>
      <c r="J17" s="1" t="s">
        <v>52</v>
      </c>
      <c r="K17" s="1" t="s">
        <v>52</v>
      </c>
      <c r="L17" s="1"/>
      <c r="M17" s="1"/>
      <c r="N17" s="1" t="s">
        <v>76</v>
      </c>
      <c r="O17" s="1"/>
    </row>
    <row r="18" spans="1:15" ht="15.6" x14ac:dyDescent="0.3">
      <c r="A18" s="1">
        <v>14</v>
      </c>
      <c r="B18" s="1" t="s">
        <v>548</v>
      </c>
      <c r="C18" s="1" t="s">
        <v>549</v>
      </c>
      <c r="D18" s="1" t="s">
        <v>55</v>
      </c>
      <c r="E18" s="1">
        <v>16</v>
      </c>
      <c r="F18" s="1">
        <v>2</v>
      </c>
      <c r="G18" s="1" t="s">
        <v>52</v>
      </c>
      <c r="H18" s="1" t="s">
        <v>52</v>
      </c>
      <c r="I18" s="1" t="s">
        <v>52</v>
      </c>
      <c r="J18" s="1" t="s">
        <v>52</v>
      </c>
      <c r="K18" s="1" t="s">
        <v>52</v>
      </c>
      <c r="L18" s="1"/>
      <c r="M18" s="1"/>
      <c r="N18" s="1" t="s">
        <v>274</v>
      </c>
      <c r="O18" s="1"/>
    </row>
    <row r="19" spans="1:15" ht="15.6" x14ac:dyDescent="0.3">
      <c r="A19" s="1">
        <v>15</v>
      </c>
      <c r="B19" s="1" t="s">
        <v>550</v>
      </c>
      <c r="C19" s="1" t="s">
        <v>551</v>
      </c>
      <c r="D19" s="1" t="s">
        <v>552</v>
      </c>
      <c r="E19" s="1">
        <v>8</v>
      </c>
      <c r="F19" s="1"/>
      <c r="G19" s="1" t="s">
        <v>52</v>
      </c>
      <c r="H19" s="1" t="s">
        <v>52</v>
      </c>
      <c r="I19" s="1" t="s">
        <v>52</v>
      </c>
      <c r="J19" s="1" t="s">
        <v>52</v>
      </c>
      <c r="K19" s="1" t="s">
        <v>52</v>
      </c>
      <c r="L19" s="1"/>
      <c r="M19" s="1"/>
      <c r="N19" s="1" t="s">
        <v>274</v>
      </c>
      <c r="O19" s="1"/>
    </row>
    <row r="20" spans="1:15" ht="31.2" x14ac:dyDescent="0.3">
      <c r="A20" s="1">
        <v>16</v>
      </c>
      <c r="B20" s="1" t="s">
        <v>553</v>
      </c>
      <c r="C20" s="1" t="s">
        <v>554</v>
      </c>
      <c r="D20" s="1" t="s">
        <v>67</v>
      </c>
      <c r="E20" s="1">
        <v>1</v>
      </c>
      <c r="F20" s="1"/>
      <c r="G20" s="1" t="s">
        <v>277</v>
      </c>
      <c r="H20" s="1" t="s">
        <v>52</v>
      </c>
      <c r="I20" s="1" t="s">
        <v>52</v>
      </c>
      <c r="J20" s="1" t="s">
        <v>52</v>
      </c>
      <c r="K20" s="1" t="s">
        <v>52</v>
      </c>
      <c r="L20" s="1"/>
      <c r="M20" s="1"/>
      <c r="N20" s="1" t="s">
        <v>555</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4"/>
  <sheetViews>
    <sheetView workbookViewId="0">
      <selection activeCell="A2" sqref="A2:B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510</v>
      </c>
      <c r="D1" s="1" t="s">
        <v>15</v>
      </c>
      <c r="E1" s="5" t="str">
        <f>HYPERLINK("#'目錄'!A1","回首頁")</f>
        <v>回首頁</v>
      </c>
      <c r="N1" s="4" t="s">
        <v>35</v>
      </c>
      <c r="O1" s="1"/>
    </row>
    <row r="2" spans="1:15" ht="24" customHeight="1" x14ac:dyDescent="0.3">
      <c r="A2" s="11" t="s">
        <v>36</v>
      </c>
      <c r="B2" s="11"/>
      <c r="C2" s="1" t="s">
        <v>1659</v>
      </c>
      <c r="N2" s="4" t="s">
        <v>38</v>
      </c>
      <c r="O2" s="1" t="s">
        <v>139</v>
      </c>
    </row>
    <row r="3" spans="1:15" ht="24" customHeight="1" x14ac:dyDescent="0.3">
      <c r="A3" s="11" t="s">
        <v>40</v>
      </c>
      <c r="B3" s="11"/>
      <c r="C3" s="1" t="s">
        <v>556</v>
      </c>
      <c r="N3" s="4" t="s">
        <v>42</v>
      </c>
      <c r="O3" s="1" t="s">
        <v>1627</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69</v>
      </c>
      <c r="C8" s="1" t="s">
        <v>66</v>
      </c>
      <c r="D8" s="1" t="s">
        <v>67</v>
      </c>
      <c r="E8" s="1">
        <v>32</v>
      </c>
      <c r="F8" s="1"/>
      <c r="G8" s="1" t="s">
        <v>52</v>
      </c>
      <c r="H8" s="1" t="s">
        <v>68</v>
      </c>
      <c r="I8" s="1" t="s">
        <v>69</v>
      </c>
      <c r="J8" s="1" t="s">
        <v>66</v>
      </c>
      <c r="K8" s="1" t="s">
        <v>70</v>
      </c>
      <c r="L8" s="1" t="s">
        <v>71</v>
      </c>
      <c r="M8" s="1" t="s">
        <v>57</v>
      </c>
      <c r="N8" s="1"/>
      <c r="O8" s="1" t="s">
        <v>415</v>
      </c>
    </row>
    <row r="9" spans="1:15" ht="62.4" x14ac:dyDescent="0.3">
      <c r="A9" s="1">
        <v>5</v>
      </c>
      <c r="B9" s="1" t="s">
        <v>512</v>
      </c>
      <c r="C9" s="1" t="s">
        <v>513</v>
      </c>
      <c r="D9" s="1" t="s">
        <v>67</v>
      </c>
      <c r="E9" s="1">
        <v>3</v>
      </c>
      <c r="F9" s="1"/>
      <c r="G9" s="1" t="s">
        <v>514</v>
      </c>
      <c r="H9" s="1" t="s">
        <v>52</v>
      </c>
      <c r="I9" s="1" t="s">
        <v>52</v>
      </c>
      <c r="J9" s="1" t="s">
        <v>52</v>
      </c>
      <c r="K9" s="1" t="s">
        <v>52</v>
      </c>
      <c r="L9" s="1"/>
      <c r="M9" s="1"/>
      <c r="N9" s="1"/>
      <c r="O9" s="1" t="s">
        <v>557</v>
      </c>
    </row>
    <row r="10" spans="1:15" ht="78" x14ac:dyDescent="0.3">
      <c r="A10" s="1">
        <v>6</v>
      </c>
      <c r="B10" s="1" t="s">
        <v>141</v>
      </c>
      <c r="C10" s="1" t="s">
        <v>516</v>
      </c>
      <c r="D10" s="1" t="s">
        <v>67</v>
      </c>
      <c r="E10" s="1">
        <v>2</v>
      </c>
      <c r="F10" s="1"/>
      <c r="G10" s="1" t="s">
        <v>143</v>
      </c>
      <c r="H10" s="1"/>
      <c r="I10" s="1"/>
      <c r="J10" s="1"/>
      <c r="K10" s="1"/>
      <c r="L10" s="1"/>
      <c r="M10" s="1"/>
      <c r="N10" s="1" t="s">
        <v>1657</v>
      </c>
      <c r="O10" s="1" t="s">
        <v>1658</v>
      </c>
    </row>
    <row r="11" spans="1:15" ht="15.6" x14ac:dyDescent="0.3">
      <c r="A11" s="1">
        <v>7</v>
      </c>
      <c r="B11" s="1" t="s">
        <v>147</v>
      </c>
      <c r="C11" s="1" t="s">
        <v>517</v>
      </c>
      <c r="D11" s="1" t="s">
        <v>67</v>
      </c>
      <c r="E11" s="1">
        <v>3</v>
      </c>
      <c r="F11" s="1"/>
      <c r="G11" s="1" t="s">
        <v>143</v>
      </c>
      <c r="H11" s="1" t="s">
        <v>52</v>
      </c>
      <c r="I11" s="1" t="s">
        <v>52</v>
      </c>
      <c r="J11" s="1" t="s">
        <v>52</v>
      </c>
      <c r="K11" s="1" t="s">
        <v>52</v>
      </c>
      <c r="L11" s="1"/>
      <c r="M11" s="1"/>
      <c r="N11" s="1" t="s">
        <v>76</v>
      </c>
      <c r="O11" s="1"/>
    </row>
    <row r="12" spans="1:15" ht="31.2" x14ac:dyDescent="0.3">
      <c r="A12" s="1">
        <v>8</v>
      </c>
      <c r="B12" s="1" t="s">
        <v>519</v>
      </c>
      <c r="C12" s="1" t="s">
        <v>520</v>
      </c>
      <c r="D12" s="1" t="s">
        <v>67</v>
      </c>
      <c r="E12" s="1">
        <v>1</v>
      </c>
      <c r="F12" s="1"/>
      <c r="G12" s="1" t="s">
        <v>521</v>
      </c>
      <c r="H12" s="1" t="s">
        <v>558</v>
      </c>
      <c r="I12" s="1" t="s">
        <v>559</v>
      </c>
      <c r="J12" s="1" t="s">
        <v>560</v>
      </c>
      <c r="K12" s="1" t="s">
        <v>118</v>
      </c>
      <c r="L12" s="1" t="s">
        <v>99</v>
      </c>
      <c r="M12" s="1" t="s">
        <v>57</v>
      </c>
      <c r="N12" s="1"/>
      <c r="O12" s="1" t="s">
        <v>561</v>
      </c>
    </row>
    <row r="13" spans="1:15" ht="15.6" x14ac:dyDescent="0.3">
      <c r="A13" s="1">
        <v>9</v>
      </c>
      <c r="B13" s="1" t="s">
        <v>529</v>
      </c>
      <c r="C13" s="1" t="s">
        <v>530</v>
      </c>
      <c r="D13" s="1" t="s">
        <v>531</v>
      </c>
      <c r="E13" s="1">
        <v>8</v>
      </c>
      <c r="F13" s="1"/>
      <c r="G13" s="1" t="s">
        <v>52</v>
      </c>
      <c r="H13" s="1" t="s">
        <v>52</v>
      </c>
      <c r="I13" s="1" t="s">
        <v>52</v>
      </c>
      <c r="J13" s="1" t="s">
        <v>52</v>
      </c>
      <c r="K13" s="1" t="s">
        <v>52</v>
      </c>
      <c r="L13" s="1"/>
      <c r="M13" s="1"/>
      <c r="N13" s="1" t="s">
        <v>274</v>
      </c>
      <c r="O13" s="1"/>
    </row>
    <row r="14" spans="1:15" ht="31.2" x14ac:dyDescent="0.3">
      <c r="A14" s="1">
        <v>10</v>
      </c>
      <c r="B14" s="1" t="s">
        <v>535</v>
      </c>
      <c r="C14" s="1" t="s">
        <v>536</v>
      </c>
      <c r="D14" s="1" t="s">
        <v>55</v>
      </c>
      <c r="E14" s="1">
        <v>16</v>
      </c>
      <c r="F14" s="1">
        <v>2</v>
      </c>
      <c r="G14" s="1" t="s">
        <v>52</v>
      </c>
      <c r="H14" s="1" t="s">
        <v>558</v>
      </c>
      <c r="I14" s="1" t="s">
        <v>562</v>
      </c>
      <c r="J14" s="1" t="s">
        <v>563</v>
      </c>
      <c r="K14" s="1" t="s">
        <v>118</v>
      </c>
      <c r="L14" s="1" t="s">
        <v>229</v>
      </c>
      <c r="M14" s="1" t="s">
        <v>57</v>
      </c>
      <c r="N14" s="1"/>
      <c r="O14" s="1" t="s">
        <v>564</v>
      </c>
    </row>
    <row r="15" spans="1:15" ht="109.2" x14ac:dyDescent="0.3">
      <c r="A15" s="1">
        <v>11</v>
      </c>
      <c r="B15" s="1" t="s">
        <v>540</v>
      </c>
      <c r="C15" s="1" t="s">
        <v>541</v>
      </c>
      <c r="D15" s="1" t="s">
        <v>55</v>
      </c>
      <c r="E15" s="1">
        <v>16</v>
      </c>
      <c r="F15" s="1">
        <v>2</v>
      </c>
      <c r="G15" s="1" t="s">
        <v>542</v>
      </c>
      <c r="H15" s="1" t="s">
        <v>52</v>
      </c>
      <c r="I15" s="1" t="s">
        <v>52</v>
      </c>
      <c r="J15" s="1" t="s">
        <v>52</v>
      </c>
      <c r="K15" s="1" t="s">
        <v>52</v>
      </c>
      <c r="L15" s="1"/>
      <c r="M15" s="1"/>
      <c r="N15" s="1" t="s">
        <v>274</v>
      </c>
      <c r="O15" s="1"/>
    </row>
    <row r="16" spans="1:15" ht="31.2" x14ac:dyDescent="0.3">
      <c r="A16" s="1">
        <v>12</v>
      </c>
      <c r="B16" s="1" t="s">
        <v>543</v>
      </c>
      <c r="C16" s="1" t="s">
        <v>544</v>
      </c>
      <c r="D16" s="1" t="s">
        <v>67</v>
      </c>
      <c r="E16" s="1">
        <v>1</v>
      </c>
      <c r="F16" s="1"/>
      <c r="G16" s="1" t="s">
        <v>277</v>
      </c>
      <c r="H16" s="1" t="s">
        <v>52</v>
      </c>
      <c r="I16" s="1" t="s">
        <v>52</v>
      </c>
      <c r="J16" s="1" t="s">
        <v>52</v>
      </c>
      <c r="K16" s="1" t="s">
        <v>52</v>
      </c>
      <c r="L16" s="1"/>
      <c r="M16" s="1"/>
      <c r="N16" s="1" t="s">
        <v>345</v>
      </c>
      <c r="O16" s="1"/>
    </row>
    <row r="17" spans="1:15" ht="46.8" x14ac:dyDescent="0.3">
      <c r="A17" s="1">
        <v>13</v>
      </c>
      <c r="B17" s="1" t="s">
        <v>545</v>
      </c>
      <c r="C17" s="1" t="s">
        <v>546</v>
      </c>
      <c r="D17" s="1" t="s">
        <v>67</v>
      </c>
      <c r="E17" s="1">
        <v>1</v>
      </c>
      <c r="F17" s="1"/>
      <c r="G17" s="1" t="s">
        <v>547</v>
      </c>
      <c r="H17" s="1" t="s">
        <v>52</v>
      </c>
      <c r="I17" s="1" t="s">
        <v>52</v>
      </c>
      <c r="J17" s="1" t="s">
        <v>52</v>
      </c>
      <c r="K17" s="1" t="s">
        <v>52</v>
      </c>
      <c r="L17" s="1"/>
      <c r="M17" s="1"/>
      <c r="N17" s="1" t="s">
        <v>76</v>
      </c>
      <c r="O17" s="1"/>
    </row>
    <row r="18" spans="1:15" ht="15.6" x14ac:dyDescent="0.3">
      <c r="A18" s="1">
        <v>14</v>
      </c>
      <c r="B18" s="1" t="s">
        <v>548</v>
      </c>
      <c r="C18" s="1" t="s">
        <v>549</v>
      </c>
      <c r="D18" s="1" t="s">
        <v>55</v>
      </c>
      <c r="E18" s="1">
        <v>16</v>
      </c>
      <c r="F18" s="1">
        <v>2</v>
      </c>
      <c r="G18" s="1" t="s">
        <v>52</v>
      </c>
      <c r="H18" s="1" t="s">
        <v>52</v>
      </c>
      <c r="I18" s="1" t="s">
        <v>52</v>
      </c>
      <c r="J18" s="1" t="s">
        <v>52</v>
      </c>
      <c r="K18" s="1" t="s">
        <v>52</v>
      </c>
      <c r="L18" s="1"/>
      <c r="M18" s="1"/>
      <c r="N18" s="1" t="s">
        <v>274</v>
      </c>
      <c r="O18" s="1"/>
    </row>
    <row r="19" spans="1:15" ht="15.6" x14ac:dyDescent="0.3">
      <c r="A19" s="1">
        <v>15</v>
      </c>
      <c r="B19" s="1" t="s">
        <v>550</v>
      </c>
      <c r="C19" s="1" t="s">
        <v>551</v>
      </c>
      <c r="D19" s="1" t="s">
        <v>552</v>
      </c>
      <c r="E19" s="1">
        <v>8</v>
      </c>
      <c r="F19" s="1"/>
      <c r="G19" s="1" t="s">
        <v>52</v>
      </c>
      <c r="H19" s="1" t="s">
        <v>52</v>
      </c>
      <c r="I19" s="1" t="s">
        <v>52</v>
      </c>
      <c r="J19" s="1" t="s">
        <v>52</v>
      </c>
      <c r="K19" s="1" t="s">
        <v>52</v>
      </c>
      <c r="L19" s="1"/>
      <c r="M19" s="1"/>
      <c r="N19" s="1" t="s">
        <v>274</v>
      </c>
      <c r="O19" s="1"/>
    </row>
    <row r="20" spans="1:15" ht="31.2" x14ac:dyDescent="0.3">
      <c r="A20" s="1">
        <v>16</v>
      </c>
      <c r="B20" s="1" t="s">
        <v>553</v>
      </c>
      <c r="C20" s="1" t="s">
        <v>554</v>
      </c>
      <c r="D20" s="1" t="s">
        <v>67</v>
      </c>
      <c r="E20" s="1">
        <v>1</v>
      </c>
      <c r="F20" s="1"/>
      <c r="G20" s="1" t="s">
        <v>277</v>
      </c>
      <c r="H20" s="1" t="s">
        <v>52</v>
      </c>
      <c r="I20" s="1" t="s">
        <v>52</v>
      </c>
      <c r="J20" s="1" t="s">
        <v>52</v>
      </c>
      <c r="K20" s="1" t="s">
        <v>52</v>
      </c>
      <c r="L20" s="1"/>
      <c r="M20" s="1"/>
      <c r="N20" s="1" t="s">
        <v>555</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4"/>
  <sheetViews>
    <sheetView topLeftCell="D3" workbookViewId="0">
      <selection activeCell="N10" sqref="N10:O10"/>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510</v>
      </c>
      <c r="D1" s="1" t="s">
        <v>15</v>
      </c>
      <c r="E1" s="5" t="str">
        <f>HYPERLINK("#'目錄'!A1","回首頁")</f>
        <v>回首頁</v>
      </c>
      <c r="N1" s="4" t="s">
        <v>35</v>
      </c>
      <c r="O1" s="1"/>
    </row>
    <row r="2" spans="1:15" ht="24" customHeight="1" x14ac:dyDescent="0.3">
      <c r="A2" s="11" t="s">
        <v>36</v>
      </c>
      <c r="B2" s="11"/>
      <c r="C2" s="1" t="s">
        <v>1660</v>
      </c>
      <c r="N2" s="4" t="s">
        <v>38</v>
      </c>
      <c r="O2" s="1" t="s">
        <v>139</v>
      </c>
    </row>
    <row r="3" spans="1:15" ht="24" customHeight="1" x14ac:dyDescent="0.3">
      <c r="A3" s="11" t="s">
        <v>40</v>
      </c>
      <c r="B3" s="11"/>
      <c r="C3" s="1" t="s">
        <v>565</v>
      </c>
      <c r="N3" s="4" t="s">
        <v>42</v>
      </c>
      <c r="O3" s="1" t="s">
        <v>1644</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69</v>
      </c>
      <c r="C8" s="1" t="s">
        <v>66</v>
      </c>
      <c r="D8" s="1" t="s">
        <v>67</v>
      </c>
      <c r="E8" s="1">
        <v>32</v>
      </c>
      <c r="F8" s="1"/>
      <c r="G8" s="1" t="s">
        <v>52</v>
      </c>
      <c r="H8" s="1" t="s">
        <v>68</v>
      </c>
      <c r="I8" s="1" t="s">
        <v>69</v>
      </c>
      <c r="J8" s="1" t="s">
        <v>66</v>
      </c>
      <c r="K8" s="1" t="s">
        <v>70</v>
      </c>
      <c r="L8" s="1" t="s">
        <v>71</v>
      </c>
      <c r="M8" s="1" t="s">
        <v>57</v>
      </c>
      <c r="N8" s="1"/>
      <c r="O8" s="1" t="s">
        <v>566</v>
      </c>
    </row>
    <row r="9" spans="1:15" ht="140.4" x14ac:dyDescent="0.3">
      <c r="A9" s="1">
        <v>5</v>
      </c>
      <c r="B9" s="1" t="s">
        <v>512</v>
      </c>
      <c r="C9" s="1" t="s">
        <v>513</v>
      </c>
      <c r="D9" s="1" t="s">
        <v>67</v>
      </c>
      <c r="E9" s="1">
        <v>3</v>
      </c>
      <c r="F9" s="1"/>
      <c r="G9" s="1" t="s">
        <v>514</v>
      </c>
      <c r="H9" s="1" t="s">
        <v>52</v>
      </c>
      <c r="I9" s="1" t="s">
        <v>52</v>
      </c>
      <c r="J9" s="1" t="s">
        <v>52</v>
      </c>
      <c r="K9" s="1" t="s">
        <v>52</v>
      </c>
      <c r="L9" s="1"/>
      <c r="M9" s="1"/>
      <c r="N9" s="1"/>
      <c r="O9" s="1" t="s">
        <v>1647</v>
      </c>
    </row>
    <row r="10" spans="1:15" ht="78" x14ac:dyDescent="0.3">
      <c r="A10" s="1">
        <v>6</v>
      </c>
      <c r="B10" s="1" t="s">
        <v>141</v>
      </c>
      <c r="C10" s="1" t="s">
        <v>516</v>
      </c>
      <c r="D10" s="1" t="s">
        <v>67</v>
      </c>
      <c r="E10" s="1">
        <v>2</v>
      </c>
      <c r="F10" s="1"/>
      <c r="G10" s="1" t="s">
        <v>143</v>
      </c>
      <c r="H10" s="1"/>
      <c r="I10" s="1"/>
      <c r="J10" s="1"/>
      <c r="K10" s="1"/>
      <c r="L10" s="1"/>
      <c r="M10" s="1"/>
      <c r="N10" s="1" t="s">
        <v>1657</v>
      </c>
      <c r="O10" s="1" t="s">
        <v>1658</v>
      </c>
    </row>
    <row r="11" spans="1:15" ht="15.6" x14ac:dyDescent="0.3">
      <c r="A11" s="1">
        <v>7</v>
      </c>
      <c r="B11" s="1" t="s">
        <v>147</v>
      </c>
      <c r="C11" s="1" t="s">
        <v>517</v>
      </c>
      <c r="D11" s="1" t="s">
        <v>67</v>
      </c>
      <c r="E11" s="1">
        <v>3</v>
      </c>
      <c r="F11" s="1"/>
      <c r="G11" s="1" t="s">
        <v>143</v>
      </c>
      <c r="H11" s="1" t="s">
        <v>52</v>
      </c>
      <c r="I11" s="1" t="s">
        <v>52</v>
      </c>
      <c r="J11" s="1" t="s">
        <v>52</v>
      </c>
      <c r="K11" s="1" t="s">
        <v>52</v>
      </c>
      <c r="L11" s="1"/>
      <c r="M11" s="1"/>
      <c r="N11" s="1" t="s">
        <v>76</v>
      </c>
      <c r="O11" s="1"/>
    </row>
    <row r="12" spans="1:15" ht="31.2" x14ac:dyDescent="0.3">
      <c r="A12" s="1">
        <v>8</v>
      </c>
      <c r="B12" s="1" t="s">
        <v>519</v>
      </c>
      <c r="C12" s="1" t="s">
        <v>520</v>
      </c>
      <c r="D12" s="1" t="s">
        <v>67</v>
      </c>
      <c r="E12" s="1">
        <v>1</v>
      </c>
      <c r="F12" s="1"/>
      <c r="G12" s="1" t="s">
        <v>521</v>
      </c>
      <c r="H12" s="1" t="s">
        <v>567</v>
      </c>
      <c r="I12" s="1" t="s">
        <v>559</v>
      </c>
      <c r="J12" s="1" t="s">
        <v>560</v>
      </c>
      <c r="K12" s="1" t="s">
        <v>118</v>
      </c>
      <c r="L12" s="1" t="s">
        <v>99</v>
      </c>
      <c r="M12" s="1" t="s">
        <v>57</v>
      </c>
      <c r="N12" s="1"/>
      <c r="O12" s="1" t="s">
        <v>561</v>
      </c>
    </row>
    <row r="13" spans="1:15" ht="62.4" x14ac:dyDescent="0.3">
      <c r="A13" s="1">
        <v>9</v>
      </c>
      <c r="B13" s="1" t="s">
        <v>529</v>
      </c>
      <c r="C13" s="1" t="s">
        <v>530</v>
      </c>
      <c r="D13" s="1" t="s">
        <v>531</v>
      </c>
      <c r="E13" s="1">
        <v>8</v>
      </c>
      <c r="F13" s="1"/>
      <c r="G13" s="1" t="s">
        <v>52</v>
      </c>
      <c r="H13" s="1" t="s">
        <v>567</v>
      </c>
      <c r="I13" s="1" t="s">
        <v>532</v>
      </c>
      <c r="J13" s="1" t="s">
        <v>533</v>
      </c>
      <c r="K13" s="1" t="s">
        <v>118</v>
      </c>
      <c r="L13" s="1" t="s">
        <v>241</v>
      </c>
      <c r="M13" s="1" t="s">
        <v>57</v>
      </c>
      <c r="N13" s="1"/>
      <c r="O13" s="1" t="s">
        <v>568</v>
      </c>
    </row>
    <row r="14" spans="1:15" ht="62.4" x14ac:dyDescent="0.3">
      <c r="A14" s="1">
        <v>10</v>
      </c>
      <c r="B14" s="1" t="s">
        <v>535</v>
      </c>
      <c r="C14" s="1" t="s">
        <v>536</v>
      </c>
      <c r="D14" s="1" t="s">
        <v>55</v>
      </c>
      <c r="E14" s="1">
        <v>16</v>
      </c>
      <c r="F14" s="1">
        <v>2</v>
      </c>
      <c r="G14" s="1" t="s">
        <v>52</v>
      </c>
      <c r="H14" s="1" t="s">
        <v>567</v>
      </c>
      <c r="I14" s="1" t="s">
        <v>569</v>
      </c>
      <c r="J14" s="1" t="s">
        <v>570</v>
      </c>
      <c r="K14" s="1" t="s">
        <v>228</v>
      </c>
      <c r="L14" s="1" t="s">
        <v>229</v>
      </c>
      <c r="M14" s="1" t="s">
        <v>230</v>
      </c>
      <c r="N14" s="1"/>
      <c r="O14" s="1" t="s">
        <v>571</v>
      </c>
    </row>
    <row r="15" spans="1:15" ht="109.2" x14ac:dyDescent="0.3">
      <c r="A15" s="1">
        <v>11</v>
      </c>
      <c r="B15" s="1" t="s">
        <v>540</v>
      </c>
      <c r="C15" s="1" t="s">
        <v>541</v>
      </c>
      <c r="D15" s="1" t="s">
        <v>55</v>
      </c>
      <c r="E15" s="1">
        <v>16</v>
      </c>
      <c r="F15" s="1">
        <v>2</v>
      </c>
      <c r="G15" s="1" t="s">
        <v>542</v>
      </c>
      <c r="H15" s="1" t="s">
        <v>572</v>
      </c>
      <c r="I15" s="1" t="s">
        <v>573</v>
      </c>
      <c r="J15" s="1" t="s">
        <v>574</v>
      </c>
      <c r="K15" s="1" t="s">
        <v>575</v>
      </c>
      <c r="L15" s="1" t="s">
        <v>576</v>
      </c>
      <c r="M15" s="1" t="s">
        <v>577</v>
      </c>
      <c r="N15" s="1"/>
      <c r="O15" s="1" t="s">
        <v>578</v>
      </c>
    </row>
    <row r="16" spans="1:15" ht="31.2" x14ac:dyDescent="0.3">
      <c r="A16" s="1">
        <v>12</v>
      </c>
      <c r="B16" s="1" t="s">
        <v>543</v>
      </c>
      <c r="C16" s="1" t="s">
        <v>544</v>
      </c>
      <c r="D16" s="1" t="s">
        <v>67</v>
      </c>
      <c r="E16" s="1">
        <v>1</v>
      </c>
      <c r="F16" s="1"/>
      <c r="G16" s="1" t="s">
        <v>277</v>
      </c>
      <c r="H16" s="1" t="s">
        <v>52</v>
      </c>
      <c r="I16" s="1" t="s">
        <v>52</v>
      </c>
      <c r="J16" s="1" t="s">
        <v>52</v>
      </c>
      <c r="K16" s="1" t="s">
        <v>52</v>
      </c>
      <c r="L16" s="1"/>
      <c r="M16" s="1"/>
      <c r="N16" s="1" t="s">
        <v>345</v>
      </c>
      <c r="O16" s="1"/>
    </row>
    <row r="17" spans="1:15" ht="46.8" x14ac:dyDescent="0.3">
      <c r="A17" s="1">
        <v>13</v>
      </c>
      <c r="B17" s="1" t="s">
        <v>545</v>
      </c>
      <c r="C17" s="1" t="s">
        <v>546</v>
      </c>
      <c r="D17" s="1" t="s">
        <v>67</v>
      </c>
      <c r="E17" s="1">
        <v>1</v>
      </c>
      <c r="F17" s="1"/>
      <c r="G17" s="1" t="s">
        <v>547</v>
      </c>
      <c r="H17" s="1" t="s">
        <v>52</v>
      </c>
      <c r="I17" s="1" t="s">
        <v>52</v>
      </c>
      <c r="J17" s="1" t="s">
        <v>52</v>
      </c>
      <c r="K17" s="1" t="s">
        <v>52</v>
      </c>
      <c r="L17" s="1"/>
      <c r="M17" s="1"/>
      <c r="N17" s="1" t="s">
        <v>76</v>
      </c>
      <c r="O17" s="1"/>
    </row>
    <row r="18" spans="1:15" ht="15.6" x14ac:dyDescent="0.3">
      <c r="A18" s="1">
        <v>14</v>
      </c>
      <c r="B18" s="1" t="s">
        <v>548</v>
      </c>
      <c r="C18" s="1" t="s">
        <v>549</v>
      </c>
      <c r="D18" s="1" t="s">
        <v>55</v>
      </c>
      <c r="E18" s="1">
        <v>16</v>
      </c>
      <c r="F18" s="1">
        <v>2</v>
      </c>
      <c r="G18" s="1" t="s">
        <v>52</v>
      </c>
      <c r="H18" s="1" t="s">
        <v>52</v>
      </c>
      <c r="I18" s="1" t="s">
        <v>52</v>
      </c>
      <c r="J18" s="1" t="s">
        <v>52</v>
      </c>
      <c r="K18" s="1" t="s">
        <v>52</v>
      </c>
      <c r="L18" s="1"/>
      <c r="M18" s="1"/>
      <c r="N18" s="1" t="s">
        <v>274</v>
      </c>
      <c r="O18" s="1"/>
    </row>
    <row r="19" spans="1:15" ht="15.6" x14ac:dyDescent="0.3">
      <c r="A19" s="1">
        <v>15</v>
      </c>
      <c r="B19" s="1" t="s">
        <v>550</v>
      </c>
      <c r="C19" s="1" t="s">
        <v>551</v>
      </c>
      <c r="D19" s="1" t="s">
        <v>552</v>
      </c>
      <c r="E19" s="1">
        <v>8</v>
      </c>
      <c r="F19" s="1"/>
      <c r="G19" s="1" t="s">
        <v>52</v>
      </c>
      <c r="H19" s="1" t="s">
        <v>52</v>
      </c>
      <c r="I19" s="1" t="s">
        <v>52</v>
      </c>
      <c r="J19" s="1" t="s">
        <v>52</v>
      </c>
      <c r="K19" s="1" t="s">
        <v>52</v>
      </c>
      <c r="L19" s="1"/>
      <c r="M19" s="1"/>
      <c r="N19" s="1" t="s">
        <v>274</v>
      </c>
      <c r="O19" s="1"/>
    </row>
    <row r="20" spans="1:15" ht="31.2" x14ac:dyDescent="0.3">
      <c r="A20" s="1">
        <v>16</v>
      </c>
      <c r="B20" s="1" t="s">
        <v>553</v>
      </c>
      <c r="C20" s="1" t="s">
        <v>554</v>
      </c>
      <c r="D20" s="1" t="s">
        <v>67</v>
      </c>
      <c r="E20" s="1">
        <v>1</v>
      </c>
      <c r="F20" s="1"/>
      <c r="G20" s="1" t="s">
        <v>277</v>
      </c>
      <c r="H20" s="1" t="s">
        <v>52</v>
      </c>
      <c r="I20" s="1" t="s">
        <v>52</v>
      </c>
      <c r="J20" s="1" t="s">
        <v>52</v>
      </c>
      <c r="K20" s="1" t="s">
        <v>52</v>
      </c>
      <c r="L20" s="1"/>
      <c r="M20" s="1"/>
      <c r="N20" s="1" t="s">
        <v>555</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4"/>
  <sheetViews>
    <sheetView topLeftCell="E1" workbookViewId="0">
      <selection activeCell="Q2" sqref="Q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510</v>
      </c>
      <c r="D1" s="1" t="s">
        <v>15</v>
      </c>
      <c r="E1" s="5" t="str">
        <f>HYPERLINK("#'目錄'!A1","回首頁")</f>
        <v>回首頁</v>
      </c>
      <c r="N1" s="4" t="s">
        <v>35</v>
      </c>
      <c r="O1" s="1"/>
    </row>
    <row r="2" spans="1:15" ht="24" customHeight="1" x14ac:dyDescent="0.3">
      <c r="A2" s="11" t="s">
        <v>36</v>
      </c>
      <c r="B2" s="11"/>
      <c r="C2" s="1" t="s">
        <v>1662</v>
      </c>
      <c r="N2" s="4" t="s">
        <v>38</v>
      </c>
      <c r="O2" s="1" t="s">
        <v>139</v>
      </c>
    </row>
    <row r="3" spans="1:15" ht="24" customHeight="1" x14ac:dyDescent="0.3">
      <c r="A3" s="11" t="s">
        <v>40</v>
      </c>
      <c r="B3" s="11"/>
      <c r="C3" s="1" t="s">
        <v>579</v>
      </c>
      <c r="N3" s="4" t="s">
        <v>42</v>
      </c>
      <c r="O3" s="1" t="s">
        <v>1643</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15.6" x14ac:dyDescent="0.3">
      <c r="A8" s="1">
        <v>4</v>
      </c>
      <c r="B8" s="1" t="s">
        <v>69</v>
      </c>
      <c r="C8" s="1" t="s">
        <v>66</v>
      </c>
      <c r="D8" s="1" t="s">
        <v>67</v>
      </c>
      <c r="E8" s="1">
        <v>32</v>
      </c>
      <c r="F8" s="1"/>
      <c r="G8" s="1" t="s">
        <v>52</v>
      </c>
      <c r="H8" s="1" t="s">
        <v>52</v>
      </c>
      <c r="I8" s="1" t="s">
        <v>52</v>
      </c>
      <c r="J8" s="1" t="s">
        <v>52</v>
      </c>
      <c r="K8" s="1" t="s">
        <v>52</v>
      </c>
      <c r="L8" s="1"/>
      <c r="M8" s="1"/>
      <c r="N8" s="1" t="s">
        <v>76</v>
      </c>
      <c r="O8" s="1"/>
    </row>
    <row r="9" spans="1:15" ht="15.6" x14ac:dyDescent="0.3">
      <c r="A9" s="1">
        <v>5</v>
      </c>
      <c r="B9" s="1" t="s">
        <v>512</v>
      </c>
      <c r="C9" s="1" t="s">
        <v>513</v>
      </c>
      <c r="D9" s="1" t="s">
        <v>67</v>
      </c>
      <c r="E9" s="1">
        <v>3</v>
      </c>
      <c r="F9" s="1"/>
      <c r="G9" s="1" t="s">
        <v>514</v>
      </c>
      <c r="H9" s="1" t="s">
        <v>52</v>
      </c>
      <c r="I9" s="1" t="s">
        <v>52</v>
      </c>
      <c r="J9" s="1" t="s">
        <v>52</v>
      </c>
      <c r="K9" s="1" t="s">
        <v>52</v>
      </c>
      <c r="L9" s="1"/>
      <c r="M9" s="1"/>
      <c r="N9" s="1" t="s">
        <v>580</v>
      </c>
      <c r="O9" s="1"/>
    </row>
    <row r="10" spans="1:15" ht="78" x14ac:dyDescent="0.3">
      <c r="A10" s="1">
        <v>6</v>
      </c>
      <c r="B10" s="1" t="s">
        <v>141</v>
      </c>
      <c r="C10" s="1" t="s">
        <v>516</v>
      </c>
      <c r="D10" s="1" t="s">
        <v>67</v>
      </c>
      <c r="E10" s="1">
        <v>2</v>
      </c>
      <c r="F10" s="1"/>
      <c r="G10" s="1" t="s">
        <v>143</v>
      </c>
      <c r="H10" s="1"/>
      <c r="I10" s="1"/>
      <c r="J10" s="1"/>
      <c r="K10" s="1"/>
      <c r="L10" s="1"/>
      <c r="M10" s="1" t="s">
        <v>1661</v>
      </c>
      <c r="N10" s="1" t="s">
        <v>1657</v>
      </c>
      <c r="O10" s="1" t="s">
        <v>1658</v>
      </c>
    </row>
    <row r="11" spans="1:15" ht="15.6" x14ac:dyDescent="0.3">
      <c r="A11" s="1">
        <v>7</v>
      </c>
      <c r="B11" s="1" t="s">
        <v>147</v>
      </c>
      <c r="C11" s="1" t="s">
        <v>517</v>
      </c>
      <c r="D11" s="1" t="s">
        <v>67</v>
      </c>
      <c r="E11" s="1">
        <v>3</v>
      </c>
      <c r="F11" s="1"/>
      <c r="G11" s="1" t="s">
        <v>143</v>
      </c>
      <c r="H11" s="1" t="s">
        <v>52</v>
      </c>
      <c r="I11" s="1" t="s">
        <v>52</v>
      </c>
      <c r="J11" s="1" t="s">
        <v>52</v>
      </c>
      <c r="K11" s="1" t="s">
        <v>52</v>
      </c>
      <c r="L11" s="1"/>
      <c r="M11" s="1"/>
      <c r="N11" s="1" t="s">
        <v>76</v>
      </c>
      <c r="O11" s="1"/>
    </row>
    <row r="12" spans="1:15" ht="31.2" x14ac:dyDescent="0.3">
      <c r="A12" s="1">
        <v>8</v>
      </c>
      <c r="B12" s="1" t="s">
        <v>519</v>
      </c>
      <c r="C12" s="1" t="s">
        <v>520</v>
      </c>
      <c r="D12" s="1" t="s">
        <v>67</v>
      </c>
      <c r="E12" s="1">
        <v>1</v>
      </c>
      <c r="F12" s="1"/>
      <c r="G12" s="1" t="s">
        <v>521</v>
      </c>
      <c r="H12" s="1" t="s">
        <v>581</v>
      </c>
      <c r="I12" s="1" t="s">
        <v>559</v>
      </c>
      <c r="J12" s="1" t="s">
        <v>560</v>
      </c>
      <c r="K12" s="1" t="s">
        <v>118</v>
      </c>
      <c r="L12" s="1" t="s">
        <v>99</v>
      </c>
      <c r="M12" s="1" t="s">
        <v>57</v>
      </c>
      <c r="N12" s="1"/>
      <c r="O12" s="1" t="s">
        <v>561</v>
      </c>
    </row>
    <row r="13" spans="1:15" ht="15.6" x14ac:dyDescent="0.3">
      <c r="A13" s="1">
        <v>9</v>
      </c>
      <c r="B13" s="1" t="s">
        <v>529</v>
      </c>
      <c r="C13" s="1" t="s">
        <v>530</v>
      </c>
      <c r="D13" s="1" t="s">
        <v>531</v>
      </c>
      <c r="E13" s="1">
        <v>8</v>
      </c>
      <c r="F13" s="1"/>
      <c r="G13" s="1" t="s">
        <v>52</v>
      </c>
      <c r="H13" s="1" t="s">
        <v>52</v>
      </c>
      <c r="I13" s="1" t="s">
        <v>52</v>
      </c>
      <c r="J13" s="1" t="s">
        <v>52</v>
      </c>
      <c r="K13" s="1" t="s">
        <v>52</v>
      </c>
      <c r="L13" s="1"/>
      <c r="M13" s="1"/>
      <c r="N13" s="1" t="s">
        <v>274</v>
      </c>
      <c r="O13" s="1"/>
    </row>
    <row r="14" spans="1:15" ht="31.2" x14ac:dyDescent="0.3">
      <c r="A14" s="1">
        <v>10</v>
      </c>
      <c r="B14" s="1" t="s">
        <v>535</v>
      </c>
      <c r="C14" s="1" t="s">
        <v>536</v>
      </c>
      <c r="D14" s="1" t="s">
        <v>55</v>
      </c>
      <c r="E14" s="1">
        <v>16</v>
      </c>
      <c r="F14" s="1">
        <v>2</v>
      </c>
      <c r="G14" s="1" t="s">
        <v>52</v>
      </c>
      <c r="H14" s="1" t="s">
        <v>581</v>
      </c>
      <c r="I14" s="1" t="s">
        <v>582</v>
      </c>
      <c r="J14" s="1" t="s">
        <v>583</v>
      </c>
      <c r="K14" s="1" t="s">
        <v>228</v>
      </c>
      <c r="L14" s="1" t="s">
        <v>229</v>
      </c>
      <c r="M14" s="1" t="s">
        <v>230</v>
      </c>
      <c r="N14" s="1"/>
      <c r="O14" s="1" t="s">
        <v>584</v>
      </c>
    </row>
    <row r="15" spans="1:15" ht="109.2" x14ac:dyDescent="0.3">
      <c r="A15" s="1">
        <v>11</v>
      </c>
      <c r="B15" s="1" t="s">
        <v>540</v>
      </c>
      <c r="C15" s="1" t="s">
        <v>541</v>
      </c>
      <c r="D15" s="1" t="s">
        <v>55</v>
      </c>
      <c r="E15" s="1">
        <v>16</v>
      </c>
      <c r="F15" s="1">
        <v>2</v>
      </c>
      <c r="G15" s="1" t="s">
        <v>542</v>
      </c>
      <c r="H15" s="1" t="s">
        <v>52</v>
      </c>
      <c r="I15" s="1" t="s">
        <v>52</v>
      </c>
      <c r="J15" s="1" t="s">
        <v>52</v>
      </c>
      <c r="K15" s="1" t="s">
        <v>52</v>
      </c>
      <c r="L15" s="1"/>
      <c r="M15" s="1"/>
      <c r="N15" s="1" t="s">
        <v>274</v>
      </c>
      <c r="O15" s="1"/>
    </row>
    <row r="16" spans="1:15" ht="31.2" x14ac:dyDescent="0.3">
      <c r="A16" s="1">
        <v>12</v>
      </c>
      <c r="B16" s="1" t="s">
        <v>543</v>
      </c>
      <c r="C16" s="1" t="s">
        <v>544</v>
      </c>
      <c r="D16" s="1" t="s">
        <v>67</v>
      </c>
      <c r="E16" s="1">
        <v>1</v>
      </c>
      <c r="F16" s="1"/>
      <c r="G16" s="1" t="s">
        <v>277</v>
      </c>
      <c r="H16" s="1" t="s">
        <v>52</v>
      </c>
      <c r="I16" s="1" t="s">
        <v>52</v>
      </c>
      <c r="J16" s="1" t="s">
        <v>52</v>
      </c>
      <c r="K16" s="1" t="s">
        <v>52</v>
      </c>
      <c r="L16" s="1"/>
      <c r="M16" s="1"/>
      <c r="N16" s="1" t="s">
        <v>345</v>
      </c>
      <c r="O16" s="1"/>
    </row>
    <row r="17" spans="1:15" ht="46.8" x14ac:dyDescent="0.3">
      <c r="A17" s="1">
        <v>13</v>
      </c>
      <c r="B17" s="1" t="s">
        <v>545</v>
      </c>
      <c r="C17" s="1" t="s">
        <v>546</v>
      </c>
      <c r="D17" s="1" t="s">
        <v>67</v>
      </c>
      <c r="E17" s="1">
        <v>1</v>
      </c>
      <c r="F17" s="1"/>
      <c r="G17" s="1" t="s">
        <v>547</v>
      </c>
      <c r="H17" s="1" t="s">
        <v>52</v>
      </c>
      <c r="I17" s="1" t="s">
        <v>52</v>
      </c>
      <c r="J17" s="1" t="s">
        <v>52</v>
      </c>
      <c r="K17" s="1" t="s">
        <v>52</v>
      </c>
      <c r="L17" s="1"/>
      <c r="M17" s="1"/>
      <c r="N17" s="1" t="s">
        <v>76</v>
      </c>
      <c r="O17" s="1"/>
    </row>
    <row r="18" spans="1:15" ht="15.6" x14ac:dyDescent="0.3">
      <c r="A18" s="1">
        <v>14</v>
      </c>
      <c r="B18" s="1" t="s">
        <v>548</v>
      </c>
      <c r="C18" s="1" t="s">
        <v>549</v>
      </c>
      <c r="D18" s="1" t="s">
        <v>55</v>
      </c>
      <c r="E18" s="1">
        <v>16</v>
      </c>
      <c r="F18" s="1">
        <v>2</v>
      </c>
      <c r="G18" s="1" t="s">
        <v>52</v>
      </c>
      <c r="H18" s="1" t="s">
        <v>52</v>
      </c>
      <c r="I18" s="1" t="s">
        <v>52</v>
      </c>
      <c r="J18" s="1" t="s">
        <v>52</v>
      </c>
      <c r="K18" s="1" t="s">
        <v>52</v>
      </c>
      <c r="L18" s="1"/>
      <c r="M18" s="1"/>
      <c r="N18" s="1" t="s">
        <v>274</v>
      </c>
      <c r="O18" s="1"/>
    </row>
    <row r="19" spans="1:15" ht="15.6" x14ac:dyDescent="0.3">
      <c r="A19" s="1">
        <v>15</v>
      </c>
      <c r="B19" s="1" t="s">
        <v>550</v>
      </c>
      <c r="C19" s="1" t="s">
        <v>551</v>
      </c>
      <c r="D19" s="1" t="s">
        <v>552</v>
      </c>
      <c r="E19" s="1">
        <v>8</v>
      </c>
      <c r="F19" s="1"/>
      <c r="G19" s="1" t="s">
        <v>52</v>
      </c>
      <c r="H19" s="1" t="s">
        <v>52</v>
      </c>
      <c r="I19" s="1" t="s">
        <v>52</v>
      </c>
      <c r="J19" s="1" t="s">
        <v>52</v>
      </c>
      <c r="K19" s="1" t="s">
        <v>52</v>
      </c>
      <c r="L19" s="1"/>
      <c r="M19" s="1"/>
      <c r="N19" s="1" t="s">
        <v>274</v>
      </c>
      <c r="O19" s="1"/>
    </row>
    <row r="20" spans="1:15" ht="31.2" x14ac:dyDescent="0.3">
      <c r="A20" s="1">
        <v>16</v>
      </c>
      <c r="B20" s="1" t="s">
        <v>553</v>
      </c>
      <c r="C20" s="1" t="s">
        <v>554</v>
      </c>
      <c r="D20" s="1" t="s">
        <v>67</v>
      </c>
      <c r="E20" s="1">
        <v>1</v>
      </c>
      <c r="F20" s="1"/>
      <c r="G20" s="1" t="s">
        <v>277</v>
      </c>
      <c r="H20" s="1" t="s">
        <v>52</v>
      </c>
      <c r="I20" s="1" t="s">
        <v>52</v>
      </c>
      <c r="J20" s="1" t="s">
        <v>52</v>
      </c>
      <c r="K20" s="1" t="s">
        <v>52</v>
      </c>
      <c r="L20" s="1"/>
      <c r="M20" s="1"/>
      <c r="N20" s="1" t="s">
        <v>555</v>
      </c>
      <c r="O20" s="1"/>
    </row>
    <row r="21" spans="1:15" ht="15.6" x14ac:dyDescent="0.3">
      <c r="A21" s="1">
        <v>17</v>
      </c>
      <c r="B21" s="1" t="s">
        <v>82</v>
      </c>
      <c r="C21" s="1" t="s">
        <v>83</v>
      </c>
      <c r="D21" s="1" t="s">
        <v>84</v>
      </c>
      <c r="E21" s="1"/>
      <c r="F21" s="1"/>
      <c r="G21" s="1" t="s">
        <v>52</v>
      </c>
      <c r="H21" s="1" t="s">
        <v>52</v>
      </c>
      <c r="I21" s="1"/>
      <c r="J21" s="1"/>
      <c r="K21" s="1"/>
      <c r="L21" s="1"/>
      <c r="M21" s="1"/>
      <c r="N21" s="1"/>
      <c r="O21" s="1"/>
    </row>
    <row r="22" spans="1:15" ht="15.6" x14ac:dyDescent="0.3">
      <c r="A22" s="1">
        <v>18</v>
      </c>
      <c r="B22" s="1" t="s">
        <v>85</v>
      </c>
      <c r="C22" s="1" t="s">
        <v>86</v>
      </c>
      <c r="D22" s="1" t="s">
        <v>67</v>
      </c>
      <c r="E22" s="1">
        <v>6</v>
      </c>
      <c r="F22" s="1"/>
      <c r="G22" s="1" t="s">
        <v>52</v>
      </c>
      <c r="H22" s="1" t="s">
        <v>52</v>
      </c>
      <c r="I22" s="1"/>
      <c r="J22" s="1"/>
      <c r="K22" s="1"/>
      <c r="L22" s="1"/>
      <c r="M22" s="1"/>
      <c r="N22" s="1"/>
      <c r="O22" s="1"/>
    </row>
    <row r="23" spans="1:15" ht="15.6" x14ac:dyDescent="0.3">
      <c r="A23" s="1">
        <v>19</v>
      </c>
      <c r="B23" s="1" t="s">
        <v>87</v>
      </c>
      <c r="C23" s="1" t="s">
        <v>88</v>
      </c>
      <c r="D23" s="1" t="s">
        <v>84</v>
      </c>
      <c r="E23" s="1"/>
      <c r="F23" s="1"/>
      <c r="G23" s="1" t="s">
        <v>52</v>
      </c>
      <c r="H23" s="1" t="s">
        <v>52</v>
      </c>
      <c r="I23" s="1"/>
      <c r="J23" s="1"/>
      <c r="K23" s="1"/>
      <c r="L23" s="1"/>
      <c r="M23" s="1"/>
      <c r="N23" s="1"/>
      <c r="O23" s="1"/>
    </row>
    <row r="24" spans="1:15" ht="15.6" x14ac:dyDescent="0.3">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4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585</v>
      </c>
      <c r="D1" s="1" t="s">
        <v>16</v>
      </c>
      <c r="E1" s="5" t="str">
        <f>HYPERLINK("#'目錄'!A1","回首頁")</f>
        <v>回首頁</v>
      </c>
      <c r="N1" s="4" t="s">
        <v>35</v>
      </c>
      <c r="O1" s="1"/>
    </row>
    <row r="2" spans="1:15" ht="24" customHeight="1" x14ac:dyDescent="0.3">
      <c r="A2" s="11" t="s">
        <v>36</v>
      </c>
      <c r="B2" s="11"/>
      <c r="C2" s="1" t="s">
        <v>586</v>
      </c>
      <c r="N2" s="4" t="s">
        <v>38</v>
      </c>
      <c r="O2" s="1" t="s">
        <v>139</v>
      </c>
    </row>
    <row r="3" spans="1:15" ht="24" customHeight="1" x14ac:dyDescent="0.3">
      <c r="A3" s="11" t="s">
        <v>40</v>
      </c>
      <c r="B3" s="11"/>
      <c r="C3" s="1" t="s">
        <v>556</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65</v>
      </c>
      <c r="C8" s="1" t="s">
        <v>66</v>
      </c>
      <c r="D8" s="1" t="s">
        <v>67</v>
      </c>
      <c r="E8" s="1">
        <v>32</v>
      </c>
      <c r="F8" s="1"/>
      <c r="G8" s="1" t="s">
        <v>52</v>
      </c>
      <c r="H8" s="1" t="s">
        <v>68</v>
      </c>
      <c r="I8" s="1" t="s">
        <v>69</v>
      </c>
      <c r="J8" s="1" t="s">
        <v>66</v>
      </c>
      <c r="K8" s="1" t="s">
        <v>70</v>
      </c>
      <c r="L8" s="1" t="s">
        <v>71</v>
      </c>
      <c r="M8" s="1" t="s">
        <v>57</v>
      </c>
      <c r="N8" s="1"/>
      <c r="O8" s="1" t="s">
        <v>415</v>
      </c>
    </row>
    <row r="9" spans="1:15" ht="15.6" x14ac:dyDescent="0.3">
      <c r="A9" s="1">
        <v>5</v>
      </c>
      <c r="B9" s="1" t="s">
        <v>587</v>
      </c>
      <c r="C9" s="1" t="s">
        <v>588</v>
      </c>
      <c r="D9" s="1" t="s">
        <v>55</v>
      </c>
      <c r="E9" s="1">
        <v>2</v>
      </c>
      <c r="F9" s="1"/>
      <c r="G9" s="1" t="s">
        <v>52</v>
      </c>
      <c r="H9" s="1" t="s">
        <v>52</v>
      </c>
      <c r="I9" s="1" t="s">
        <v>52</v>
      </c>
      <c r="J9" s="1" t="s">
        <v>52</v>
      </c>
      <c r="K9" s="1" t="s">
        <v>52</v>
      </c>
      <c r="L9" s="1"/>
      <c r="M9" s="1"/>
      <c r="N9" s="1" t="s">
        <v>274</v>
      </c>
      <c r="O9" s="1"/>
    </row>
    <row r="10" spans="1:15" ht="31.2" x14ac:dyDescent="0.3">
      <c r="A10" s="1">
        <v>6</v>
      </c>
      <c r="B10" s="1" t="s">
        <v>589</v>
      </c>
      <c r="C10" s="1" t="s">
        <v>590</v>
      </c>
      <c r="D10" s="1" t="s">
        <v>67</v>
      </c>
      <c r="E10" s="1">
        <v>20</v>
      </c>
      <c r="F10" s="1"/>
      <c r="G10" s="1" t="s">
        <v>52</v>
      </c>
      <c r="H10" s="1" t="s">
        <v>558</v>
      </c>
      <c r="I10" s="1" t="s">
        <v>591</v>
      </c>
      <c r="J10" s="1" t="s">
        <v>592</v>
      </c>
      <c r="K10" s="1" t="s">
        <v>157</v>
      </c>
      <c r="L10" s="1" t="s">
        <v>593</v>
      </c>
      <c r="M10" s="1" t="s">
        <v>57</v>
      </c>
      <c r="N10" s="1"/>
      <c r="O10" s="1" t="s">
        <v>594</v>
      </c>
    </row>
    <row r="11" spans="1:15" ht="31.2" x14ac:dyDescent="0.3">
      <c r="A11" s="1">
        <v>7</v>
      </c>
      <c r="B11" s="1" t="s">
        <v>595</v>
      </c>
      <c r="C11" s="1" t="s">
        <v>596</v>
      </c>
      <c r="D11" s="1" t="s">
        <v>67</v>
      </c>
      <c r="E11" s="1">
        <v>10</v>
      </c>
      <c r="F11" s="1"/>
      <c r="G11" s="1" t="s">
        <v>52</v>
      </c>
      <c r="H11" s="1" t="s">
        <v>558</v>
      </c>
      <c r="I11" s="1" t="s">
        <v>597</v>
      </c>
      <c r="J11" s="1" t="s">
        <v>598</v>
      </c>
      <c r="K11" s="1" t="s">
        <v>157</v>
      </c>
      <c r="L11" s="1" t="s">
        <v>257</v>
      </c>
      <c r="M11" s="1" t="s">
        <v>57</v>
      </c>
      <c r="N11" s="1"/>
      <c r="O11" s="1" t="s">
        <v>599</v>
      </c>
    </row>
    <row r="12" spans="1:15" ht="31.2" x14ac:dyDescent="0.3">
      <c r="A12" s="1">
        <v>8</v>
      </c>
      <c r="B12" s="1" t="s">
        <v>600</v>
      </c>
      <c r="C12" s="1" t="s">
        <v>601</v>
      </c>
      <c r="D12" s="1" t="s">
        <v>67</v>
      </c>
      <c r="E12" s="1">
        <v>20</v>
      </c>
      <c r="F12" s="1"/>
      <c r="G12" s="1" t="s">
        <v>52</v>
      </c>
      <c r="H12" s="1" t="s">
        <v>558</v>
      </c>
      <c r="I12" s="1" t="s">
        <v>602</v>
      </c>
      <c r="J12" s="1" t="s">
        <v>603</v>
      </c>
      <c r="K12" s="1" t="s">
        <v>157</v>
      </c>
      <c r="L12" s="1" t="s">
        <v>593</v>
      </c>
      <c r="M12" s="1" t="s">
        <v>57</v>
      </c>
      <c r="N12" s="1"/>
      <c r="O12" s="1" t="s">
        <v>604</v>
      </c>
    </row>
    <row r="13" spans="1:15" ht="31.2" x14ac:dyDescent="0.3">
      <c r="A13" s="1">
        <v>9</v>
      </c>
      <c r="B13" s="1" t="s">
        <v>605</v>
      </c>
      <c r="C13" s="1" t="s">
        <v>606</v>
      </c>
      <c r="D13" s="1" t="s">
        <v>67</v>
      </c>
      <c r="E13" s="1">
        <v>10</v>
      </c>
      <c r="F13" s="1"/>
      <c r="G13" s="1" t="s">
        <v>52</v>
      </c>
      <c r="H13" s="1" t="s">
        <v>558</v>
      </c>
      <c r="I13" s="1" t="s">
        <v>607</v>
      </c>
      <c r="J13" s="1" t="s">
        <v>606</v>
      </c>
      <c r="K13" s="1" t="s">
        <v>157</v>
      </c>
      <c r="L13" s="1" t="s">
        <v>257</v>
      </c>
      <c r="M13" s="1" t="s">
        <v>57</v>
      </c>
      <c r="N13" s="1"/>
      <c r="O13" s="1" t="s">
        <v>608</v>
      </c>
    </row>
    <row r="14" spans="1:15" ht="31.2" x14ac:dyDescent="0.3">
      <c r="A14" s="1">
        <v>10</v>
      </c>
      <c r="B14" s="1" t="s">
        <v>609</v>
      </c>
      <c r="C14" s="1" t="s">
        <v>610</v>
      </c>
      <c r="D14" s="1" t="s">
        <v>67</v>
      </c>
      <c r="E14" s="1">
        <v>10</v>
      </c>
      <c r="F14" s="1"/>
      <c r="G14" s="1" t="s">
        <v>52</v>
      </c>
      <c r="H14" s="1" t="s">
        <v>558</v>
      </c>
      <c r="I14" s="1" t="s">
        <v>611</v>
      </c>
      <c r="J14" s="1" t="s">
        <v>610</v>
      </c>
      <c r="K14" s="1" t="s">
        <v>157</v>
      </c>
      <c r="L14" s="1" t="s">
        <v>257</v>
      </c>
      <c r="M14" s="1" t="s">
        <v>57</v>
      </c>
      <c r="N14" s="1"/>
      <c r="O14" s="1" t="s">
        <v>612</v>
      </c>
    </row>
    <row r="15" spans="1:15" ht="31.2" x14ac:dyDescent="0.3">
      <c r="A15" s="1">
        <v>11</v>
      </c>
      <c r="B15" s="1" t="s">
        <v>613</v>
      </c>
      <c r="C15" s="1" t="s">
        <v>614</v>
      </c>
      <c r="D15" s="1" t="s">
        <v>67</v>
      </c>
      <c r="E15" s="1">
        <v>50</v>
      </c>
      <c r="F15" s="1"/>
      <c r="G15" s="1" t="s">
        <v>52</v>
      </c>
      <c r="H15" s="1" t="s">
        <v>558</v>
      </c>
      <c r="I15" s="1" t="s">
        <v>615</v>
      </c>
      <c r="J15" s="1" t="s">
        <v>614</v>
      </c>
      <c r="K15" s="1" t="s">
        <v>157</v>
      </c>
      <c r="L15" s="1" t="s">
        <v>616</v>
      </c>
      <c r="M15" s="1" t="s">
        <v>57</v>
      </c>
      <c r="N15" s="1"/>
      <c r="O15" s="1" t="s">
        <v>617</v>
      </c>
    </row>
    <row r="16" spans="1:15" ht="31.2" x14ac:dyDescent="0.3">
      <c r="A16" s="1">
        <v>12</v>
      </c>
      <c r="B16" s="1" t="s">
        <v>618</v>
      </c>
      <c r="C16" s="1" t="s">
        <v>619</v>
      </c>
      <c r="D16" s="1" t="s">
        <v>67</v>
      </c>
      <c r="E16" s="1">
        <v>10</v>
      </c>
      <c r="F16" s="1"/>
      <c r="G16" s="1" t="s">
        <v>52</v>
      </c>
      <c r="H16" s="1" t="s">
        <v>558</v>
      </c>
      <c r="I16" s="1" t="s">
        <v>620</v>
      </c>
      <c r="J16" s="1" t="s">
        <v>619</v>
      </c>
      <c r="K16" s="1" t="s">
        <v>157</v>
      </c>
      <c r="L16" s="1" t="s">
        <v>257</v>
      </c>
      <c r="M16" s="1" t="s">
        <v>57</v>
      </c>
      <c r="N16" s="1"/>
      <c r="O16" s="1" t="s">
        <v>621</v>
      </c>
    </row>
    <row r="17" spans="1:15" ht="46.8" x14ac:dyDescent="0.3">
      <c r="A17" s="1">
        <v>13</v>
      </c>
      <c r="B17" s="1" t="s">
        <v>622</v>
      </c>
      <c r="C17" s="1" t="s">
        <v>623</v>
      </c>
      <c r="D17" s="1" t="s">
        <v>67</v>
      </c>
      <c r="E17" s="1">
        <v>1</v>
      </c>
      <c r="F17" s="1"/>
      <c r="G17" s="1" t="s">
        <v>624</v>
      </c>
      <c r="H17" s="1" t="s">
        <v>558</v>
      </c>
      <c r="I17" s="1" t="s">
        <v>625</v>
      </c>
      <c r="J17" s="1" t="s">
        <v>623</v>
      </c>
      <c r="K17" s="1" t="s">
        <v>118</v>
      </c>
      <c r="L17" s="1" t="s">
        <v>99</v>
      </c>
      <c r="M17" s="1" t="s">
        <v>57</v>
      </c>
      <c r="N17" s="1"/>
      <c r="O17" s="1" t="s">
        <v>626</v>
      </c>
    </row>
    <row r="18" spans="1:15" ht="46.8" x14ac:dyDescent="0.3">
      <c r="A18" s="1">
        <v>14</v>
      </c>
      <c r="B18" s="1" t="s">
        <v>627</v>
      </c>
      <c r="C18" s="1" t="s">
        <v>628</v>
      </c>
      <c r="D18" s="1" t="s">
        <v>67</v>
      </c>
      <c r="E18" s="1">
        <v>1</v>
      </c>
      <c r="F18" s="1"/>
      <c r="G18" s="1" t="s">
        <v>629</v>
      </c>
      <c r="H18" s="1" t="s">
        <v>558</v>
      </c>
      <c r="I18" s="1" t="s">
        <v>630</v>
      </c>
      <c r="J18" s="1" t="s">
        <v>628</v>
      </c>
      <c r="K18" s="1" t="s">
        <v>118</v>
      </c>
      <c r="L18" s="1" t="s">
        <v>99</v>
      </c>
      <c r="M18" s="1" t="s">
        <v>57</v>
      </c>
      <c r="N18" s="1"/>
      <c r="O18" s="1" t="s">
        <v>631</v>
      </c>
    </row>
    <row r="19" spans="1:15" ht="31.2" x14ac:dyDescent="0.3">
      <c r="A19" s="1">
        <v>15</v>
      </c>
      <c r="B19" s="1" t="s">
        <v>632</v>
      </c>
      <c r="C19" s="1" t="s">
        <v>633</v>
      </c>
      <c r="D19" s="1" t="s">
        <v>238</v>
      </c>
      <c r="E19" s="1">
        <v>8</v>
      </c>
      <c r="F19" s="1"/>
      <c r="G19" s="1" t="s">
        <v>52</v>
      </c>
      <c r="H19" s="1" t="s">
        <v>558</v>
      </c>
      <c r="I19" s="1" t="s">
        <v>634</v>
      </c>
      <c r="J19" s="1" t="s">
        <v>633</v>
      </c>
      <c r="K19" s="1" t="s">
        <v>118</v>
      </c>
      <c r="L19" s="1" t="s">
        <v>241</v>
      </c>
      <c r="M19" s="1" t="s">
        <v>57</v>
      </c>
      <c r="N19" s="1"/>
      <c r="O19" s="1" t="s">
        <v>635</v>
      </c>
    </row>
    <row r="20" spans="1:15" ht="31.2" x14ac:dyDescent="0.3">
      <c r="A20" s="1">
        <v>16</v>
      </c>
      <c r="B20" s="1" t="s">
        <v>636</v>
      </c>
      <c r="C20" s="1" t="s">
        <v>637</v>
      </c>
      <c r="D20" s="1" t="s">
        <v>55</v>
      </c>
      <c r="E20" s="1">
        <v>6</v>
      </c>
      <c r="F20" s="1"/>
      <c r="G20" s="1" t="s">
        <v>52</v>
      </c>
      <c r="H20" s="1" t="s">
        <v>558</v>
      </c>
      <c r="I20" s="1" t="s">
        <v>638</v>
      </c>
      <c r="J20" s="1" t="s">
        <v>637</v>
      </c>
      <c r="K20" s="1" t="s">
        <v>118</v>
      </c>
      <c r="L20" s="1" t="s">
        <v>476</v>
      </c>
      <c r="M20" s="1" t="s">
        <v>57</v>
      </c>
      <c r="N20" s="1"/>
      <c r="O20" s="1" t="s">
        <v>639</v>
      </c>
    </row>
    <row r="21" spans="1:15" ht="409.6" x14ac:dyDescent="0.3">
      <c r="A21" s="1">
        <v>17</v>
      </c>
      <c r="B21" s="1" t="s">
        <v>640</v>
      </c>
      <c r="C21" s="1" t="s">
        <v>641</v>
      </c>
      <c r="D21" s="1" t="s">
        <v>67</v>
      </c>
      <c r="E21" s="1">
        <v>2</v>
      </c>
      <c r="F21" s="1"/>
      <c r="G21" s="1" t="s">
        <v>642</v>
      </c>
      <c r="H21" s="1" t="s">
        <v>558</v>
      </c>
      <c r="I21" s="1" t="s">
        <v>643</v>
      </c>
      <c r="J21" s="1" t="s">
        <v>641</v>
      </c>
      <c r="K21" s="1" t="s">
        <v>118</v>
      </c>
      <c r="L21" s="1" t="s">
        <v>102</v>
      </c>
      <c r="M21" s="1" t="s">
        <v>57</v>
      </c>
      <c r="N21" s="1"/>
      <c r="O21" s="1" t="s">
        <v>644</v>
      </c>
    </row>
    <row r="22" spans="1:15" ht="390" x14ac:dyDescent="0.3">
      <c r="A22" s="1">
        <v>18</v>
      </c>
      <c r="B22" s="1" t="s">
        <v>645</v>
      </c>
      <c r="C22" s="1" t="s">
        <v>646</v>
      </c>
      <c r="D22" s="1" t="s">
        <v>67</v>
      </c>
      <c r="E22" s="1">
        <v>2</v>
      </c>
      <c r="F22" s="1"/>
      <c r="G22" s="1" t="s">
        <v>647</v>
      </c>
      <c r="H22" s="1" t="s">
        <v>558</v>
      </c>
      <c r="I22" s="1" t="s">
        <v>648</v>
      </c>
      <c r="J22" s="1" t="s">
        <v>649</v>
      </c>
      <c r="K22" s="1" t="s">
        <v>118</v>
      </c>
      <c r="L22" s="1" t="s">
        <v>102</v>
      </c>
      <c r="M22" s="1" t="s">
        <v>57</v>
      </c>
      <c r="N22" s="1"/>
      <c r="O22" s="1" t="s">
        <v>650</v>
      </c>
    </row>
    <row r="23" spans="1:15" ht="409.6" x14ac:dyDescent="0.3">
      <c r="A23" s="1">
        <v>19</v>
      </c>
      <c r="B23" s="1" t="s">
        <v>651</v>
      </c>
      <c r="C23" s="1" t="s">
        <v>652</v>
      </c>
      <c r="D23" s="1" t="s">
        <v>67</v>
      </c>
      <c r="E23" s="1">
        <v>3</v>
      </c>
      <c r="F23" s="1"/>
      <c r="G23" s="1" t="s">
        <v>653</v>
      </c>
      <c r="H23" s="1" t="s">
        <v>558</v>
      </c>
      <c r="I23" s="1" t="s">
        <v>654</v>
      </c>
      <c r="J23" s="1" t="s">
        <v>655</v>
      </c>
      <c r="K23" s="1" t="s">
        <v>118</v>
      </c>
      <c r="L23" s="1" t="s">
        <v>125</v>
      </c>
      <c r="M23" s="1" t="s">
        <v>57</v>
      </c>
      <c r="N23" s="1"/>
      <c r="O23" s="1" t="s">
        <v>656</v>
      </c>
    </row>
    <row r="24" spans="1:15" ht="46.8" x14ac:dyDescent="0.3">
      <c r="A24" s="1">
        <v>20</v>
      </c>
      <c r="B24" s="1" t="s">
        <v>657</v>
      </c>
      <c r="C24" s="1" t="s">
        <v>658</v>
      </c>
      <c r="D24" s="1" t="s">
        <v>67</v>
      </c>
      <c r="E24" s="1">
        <v>3</v>
      </c>
      <c r="F24" s="1"/>
      <c r="G24" s="1" t="s">
        <v>659</v>
      </c>
      <c r="H24" s="1" t="s">
        <v>52</v>
      </c>
      <c r="I24" s="1" t="s">
        <v>52</v>
      </c>
      <c r="J24" s="1" t="s">
        <v>52</v>
      </c>
      <c r="K24" s="1" t="s">
        <v>52</v>
      </c>
      <c r="L24" s="1"/>
      <c r="M24" s="1"/>
      <c r="N24" s="1"/>
      <c r="O24" s="1" t="s">
        <v>660</v>
      </c>
    </row>
    <row r="25" spans="1:15" ht="15.6" x14ac:dyDescent="0.3">
      <c r="A25" s="1">
        <v>21</v>
      </c>
      <c r="B25" s="1" t="s">
        <v>661</v>
      </c>
      <c r="C25" s="1" t="s">
        <v>662</v>
      </c>
      <c r="D25" s="1" t="s">
        <v>55</v>
      </c>
      <c r="E25" s="1">
        <v>8</v>
      </c>
      <c r="F25" s="1">
        <v>5</v>
      </c>
      <c r="G25" s="1" t="s">
        <v>52</v>
      </c>
      <c r="H25" s="1" t="s">
        <v>52</v>
      </c>
      <c r="I25" s="1" t="s">
        <v>52</v>
      </c>
      <c r="J25" s="1" t="s">
        <v>52</v>
      </c>
      <c r="K25" s="1" t="s">
        <v>52</v>
      </c>
      <c r="L25" s="1"/>
      <c r="M25" s="1"/>
      <c r="N25" s="1" t="s">
        <v>274</v>
      </c>
      <c r="O25" s="1"/>
    </row>
    <row r="26" spans="1:15" ht="31.2" x14ac:dyDescent="0.3">
      <c r="A26" s="1">
        <v>22</v>
      </c>
      <c r="B26" s="1" t="s">
        <v>663</v>
      </c>
      <c r="C26" s="1" t="s">
        <v>664</v>
      </c>
      <c r="D26" s="1" t="s">
        <v>67</v>
      </c>
      <c r="E26" s="1">
        <v>1</v>
      </c>
      <c r="F26" s="1"/>
      <c r="G26" s="1" t="s">
        <v>277</v>
      </c>
      <c r="H26" s="1" t="s">
        <v>52</v>
      </c>
      <c r="I26" s="1" t="s">
        <v>52</v>
      </c>
      <c r="J26" s="1" t="s">
        <v>52</v>
      </c>
      <c r="K26" s="1" t="s">
        <v>52</v>
      </c>
      <c r="L26" s="1"/>
      <c r="M26" s="1"/>
      <c r="N26" s="1" t="s">
        <v>76</v>
      </c>
      <c r="O26" s="1"/>
    </row>
    <row r="27" spans="1:15" ht="15.6" x14ac:dyDescent="0.3">
      <c r="A27" s="1">
        <v>23</v>
      </c>
      <c r="B27" s="1" t="s">
        <v>358</v>
      </c>
      <c r="C27" s="1" t="s">
        <v>359</v>
      </c>
      <c r="D27" s="1" t="s">
        <v>55</v>
      </c>
      <c r="E27" s="1">
        <v>5</v>
      </c>
      <c r="F27" s="1">
        <v>2</v>
      </c>
      <c r="G27" s="1" t="s">
        <v>52</v>
      </c>
      <c r="H27" s="1" t="s">
        <v>52</v>
      </c>
      <c r="I27" s="1" t="s">
        <v>52</v>
      </c>
      <c r="J27" s="1" t="s">
        <v>52</v>
      </c>
      <c r="K27" s="1" t="s">
        <v>52</v>
      </c>
      <c r="L27" s="1"/>
      <c r="M27" s="1"/>
      <c r="N27" s="1" t="s">
        <v>274</v>
      </c>
      <c r="O27" s="1"/>
    </row>
    <row r="28" spans="1:15" ht="15.6" x14ac:dyDescent="0.3">
      <c r="A28" s="1">
        <v>24</v>
      </c>
      <c r="B28" s="1" t="s">
        <v>665</v>
      </c>
      <c r="C28" s="1" t="s">
        <v>666</v>
      </c>
      <c r="D28" s="1" t="s">
        <v>55</v>
      </c>
      <c r="E28" s="1">
        <v>16</v>
      </c>
      <c r="F28" s="1">
        <v>2</v>
      </c>
      <c r="G28" s="1" t="s">
        <v>52</v>
      </c>
      <c r="H28" s="1" t="s">
        <v>52</v>
      </c>
      <c r="I28" s="1" t="s">
        <v>52</v>
      </c>
      <c r="J28" s="1" t="s">
        <v>52</v>
      </c>
      <c r="K28" s="1" t="s">
        <v>52</v>
      </c>
      <c r="L28" s="1"/>
      <c r="M28" s="1"/>
      <c r="N28" s="1" t="s">
        <v>274</v>
      </c>
      <c r="O28" s="1"/>
    </row>
    <row r="29" spans="1:15" ht="46.8" x14ac:dyDescent="0.3">
      <c r="A29" s="1">
        <v>25</v>
      </c>
      <c r="B29" s="1" t="s">
        <v>337</v>
      </c>
      <c r="C29" s="1" t="s">
        <v>338</v>
      </c>
      <c r="D29" s="1" t="s">
        <v>67</v>
      </c>
      <c r="E29" s="1">
        <v>1</v>
      </c>
      <c r="F29" s="1"/>
      <c r="G29" s="1" t="s">
        <v>339</v>
      </c>
      <c r="H29" s="1" t="s">
        <v>52</v>
      </c>
      <c r="I29" s="1" t="s">
        <v>52</v>
      </c>
      <c r="J29" s="1" t="s">
        <v>52</v>
      </c>
      <c r="K29" s="1" t="s">
        <v>52</v>
      </c>
      <c r="L29" s="1"/>
      <c r="M29" s="1"/>
      <c r="N29" s="1" t="s">
        <v>76</v>
      </c>
      <c r="O29" s="1"/>
    </row>
    <row r="30" spans="1:15" ht="31.2" x14ac:dyDescent="0.3">
      <c r="A30" s="1">
        <v>26</v>
      </c>
      <c r="B30" s="1" t="s">
        <v>343</v>
      </c>
      <c r="C30" s="1" t="s">
        <v>344</v>
      </c>
      <c r="D30" s="1" t="s">
        <v>67</v>
      </c>
      <c r="E30" s="1">
        <v>1</v>
      </c>
      <c r="F30" s="1"/>
      <c r="G30" s="1" t="s">
        <v>277</v>
      </c>
      <c r="H30" s="1" t="s">
        <v>52</v>
      </c>
      <c r="I30" s="1" t="s">
        <v>52</v>
      </c>
      <c r="J30" s="1" t="s">
        <v>52</v>
      </c>
      <c r="K30" s="1" t="s">
        <v>52</v>
      </c>
      <c r="L30" s="1"/>
      <c r="M30" s="1"/>
      <c r="N30" s="1" t="s">
        <v>76</v>
      </c>
      <c r="O30" s="1"/>
    </row>
    <row r="31" spans="1:15" ht="31.2" x14ac:dyDescent="0.3">
      <c r="A31" s="1">
        <v>27</v>
      </c>
      <c r="B31" s="1" t="s">
        <v>346</v>
      </c>
      <c r="C31" s="1" t="s">
        <v>347</v>
      </c>
      <c r="D31" s="1" t="s">
        <v>67</v>
      </c>
      <c r="E31" s="1">
        <v>1</v>
      </c>
      <c r="F31" s="1"/>
      <c r="G31" s="1" t="s">
        <v>277</v>
      </c>
      <c r="H31" s="1" t="s">
        <v>52</v>
      </c>
      <c r="I31" s="1" t="s">
        <v>52</v>
      </c>
      <c r="J31" s="1" t="s">
        <v>52</v>
      </c>
      <c r="K31" s="1" t="s">
        <v>52</v>
      </c>
      <c r="L31" s="1"/>
      <c r="M31" s="1"/>
      <c r="N31" s="1" t="s">
        <v>76</v>
      </c>
      <c r="O31" s="1"/>
    </row>
    <row r="32" spans="1:15" ht="31.2" x14ac:dyDescent="0.3">
      <c r="A32" s="1">
        <v>28</v>
      </c>
      <c r="B32" s="1" t="s">
        <v>348</v>
      </c>
      <c r="C32" s="1" t="s">
        <v>349</v>
      </c>
      <c r="D32" s="1" t="s">
        <v>67</v>
      </c>
      <c r="E32" s="1">
        <v>1</v>
      </c>
      <c r="F32" s="1"/>
      <c r="G32" s="1" t="s">
        <v>277</v>
      </c>
      <c r="H32" s="1" t="s">
        <v>52</v>
      </c>
      <c r="I32" s="1" t="s">
        <v>52</v>
      </c>
      <c r="J32" s="1" t="s">
        <v>52</v>
      </c>
      <c r="K32" s="1" t="s">
        <v>52</v>
      </c>
      <c r="L32" s="1"/>
      <c r="M32" s="1"/>
      <c r="N32" s="1" t="s">
        <v>76</v>
      </c>
      <c r="O32" s="1"/>
    </row>
    <row r="33" spans="1:15" ht="31.2" x14ac:dyDescent="0.3">
      <c r="A33" s="1">
        <v>29</v>
      </c>
      <c r="B33" s="1" t="s">
        <v>381</v>
      </c>
      <c r="C33" s="1" t="s">
        <v>382</v>
      </c>
      <c r="D33" s="1" t="s">
        <v>67</v>
      </c>
      <c r="E33" s="1">
        <v>1</v>
      </c>
      <c r="F33" s="1"/>
      <c r="G33" s="1" t="s">
        <v>383</v>
      </c>
      <c r="H33" s="1" t="s">
        <v>52</v>
      </c>
      <c r="I33" s="1" t="s">
        <v>52</v>
      </c>
      <c r="J33" s="1" t="s">
        <v>52</v>
      </c>
      <c r="K33" s="1" t="s">
        <v>52</v>
      </c>
      <c r="L33" s="1"/>
      <c r="M33" s="1"/>
      <c r="N33" s="1" t="s">
        <v>79</v>
      </c>
      <c r="O33" s="1"/>
    </row>
    <row r="34" spans="1:15" ht="62.4" x14ac:dyDescent="0.3">
      <c r="A34" s="1">
        <v>30</v>
      </c>
      <c r="B34" s="1" t="s">
        <v>385</v>
      </c>
      <c r="C34" s="1" t="s">
        <v>386</v>
      </c>
      <c r="D34" s="1" t="s">
        <v>67</v>
      </c>
      <c r="E34" s="1">
        <v>1</v>
      </c>
      <c r="F34" s="1"/>
      <c r="G34" s="1" t="s">
        <v>387</v>
      </c>
      <c r="H34" s="1" t="s">
        <v>52</v>
      </c>
      <c r="I34" s="1" t="s">
        <v>52</v>
      </c>
      <c r="J34" s="1" t="s">
        <v>52</v>
      </c>
      <c r="K34" s="1" t="s">
        <v>52</v>
      </c>
      <c r="L34" s="1"/>
      <c r="M34" s="1"/>
      <c r="N34" s="1" t="s">
        <v>274</v>
      </c>
      <c r="O34" s="1"/>
    </row>
    <row r="35" spans="1:15" ht="15.6" x14ac:dyDescent="0.3">
      <c r="A35" s="1">
        <v>31</v>
      </c>
      <c r="B35" s="1" t="s">
        <v>388</v>
      </c>
      <c r="C35" s="1" t="s">
        <v>389</v>
      </c>
      <c r="D35" s="1" t="s">
        <v>238</v>
      </c>
      <c r="E35" s="1">
        <v>8</v>
      </c>
      <c r="F35" s="1"/>
      <c r="G35" s="1" t="s">
        <v>52</v>
      </c>
      <c r="H35" s="1" t="s">
        <v>52</v>
      </c>
      <c r="I35" s="1" t="s">
        <v>52</v>
      </c>
      <c r="J35" s="1" t="s">
        <v>52</v>
      </c>
      <c r="K35" s="1" t="s">
        <v>52</v>
      </c>
      <c r="L35" s="1"/>
      <c r="M35" s="1"/>
      <c r="N35" s="1" t="s">
        <v>274</v>
      </c>
      <c r="O35" s="1"/>
    </row>
    <row r="36" spans="1:15" ht="31.2" x14ac:dyDescent="0.3">
      <c r="A36" s="1">
        <v>32</v>
      </c>
      <c r="B36" s="1" t="s">
        <v>392</v>
      </c>
      <c r="C36" s="1" t="s">
        <v>563</v>
      </c>
      <c r="D36" s="1" t="s">
        <v>55</v>
      </c>
      <c r="E36" s="1">
        <v>16</v>
      </c>
      <c r="F36" s="1">
        <v>2</v>
      </c>
      <c r="G36" s="1" t="s">
        <v>52</v>
      </c>
      <c r="H36" s="1" t="s">
        <v>558</v>
      </c>
      <c r="I36" s="1" t="s">
        <v>562</v>
      </c>
      <c r="J36" s="1" t="s">
        <v>563</v>
      </c>
      <c r="K36" s="1" t="s">
        <v>118</v>
      </c>
      <c r="L36" s="1" t="s">
        <v>229</v>
      </c>
      <c r="M36" s="1" t="s">
        <v>57</v>
      </c>
      <c r="N36" s="1"/>
      <c r="O36" s="1" t="s">
        <v>564</v>
      </c>
    </row>
    <row r="37" spans="1:15" ht="31.2" x14ac:dyDescent="0.3">
      <c r="A37" s="1">
        <v>33</v>
      </c>
      <c r="B37" s="1" t="s">
        <v>667</v>
      </c>
      <c r="C37" s="1" t="s">
        <v>668</v>
      </c>
      <c r="D37" s="1" t="s">
        <v>137</v>
      </c>
      <c r="E37" s="1">
        <v>20</v>
      </c>
      <c r="F37" s="1"/>
      <c r="G37" s="1" t="s">
        <v>52</v>
      </c>
      <c r="H37" s="1" t="s">
        <v>558</v>
      </c>
      <c r="I37" s="1" t="s">
        <v>669</v>
      </c>
      <c r="J37" s="1" t="s">
        <v>668</v>
      </c>
      <c r="K37" s="1" t="s">
        <v>157</v>
      </c>
      <c r="L37" s="1" t="s">
        <v>593</v>
      </c>
      <c r="M37" s="1" t="s">
        <v>57</v>
      </c>
      <c r="N37" s="1"/>
      <c r="O37" s="1" t="s">
        <v>670</v>
      </c>
    </row>
    <row r="38" spans="1:15" ht="31.2" x14ac:dyDescent="0.3">
      <c r="A38" s="1">
        <v>34</v>
      </c>
      <c r="B38" s="1" t="s">
        <v>671</v>
      </c>
      <c r="C38" s="1" t="s">
        <v>672</v>
      </c>
      <c r="D38" s="1" t="s">
        <v>137</v>
      </c>
      <c r="E38" s="1">
        <v>20</v>
      </c>
      <c r="F38" s="1"/>
      <c r="G38" s="1" t="s">
        <v>52</v>
      </c>
      <c r="H38" s="1" t="s">
        <v>558</v>
      </c>
      <c r="I38" s="1" t="s">
        <v>673</v>
      </c>
      <c r="J38" s="1" t="s">
        <v>672</v>
      </c>
      <c r="K38" s="1" t="s">
        <v>157</v>
      </c>
      <c r="L38" s="1" t="s">
        <v>593</v>
      </c>
      <c r="M38" s="1" t="s">
        <v>57</v>
      </c>
      <c r="N38" s="1"/>
      <c r="O38" s="1" t="s">
        <v>674</v>
      </c>
    </row>
    <row r="39" spans="1:15" ht="31.2" x14ac:dyDescent="0.3">
      <c r="A39" s="1">
        <v>35</v>
      </c>
      <c r="B39" s="1" t="s">
        <v>373</v>
      </c>
      <c r="C39" s="1" t="s">
        <v>675</v>
      </c>
      <c r="D39" s="1" t="s">
        <v>238</v>
      </c>
      <c r="E39" s="1">
        <v>8</v>
      </c>
      <c r="F39" s="1"/>
      <c r="G39" s="1" t="s">
        <v>52</v>
      </c>
      <c r="H39" s="1" t="s">
        <v>558</v>
      </c>
      <c r="I39" s="1" t="s">
        <v>676</v>
      </c>
      <c r="J39" s="1" t="s">
        <v>675</v>
      </c>
      <c r="K39" s="1" t="s">
        <v>118</v>
      </c>
      <c r="L39" s="1" t="s">
        <v>241</v>
      </c>
      <c r="M39" s="1" t="s">
        <v>57</v>
      </c>
      <c r="N39" s="1"/>
      <c r="O39" s="1" t="s">
        <v>677</v>
      </c>
    </row>
    <row r="40" spans="1:15" ht="31.2" x14ac:dyDescent="0.3">
      <c r="A40" s="1">
        <v>36</v>
      </c>
      <c r="B40" s="1" t="s">
        <v>678</v>
      </c>
      <c r="C40" s="1" t="s">
        <v>679</v>
      </c>
      <c r="D40" s="1" t="s">
        <v>238</v>
      </c>
      <c r="E40" s="1">
        <v>8</v>
      </c>
      <c r="F40" s="1"/>
      <c r="G40" s="1" t="s">
        <v>52</v>
      </c>
      <c r="H40" s="1" t="s">
        <v>558</v>
      </c>
      <c r="I40" s="1" t="s">
        <v>680</v>
      </c>
      <c r="J40" s="1" t="s">
        <v>679</v>
      </c>
      <c r="K40" s="1" t="s">
        <v>118</v>
      </c>
      <c r="L40" s="1" t="s">
        <v>241</v>
      </c>
      <c r="M40" s="1" t="s">
        <v>57</v>
      </c>
      <c r="N40" s="1"/>
      <c r="O40" s="1" t="s">
        <v>681</v>
      </c>
    </row>
    <row r="41" spans="1:15" ht="31.2" x14ac:dyDescent="0.3">
      <c r="A41" s="1">
        <v>37</v>
      </c>
      <c r="B41" s="1" t="s">
        <v>682</v>
      </c>
      <c r="C41" s="1" t="s">
        <v>683</v>
      </c>
      <c r="D41" s="1" t="s">
        <v>238</v>
      </c>
      <c r="E41" s="1">
        <v>8</v>
      </c>
      <c r="F41" s="1"/>
      <c r="G41" s="1" t="s">
        <v>52</v>
      </c>
      <c r="H41" s="1" t="s">
        <v>558</v>
      </c>
      <c r="I41" s="1" t="s">
        <v>684</v>
      </c>
      <c r="J41" s="1" t="s">
        <v>683</v>
      </c>
      <c r="K41" s="1" t="s">
        <v>118</v>
      </c>
      <c r="L41" s="1" t="s">
        <v>241</v>
      </c>
      <c r="M41" s="1" t="s">
        <v>57</v>
      </c>
      <c r="N41" s="1"/>
      <c r="O41" s="1" t="s">
        <v>685</v>
      </c>
    </row>
    <row r="42" spans="1:15" ht="31.2" x14ac:dyDescent="0.3">
      <c r="A42" s="1">
        <v>38</v>
      </c>
      <c r="B42" s="1" t="s">
        <v>686</v>
      </c>
      <c r="C42" s="1" t="s">
        <v>7</v>
      </c>
      <c r="D42" s="1" t="s">
        <v>137</v>
      </c>
      <c r="E42" s="1">
        <v>120</v>
      </c>
      <c r="F42" s="1"/>
      <c r="G42" s="1" t="s">
        <v>52</v>
      </c>
      <c r="H42" s="1" t="s">
        <v>558</v>
      </c>
      <c r="I42" s="1" t="s">
        <v>687</v>
      </c>
      <c r="J42" s="1" t="s">
        <v>7</v>
      </c>
      <c r="K42" s="1" t="s">
        <v>157</v>
      </c>
      <c r="L42" s="1" t="s">
        <v>688</v>
      </c>
      <c r="M42" s="1" t="s">
        <v>57</v>
      </c>
      <c r="N42" s="1"/>
      <c r="O42" s="1" t="s">
        <v>689</v>
      </c>
    </row>
    <row r="43" spans="1:15" ht="15.6" x14ac:dyDescent="0.3">
      <c r="A43" s="1">
        <v>39</v>
      </c>
      <c r="B43" s="1" t="s">
        <v>82</v>
      </c>
      <c r="C43" s="1" t="s">
        <v>83</v>
      </c>
      <c r="D43" s="1" t="s">
        <v>84</v>
      </c>
      <c r="E43" s="1"/>
      <c r="F43" s="1"/>
      <c r="G43" s="1" t="s">
        <v>52</v>
      </c>
      <c r="H43" s="1" t="s">
        <v>52</v>
      </c>
      <c r="I43" s="1"/>
      <c r="J43" s="1"/>
      <c r="K43" s="1"/>
      <c r="L43" s="1"/>
      <c r="M43" s="1"/>
      <c r="N43" s="1"/>
      <c r="O43" s="1"/>
    </row>
    <row r="44" spans="1:15" ht="15.6" x14ac:dyDescent="0.3">
      <c r="A44" s="1">
        <v>40</v>
      </c>
      <c r="B44" s="1" t="s">
        <v>85</v>
      </c>
      <c r="C44" s="1" t="s">
        <v>86</v>
      </c>
      <c r="D44" s="1" t="s">
        <v>67</v>
      </c>
      <c r="E44" s="1">
        <v>6</v>
      </c>
      <c r="F44" s="1"/>
      <c r="G44" s="1" t="s">
        <v>52</v>
      </c>
      <c r="H44" s="1" t="s">
        <v>52</v>
      </c>
      <c r="I44" s="1"/>
      <c r="J44" s="1"/>
      <c r="K44" s="1"/>
      <c r="L44" s="1"/>
      <c r="M44" s="1"/>
      <c r="N44" s="1"/>
      <c r="O44" s="1"/>
    </row>
    <row r="45" spans="1:15" ht="15.6" x14ac:dyDescent="0.3">
      <c r="A45" s="1">
        <v>41</v>
      </c>
      <c r="B45" s="1" t="s">
        <v>87</v>
      </c>
      <c r="C45" s="1" t="s">
        <v>88</v>
      </c>
      <c r="D45" s="1" t="s">
        <v>84</v>
      </c>
      <c r="E45" s="1"/>
      <c r="F45" s="1"/>
      <c r="G45" s="1" t="s">
        <v>52</v>
      </c>
      <c r="H45" s="1" t="s">
        <v>52</v>
      </c>
      <c r="I45" s="1"/>
      <c r="J45" s="1"/>
      <c r="K45" s="1"/>
      <c r="L45" s="1"/>
      <c r="M45" s="1"/>
      <c r="N45" s="1"/>
      <c r="O45" s="1"/>
    </row>
    <row r="46" spans="1:15" ht="15.6" x14ac:dyDescent="0.3">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0"/>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287</v>
      </c>
      <c r="D1" s="1" t="s">
        <v>17</v>
      </c>
      <c r="E1" s="5" t="str">
        <f>HYPERLINK("#'目錄'!A1","回首頁")</f>
        <v>回首頁</v>
      </c>
      <c r="N1" s="4" t="s">
        <v>35</v>
      </c>
      <c r="O1" s="1"/>
    </row>
    <row r="2" spans="1:15" ht="24" customHeight="1" x14ac:dyDescent="0.3">
      <c r="A2" s="11" t="s">
        <v>36</v>
      </c>
      <c r="B2" s="11"/>
      <c r="C2" s="1" t="s">
        <v>690</v>
      </c>
      <c r="N2" s="4" t="s">
        <v>38</v>
      </c>
      <c r="O2" s="1" t="s">
        <v>691</v>
      </c>
    </row>
    <row r="3" spans="1:15" ht="24" customHeight="1" x14ac:dyDescent="0.3">
      <c r="A3" s="11" t="s">
        <v>40</v>
      </c>
      <c r="B3" s="11"/>
      <c r="C3" s="1" t="s">
        <v>692</v>
      </c>
      <c r="N3" s="4" t="s">
        <v>42</v>
      </c>
      <c r="O3" s="1" t="s">
        <v>1620</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693</v>
      </c>
      <c r="C5" s="1" t="s">
        <v>694</v>
      </c>
      <c r="D5" s="1" t="s">
        <v>55</v>
      </c>
      <c r="E5" s="1">
        <v>1</v>
      </c>
      <c r="F5" s="1"/>
      <c r="G5" s="1" t="s">
        <v>695</v>
      </c>
      <c r="H5" s="1" t="s">
        <v>129</v>
      </c>
      <c r="I5" s="1" t="s">
        <v>696</v>
      </c>
      <c r="J5" s="1" t="s">
        <v>697</v>
      </c>
      <c r="K5" s="1" t="s">
        <v>118</v>
      </c>
      <c r="L5" s="1" t="s">
        <v>99</v>
      </c>
      <c r="M5" s="1" t="s">
        <v>57</v>
      </c>
      <c r="N5" s="1"/>
      <c r="O5" s="1" t="s">
        <v>698</v>
      </c>
    </row>
    <row r="6" spans="1:15" ht="31.2" x14ac:dyDescent="0.3">
      <c r="A6" s="1">
        <v>2</v>
      </c>
      <c r="B6" s="1" t="s">
        <v>699</v>
      </c>
      <c r="C6" s="1" t="s">
        <v>700</v>
      </c>
      <c r="D6" s="1" t="s">
        <v>55</v>
      </c>
      <c r="E6" s="1">
        <v>2</v>
      </c>
      <c r="F6" s="1"/>
      <c r="G6" s="1" t="s">
        <v>695</v>
      </c>
      <c r="H6" s="1" t="s">
        <v>129</v>
      </c>
      <c r="I6" s="1" t="s">
        <v>701</v>
      </c>
      <c r="J6" s="1" t="s">
        <v>702</v>
      </c>
      <c r="K6" s="1" t="s">
        <v>118</v>
      </c>
      <c r="L6" s="1" t="s">
        <v>102</v>
      </c>
      <c r="M6" s="1" t="s">
        <v>57</v>
      </c>
      <c r="N6" s="1"/>
      <c r="O6" s="1" t="s">
        <v>703</v>
      </c>
    </row>
    <row r="7" spans="1:15" ht="31.2" x14ac:dyDescent="0.3">
      <c r="A7" s="1">
        <v>3</v>
      </c>
      <c r="B7" s="1" t="s">
        <v>704</v>
      </c>
      <c r="C7" s="1" t="s">
        <v>705</v>
      </c>
      <c r="D7" s="1" t="s">
        <v>55</v>
      </c>
      <c r="E7" s="1">
        <v>7</v>
      </c>
      <c r="F7" s="1"/>
      <c r="G7" s="1" t="s">
        <v>695</v>
      </c>
      <c r="H7" s="1" t="s">
        <v>129</v>
      </c>
      <c r="I7" s="1" t="s">
        <v>706</v>
      </c>
      <c r="J7" s="1" t="s">
        <v>707</v>
      </c>
      <c r="K7" s="1" t="s">
        <v>118</v>
      </c>
      <c r="L7" s="1" t="s">
        <v>104</v>
      </c>
      <c r="M7" s="1" t="s">
        <v>57</v>
      </c>
      <c r="N7" s="1"/>
      <c r="O7" s="1" t="s">
        <v>708</v>
      </c>
    </row>
    <row r="8" spans="1:15" ht="31.2" x14ac:dyDescent="0.3">
      <c r="A8" s="1">
        <v>4</v>
      </c>
      <c r="B8" s="1" t="s">
        <v>709</v>
      </c>
      <c r="C8" s="1" t="s">
        <v>710</v>
      </c>
      <c r="D8" s="1" t="s">
        <v>55</v>
      </c>
      <c r="E8" s="1">
        <v>2</v>
      </c>
      <c r="F8" s="1"/>
      <c r="G8" s="1" t="s">
        <v>695</v>
      </c>
      <c r="H8" s="1" t="s">
        <v>129</v>
      </c>
      <c r="I8" s="1" t="s">
        <v>711</v>
      </c>
      <c r="J8" s="1" t="s">
        <v>2</v>
      </c>
      <c r="K8" s="1" t="s">
        <v>118</v>
      </c>
      <c r="L8" s="1" t="s">
        <v>102</v>
      </c>
      <c r="M8" s="1" t="s">
        <v>57</v>
      </c>
      <c r="N8" s="1"/>
      <c r="O8" s="1" t="s">
        <v>712</v>
      </c>
    </row>
    <row r="9" spans="1:15" ht="46.8" x14ac:dyDescent="0.3">
      <c r="A9" s="1">
        <v>5</v>
      </c>
      <c r="B9" s="1" t="s">
        <v>713</v>
      </c>
      <c r="C9" s="1" t="s">
        <v>714</v>
      </c>
      <c r="D9" s="1" t="s">
        <v>55</v>
      </c>
      <c r="E9" s="1">
        <v>1</v>
      </c>
      <c r="F9" s="1"/>
      <c r="G9" s="1" t="s">
        <v>715</v>
      </c>
      <c r="H9" s="1" t="s">
        <v>716</v>
      </c>
      <c r="I9" s="1" t="s">
        <v>696</v>
      </c>
      <c r="J9" s="1" t="s">
        <v>52</v>
      </c>
      <c r="K9" s="1" t="s">
        <v>52</v>
      </c>
      <c r="L9" s="1" t="s">
        <v>57</v>
      </c>
      <c r="M9" s="1" t="s">
        <v>57</v>
      </c>
      <c r="N9" s="1"/>
      <c r="O9" s="1" t="s">
        <v>717</v>
      </c>
    </row>
    <row r="10" spans="1:15" ht="46.8" x14ac:dyDescent="0.3">
      <c r="A10" s="1">
        <v>6</v>
      </c>
      <c r="B10" s="1" t="s">
        <v>718</v>
      </c>
      <c r="C10" s="1" t="s">
        <v>719</v>
      </c>
      <c r="D10" s="1" t="s">
        <v>55</v>
      </c>
      <c r="E10" s="1">
        <v>2</v>
      </c>
      <c r="F10" s="1"/>
      <c r="G10" s="1" t="s">
        <v>715</v>
      </c>
      <c r="H10" s="1" t="s">
        <v>716</v>
      </c>
      <c r="I10" s="1" t="s">
        <v>701</v>
      </c>
      <c r="J10" s="1" t="s">
        <v>52</v>
      </c>
      <c r="K10" s="1" t="s">
        <v>52</v>
      </c>
      <c r="L10" s="1" t="s">
        <v>57</v>
      </c>
      <c r="M10" s="1" t="s">
        <v>57</v>
      </c>
      <c r="N10" s="1"/>
      <c r="O10" s="1" t="s">
        <v>720</v>
      </c>
    </row>
    <row r="11" spans="1:15" ht="46.8" x14ac:dyDescent="0.3">
      <c r="A11" s="1">
        <v>7</v>
      </c>
      <c r="B11" s="1" t="s">
        <v>721</v>
      </c>
      <c r="C11" s="1" t="s">
        <v>722</v>
      </c>
      <c r="D11" s="1" t="s">
        <v>55</v>
      </c>
      <c r="E11" s="1">
        <v>7</v>
      </c>
      <c r="F11" s="1"/>
      <c r="G11" s="1" t="s">
        <v>715</v>
      </c>
      <c r="H11" s="1" t="s">
        <v>716</v>
      </c>
      <c r="I11" s="1" t="s">
        <v>706</v>
      </c>
      <c r="J11" s="1" t="s">
        <v>52</v>
      </c>
      <c r="K11" s="1" t="s">
        <v>52</v>
      </c>
      <c r="L11" s="1" t="s">
        <v>57</v>
      </c>
      <c r="M11" s="1" t="s">
        <v>57</v>
      </c>
      <c r="N11" s="1"/>
      <c r="O11" s="1" t="s">
        <v>723</v>
      </c>
    </row>
    <row r="12" spans="1:15" ht="46.8" x14ac:dyDescent="0.3">
      <c r="A12" s="1">
        <v>8</v>
      </c>
      <c r="B12" s="1" t="s">
        <v>724</v>
      </c>
      <c r="C12" s="1" t="s">
        <v>725</v>
      </c>
      <c r="D12" s="1" t="s">
        <v>55</v>
      </c>
      <c r="E12" s="1">
        <v>2</v>
      </c>
      <c r="F12" s="1"/>
      <c r="G12" s="1" t="s">
        <v>715</v>
      </c>
      <c r="H12" s="1" t="s">
        <v>716</v>
      </c>
      <c r="I12" s="1" t="s">
        <v>711</v>
      </c>
      <c r="J12" s="1" t="s">
        <v>52</v>
      </c>
      <c r="K12" s="1" t="s">
        <v>52</v>
      </c>
      <c r="L12" s="1" t="s">
        <v>57</v>
      </c>
      <c r="M12" s="1" t="s">
        <v>57</v>
      </c>
      <c r="N12" s="1"/>
      <c r="O12" s="1" t="s">
        <v>726</v>
      </c>
    </row>
    <row r="13" spans="1:15" ht="93.6" x14ac:dyDescent="0.3">
      <c r="A13" s="1">
        <v>9</v>
      </c>
      <c r="B13" s="1" t="s">
        <v>53</v>
      </c>
      <c r="C13" s="1" t="s">
        <v>288</v>
      </c>
      <c r="D13" s="1" t="s">
        <v>55</v>
      </c>
      <c r="E13" s="1">
        <v>1</v>
      </c>
      <c r="F13" s="1"/>
      <c r="G13" s="1" t="s">
        <v>727</v>
      </c>
      <c r="H13" s="1" t="s">
        <v>56</v>
      </c>
      <c r="I13" s="1" t="s">
        <v>53</v>
      </c>
      <c r="J13" s="1" t="s">
        <v>52</v>
      </c>
      <c r="K13" s="1" t="s">
        <v>52</v>
      </c>
      <c r="L13" s="1" t="s">
        <v>57</v>
      </c>
      <c r="M13" s="1" t="s">
        <v>57</v>
      </c>
      <c r="N13" s="1"/>
      <c r="O13" s="1" t="s">
        <v>728</v>
      </c>
    </row>
    <row r="14" spans="1:15" ht="93.6" x14ac:dyDescent="0.3">
      <c r="A14" s="1">
        <v>10</v>
      </c>
      <c r="B14" s="1" t="s">
        <v>59</v>
      </c>
      <c r="C14" s="1" t="s">
        <v>289</v>
      </c>
      <c r="D14" s="1" t="s">
        <v>55</v>
      </c>
      <c r="E14" s="1">
        <v>2</v>
      </c>
      <c r="F14" s="1"/>
      <c r="G14" s="1" t="s">
        <v>727</v>
      </c>
      <c r="H14" s="1" t="s">
        <v>56</v>
      </c>
      <c r="I14" s="1" t="s">
        <v>59</v>
      </c>
      <c r="J14" s="1" t="s">
        <v>52</v>
      </c>
      <c r="K14" s="1" t="s">
        <v>52</v>
      </c>
      <c r="L14" s="1" t="s">
        <v>57</v>
      </c>
      <c r="M14" s="1" t="s">
        <v>57</v>
      </c>
      <c r="N14" s="1"/>
      <c r="O14" s="1" t="s">
        <v>729</v>
      </c>
    </row>
    <row r="15" spans="1:15" ht="78" x14ac:dyDescent="0.3">
      <c r="A15" s="1">
        <v>11</v>
      </c>
      <c r="B15" s="1" t="s">
        <v>62</v>
      </c>
      <c r="C15" s="1" t="s">
        <v>290</v>
      </c>
      <c r="D15" s="1" t="s">
        <v>55</v>
      </c>
      <c r="E15" s="1">
        <v>7</v>
      </c>
      <c r="F15" s="1"/>
      <c r="G15" s="1" t="s">
        <v>727</v>
      </c>
      <c r="H15" s="1" t="s">
        <v>56</v>
      </c>
      <c r="I15" s="1" t="s">
        <v>62</v>
      </c>
      <c r="J15" s="1" t="s">
        <v>52</v>
      </c>
      <c r="K15" s="1" t="s">
        <v>52</v>
      </c>
      <c r="L15" s="1" t="s">
        <v>57</v>
      </c>
      <c r="M15" s="1" t="s">
        <v>57</v>
      </c>
      <c r="N15" s="1"/>
      <c r="O15" s="1" t="s">
        <v>730</v>
      </c>
    </row>
    <row r="16" spans="1:15" ht="390" x14ac:dyDescent="0.3">
      <c r="A16" s="1">
        <v>12</v>
      </c>
      <c r="B16" s="1" t="s">
        <v>731</v>
      </c>
      <c r="C16" s="1" t="s">
        <v>732</v>
      </c>
      <c r="D16" s="1" t="s">
        <v>55</v>
      </c>
      <c r="E16" s="1">
        <v>1</v>
      </c>
      <c r="F16" s="1"/>
      <c r="G16" s="1" t="s">
        <v>733</v>
      </c>
      <c r="H16" s="1" t="s">
        <v>52</v>
      </c>
      <c r="I16" s="1" t="s">
        <v>52</v>
      </c>
      <c r="J16" s="1" t="s">
        <v>52</v>
      </c>
      <c r="K16" s="1" t="s">
        <v>52</v>
      </c>
      <c r="L16" s="1"/>
      <c r="M16" s="1"/>
      <c r="N16" s="1"/>
      <c r="O16" s="1" t="s">
        <v>734</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
  <sheetViews>
    <sheetView workbookViewId="0">
      <selection activeCell="A4" sqref="A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287</v>
      </c>
      <c r="D1" s="1" t="s">
        <v>17</v>
      </c>
      <c r="E1" s="5" t="str">
        <f>HYPERLINK("#'目錄'!A1","回首頁")</f>
        <v>回首頁</v>
      </c>
      <c r="N1" s="4" t="s">
        <v>35</v>
      </c>
      <c r="O1" s="1"/>
    </row>
    <row r="2" spans="1:15" ht="24" customHeight="1" x14ac:dyDescent="0.3">
      <c r="A2" s="11" t="s">
        <v>36</v>
      </c>
      <c r="B2" s="11"/>
      <c r="C2" s="1" t="s">
        <v>735</v>
      </c>
      <c r="N2" s="4" t="s">
        <v>38</v>
      </c>
      <c r="O2" s="1" t="s">
        <v>691</v>
      </c>
    </row>
    <row r="3" spans="1:15" ht="24" customHeight="1" x14ac:dyDescent="0.3">
      <c r="A3" s="11" t="s">
        <v>40</v>
      </c>
      <c r="B3" s="11"/>
      <c r="C3" s="1" t="s">
        <v>736</v>
      </c>
      <c r="N3" s="4" t="s">
        <v>42</v>
      </c>
      <c r="O3" s="1" t="s">
        <v>1621</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693</v>
      </c>
      <c r="C5" s="1" t="s">
        <v>694</v>
      </c>
      <c r="D5" s="1" t="s">
        <v>55</v>
      </c>
      <c r="E5" s="1">
        <v>1</v>
      </c>
      <c r="F5" s="1"/>
      <c r="G5" s="1" t="s">
        <v>695</v>
      </c>
      <c r="H5" s="1" t="s">
        <v>427</v>
      </c>
      <c r="I5" s="1" t="s">
        <v>696</v>
      </c>
      <c r="J5" s="1" t="s">
        <v>697</v>
      </c>
      <c r="K5" s="1" t="s">
        <v>118</v>
      </c>
      <c r="L5" s="1" t="s">
        <v>99</v>
      </c>
      <c r="M5" s="1" t="s">
        <v>57</v>
      </c>
      <c r="N5" s="1"/>
      <c r="O5" s="1" t="s">
        <v>698</v>
      </c>
    </row>
    <row r="6" spans="1:15" ht="31.2" x14ac:dyDescent="0.3">
      <c r="A6" s="1">
        <v>2</v>
      </c>
      <c r="B6" s="1" t="s">
        <v>699</v>
      </c>
      <c r="C6" s="1" t="s">
        <v>700</v>
      </c>
      <c r="D6" s="1" t="s">
        <v>55</v>
      </c>
      <c r="E6" s="1">
        <v>2</v>
      </c>
      <c r="F6" s="1"/>
      <c r="G6" s="1" t="s">
        <v>695</v>
      </c>
      <c r="H6" s="1" t="s">
        <v>427</v>
      </c>
      <c r="I6" s="1" t="s">
        <v>701</v>
      </c>
      <c r="J6" s="1" t="s">
        <v>702</v>
      </c>
      <c r="K6" s="1" t="s">
        <v>118</v>
      </c>
      <c r="L6" s="1" t="s">
        <v>102</v>
      </c>
      <c r="M6" s="1" t="s">
        <v>57</v>
      </c>
      <c r="N6" s="1"/>
      <c r="O6" s="1" t="s">
        <v>703</v>
      </c>
    </row>
    <row r="7" spans="1:15" ht="31.2" x14ac:dyDescent="0.3">
      <c r="A7" s="1">
        <v>3</v>
      </c>
      <c r="B7" s="1" t="s">
        <v>704</v>
      </c>
      <c r="C7" s="1" t="s">
        <v>705</v>
      </c>
      <c r="D7" s="1" t="s">
        <v>55</v>
      </c>
      <c r="E7" s="1">
        <v>7</v>
      </c>
      <c r="F7" s="1"/>
      <c r="G7" s="1" t="s">
        <v>695</v>
      </c>
      <c r="H7" s="1" t="s">
        <v>427</v>
      </c>
      <c r="I7" s="1" t="s">
        <v>706</v>
      </c>
      <c r="J7" s="1" t="s">
        <v>707</v>
      </c>
      <c r="K7" s="1" t="s">
        <v>118</v>
      </c>
      <c r="L7" s="1" t="s">
        <v>104</v>
      </c>
      <c r="M7" s="1" t="s">
        <v>57</v>
      </c>
      <c r="N7" s="1"/>
      <c r="O7" s="1" t="s">
        <v>708</v>
      </c>
    </row>
    <row r="8" spans="1:15" ht="31.2" x14ac:dyDescent="0.3">
      <c r="A8" s="1">
        <v>4</v>
      </c>
      <c r="B8" s="1" t="s">
        <v>709</v>
      </c>
      <c r="C8" s="1" t="s">
        <v>710</v>
      </c>
      <c r="D8" s="1" t="s">
        <v>55</v>
      </c>
      <c r="E8" s="1">
        <v>2</v>
      </c>
      <c r="F8" s="1"/>
      <c r="G8" s="1" t="s">
        <v>695</v>
      </c>
      <c r="H8" s="1" t="s">
        <v>427</v>
      </c>
      <c r="I8" s="1" t="s">
        <v>711</v>
      </c>
      <c r="J8" s="1" t="s">
        <v>2</v>
      </c>
      <c r="K8" s="1" t="s">
        <v>118</v>
      </c>
      <c r="L8" s="1" t="s">
        <v>102</v>
      </c>
      <c r="M8" s="1" t="s">
        <v>57</v>
      </c>
      <c r="N8" s="1"/>
      <c r="O8" s="1" t="s">
        <v>712</v>
      </c>
    </row>
    <row r="9" spans="1:15" ht="46.8" x14ac:dyDescent="0.3">
      <c r="A9" s="1">
        <v>5</v>
      </c>
      <c r="B9" s="1" t="s">
        <v>713</v>
      </c>
      <c r="C9" s="1" t="s">
        <v>714</v>
      </c>
      <c r="D9" s="1" t="s">
        <v>55</v>
      </c>
      <c r="E9" s="1">
        <v>1</v>
      </c>
      <c r="F9" s="1"/>
      <c r="G9" s="1" t="s">
        <v>715</v>
      </c>
      <c r="H9" s="1" t="s">
        <v>737</v>
      </c>
      <c r="I9" s="1" t="s">
        <v>696</v>
      </c>
      <c r="J9" s="1" t="s">
        <v>52</v>
      </c>
      <c r="K9" s="1" t="s">
        <v>52</v>
      </c>
      <c r="L9" s="1" t="s">
        <v>57</v>
      </c>
      <c r="M9" s="1" t="s">
        <v>57</v>
      </c>
      <c r="N9" s="1"/>
      <c r="O9" s="1" t="s">
        <v>717</v>
      </c>
    </row>
    <row r="10" spans="1:15" ht="46.8" x14ac:dyDescent="0.3">
      <c r="A10" s="1">
        <v>6</v>
      </c>
      <c r="B10" s="1" t="s">
        <v>718</v>
      </c>
      <c r="C10" s="1" t="s">
        <v>719</v>
      </c>
      <c r="D10" s="1" t="s">
        <v>55</v>
      </c>
      <c r="E10" s="1">
        <v>2</v>
      </c>
      <c r="F10" s="1"/>
      <c r="G10" s="1" t="s">
        <v>715</v>
      </c>
      <c r="H10" s="1" t="s">
        <v>737</v>
      </c>
      <c r="I10" s="1" t="s">
        <v>701</v>
      </c>
      <c r="J10" s="1" t="s">
        <v>52</v>
      </c>
      <c r="K10" s="1" t="s">
        <v>52</v>
      </c>
      <c r="L10" s="1" t="s">
        <v>57</v>
      </c>
      <c r="M10" s="1" t="s">
        <v>57</v>
      </c>
      <c r="N10" s="1"/>
      <c r="O10" s="1" t="s">
        <v>720</v>
      </c>
    </row>
    <row r="11" spans="1:15" ht="46.8" x14ac:dyDescent="0.3">
      <c r="A11" s="1">
        <v>7</v>
      </c>
      <c r="B11" s="1" t="s">
        <v>721</v>
      </c>
      <c r="C11" s="1" t="s">
        <v>722</v>
      </c>
      <c r="D11" s="1" t="s">
        <v>55</v>
      </c>
      <c r="E11" s="1">
        <v>7</v>
      </c>
      <c r="F11" s="1"/>
      <c r="G11" s="1" t="s">
        <v>715</v>
      </c>
      <c r="H11" s="1" t="s">
        <v>737</v>
      </c>
      <c r="I11" s="1" t="s">
        <v>706</v>
      </c>
      <c r="J11" s="1" t="s">
        <v>52</v>
      </c>
      <c r="K11" s="1" t="s">
        <v>52</v>
      </c>
      <c r="L11" s="1" t="s">
        <v>57</v>
      </c>
      <c r="M11" s="1" t="s">
        <v>57</v>
      </c>
      <c r="N11" s="1"/>
      <c r="O11" s="1" t="s">
        <v>723</v>
      </c>
    </row>
    <row r="12" spans="1:15" ht="46.8" x14ac:dyDescent="0.3">
      <c r="A12" s="1">
        <v>8</v>
      </c>
      <c r="B12" s="1" t="s">
        <v>724</v>
      </c>
      <c r="C12" s="1" t="s">
        <v>725</v>
      </c>
      <c r="D12" s="1" t="s">
        <v>55</v>
      </c>
      <c r="E12" s="1">
        <v>2</v>
      </c>
      <c r="F12" s="1"/>
      <c r="G12" s="1" t="s">
        <v>715</v>
      </c>
      <c r="H12" s="1" t="s">
        <v>737</v>
      </c>
      <c r="I12" s="1" t="s">
        <v>711</v>
      </c>
      <c r="J12" s="1" t="s">
        <v>52</v>
      </c>
      <c r="K12" s="1" t="s">
        <v>52</v>
      </c>
      <c r="L12" s="1" t="s">
        <v>57</v>
      </c>
      <c r="M12" s="1" t="s">
        <v>57</v>
      </c>
      <c r="N12" s="1"/>
      <c r="O12" s="1" t="s">
        <v>726</v>
      </c>
    </row>
    <row r="13" spans="1:15" ht="93.6" x14ac:dyDescent="0.3">
      <c r="A13" s="1">
        <v>9</v>
      </c>
      <c r="B13" s="1" t="s">
        <v>53</v>
      </c>
      <c r="C13" s="1" t="s">
        <v>288</v>
      </c>
      <c r="D13" s="1" t="s">
        <v>55</v>
      </c>
      <c r="E13" s="1">
        <v>1</v>
      </c>
      <c r="F13" s="1"/>
      <c r="G13" s="1" t="s">
        <v>727</v>
      </c>
      <c r="H13" s="1" t="s">
        <v>56</v>
      </c>
      <c r="I13" s="1" t="s">
        <v>53</v>
      </c>
      <c r="J13" s="1" t="s">
        <v>52</v>
      </c>
      <c r="K13" s="1" t="s">
        <v>52</v>
      </c>
      <c r="L13" s="1" t="s">
        <v>57</v>
      </c>
      <c r="M13" s="1" t="s">
        <v>57</v>
      </c>
      <c r="N13" s="1"/>
      <c r="O13" s="1" t="s">
        <v>728</v>
      </c>
    </row>
    <row r="14" spans="1:15" ht="93.6" x14ac:dyDescent="0.3">
      <c r="A14" s="1">
        <v>10</v>
      </c>
      <c r="B14" s="1" t="s">
        <v>59</v>
      </c>
      <c r="C14" s="1" t="s">
        <v>289</v>
      </c>
      <c r="D14" s="1" t="s">
        <v>55</v>
      </c>
      <c r="E14" s="1">
        <v>2</v>
      </c>
      <c r="F14" s="1"/>
      <c r="G14" s="1" t="s">
        <v>727</v>
      </c>
      <c r="H14" s="1" t="s">
        <v>56</v>
      </c>
      <c r="I14" s="1" t="s">
        <v>59</v>
      </c>
      <c r="J14" s="1" t="s">
        <v>52</v>
      </c>
      <c r="K14" s="1" t="s">
        <v>52</v>
      </c>
      <c r="L14" s="1" t="s">
        <v>57</v>
      </c>
      <c r="M14" s="1" t="s">
        <v>57</v>
      </c>
      <c r="N14" s="1"/>
      <c r="O14" s="1" t="s">
        <v>729</v>
      </c>
    </row>
    <row r="15" spans="1:15" ht="78" x14ac:dyDescent="0.3">
      <c r="A15" s="1">
        <v>11</v>
      </c>
      <c r="B15" s="1" t="s">
        <v>62</v>
      </c>
      <c r="C15" s="1" t="s">
        <v>290</v>
      </c>
      <c r="D15" s="1" t="s">
        <v>55</v>
      </c>
      <c r="E15" s="1">
        <v>7</v>
      </c>
      <c r="F15" s="1"/>
      <c r="G15" s="1" t="s">
        <v>727</v>
      </c>
      <c r="H15" s="1" t="s">
        <v>56</v>
      </c>
      <c r="I15" s="1" t="s">
        <v>62</v>
      </c>
      <c r="J15" s="1" t="s">
        <v>52</v>
      </c>
      <c r="K15" s="1" t="s">
        <v>52</v>
      </c>
      <c r="L15" s="1" t="s">
        <v>57</v>
      </c>
      <c r="M15" s="1" t="s">
        <v>57</v>
      </c>
      <c r="N15" s="1"/>
      <c r="O15" s="1" t="s">
        <v>730</v>
      </c>
    </row>
    <row r="16" spans="1:15" ht="374.4" x14ac:dyDescent="0.3">
      <c r="A16" s="1">
        <v>12</v>
      </c>
      <c r="B16" s="1" t="s">
        <v>731</v>
      </c>
      <c r="C16" s="1" t="s">
        <v>732</v>
      </c>
      <c r="D16" s="1" t="s">
        <v>55</v>
      </c>
      <c r="E16" s="1">
        <v>1</v>
      </c>
      <c r="F16" s="1"/>
      <c r="G16" s="1" t="s">
        <v>733</v>
      </c>
      <c r="H16" s="1" t="s">
        <v>52</v>
      </c>
      <c r="I16" s="1" t="s">
        <v>52</v>
      </c>
      <c r="J16" s="1" t="s">
        <v>52</v>
      </c>
      <c r="K16" s="1" t="s">
        <v>52</v>
      </c>
      <c r="L16" s="1"/>
      <c r="M16" s="1"/>
      <c r="N16" s="1"/>
      <c r="O16" s="1" t="s">
        <v>738</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
  <sheetViews>
    <sheetView workbookViewId="0">
      <selection activeCell="B6" sqref="B6"/>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287</v>
      </c>
      <c r="D1" s="1" t="s">
        <v>17</v>
      </c>
      <c r="E1" s="5" t="str">
        <f>HYPERLINK("#'目錄'!A1","回首頁")</f>
        <v>回首頁</v>
      </c>
      <c r="N1" s="4" t="s">
        <v>35</v>
      </c>
      <c r="O1" s="1"/>
    </row>
    <row r="2" spans="1:15" ht="24" customHeight="1" x14ac:dyDescent="0.3">
      <c r="A2" s="11" t="s">
        <v>36</v>
      </c>
      <c r="B2" s="11"/>
      <c r="C2" s="1" t="s">
        <v>739</v>
      </c>
      <c r="N2" s="4" t="s">
        <v>38</v>
      </c>
      <c r="O2" s="1" t="s">
        <v>1642</v>
      </c>
    </row>
    <row r="3" spans="1:15" ht="24" customHeight="1" x14ac:dyDescent="0.3">
      <c r="A3" s="11" t="s">
        <v>40</v>
      </c>
      <c r="B3" s="11"/>
      <c r="C3" s="1" t="s">
        <v>740</v>
      </c>
      <c r="N3" s="4" t="s">
        <v>42</v>
      </c>
      <c r="O3" s="1" t="s">
        <v>1622</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693</v>
      </c>
      <c r="C5" s="1" t="s">
        <v>694</v>
      </c>
      <c r="D5" s="1" t="s">
        <v>55</v>
      </c>
      <c r="E5" s="1">
        <v>1</v>
      </c>
      <c r="F5" s="1"/>
      <c r="G5" s="1" t="s">
        <v>695</v>
      </c>
      <c r="H5" s="1" t="s">
        <v>558</v>
      </c>
      <c r="I5" s="1" t="s">
        <v>696</v>
      </c>
      <c r="J5" s="1" t="s">
        <v>697</v>
      </c>
      <c r="K5" s="1" t="s">
        <v>118</v>
      </c>
      <c r="L5" s="1" t="s">
        <v>99</v>
      </c>
      <c r="M5" s="1" t="s">
        <v>57</v>
      </c>
      <c r="N5" s="1"/>
      <c r="O5" s="1" t="s">
        <v>698</v>
      </c>
    </row>
    <row r="6" spans="1:15" ht="31.2" x14ac:dyDescent="0.3">
      <c r="A6" s="1">
        <v>2</v>
      </c>
      <c r="B6" s="1" t="s">
        <v>699</v>
      </c>
      <c r="C6" s="1" t="s">
        <v>700</v>
      </c>
      <c r="D6" s="1" t="s">
        <v>55</v>
      </c>
      <c r="E6" s="1">
        <v>2</v>
      </c>
      <c r="F6" s="1"/>
      <c r="G6" s="1" t="s">
        <v>695</v>
      </c>
      <c r="H6" s="1" t="s">
        <v>558</v>
      </c>
      <c r="I6" s="1" t="s">
        <v>701</v>
      </c>
      <c r="J6" s="1" t="s">
        <v>702</v>
      </c>
      <c r="K6" s="1" t="s">
        <v>118</v>
      </c>
      <c r="L6" s="1" t="s">
        <v>102</v>
      </c>
      <c r="M6" s="1" t="s">
        <v>57</v>
      </c>
      <c r="N6" s="1"/>
      <c r="O6" s="1" t="s">
        <v>703</v>
      </c>
    </row>
    <row r="7" spans="1:15" ht="31.2" x14ac:dyDescent="0.3">
      <c r="A7" s="1">
        <v>3</v>
      </c>
      <c r="B7" s="1" t="s">
        <v>704</v>
      </c>
      <c r="C7" s="1" t="s">
        <v>705</v>
      </c>
      <c r="D7" s="1" t="s">
        <v>55</v>
      </c>
      <c r="E7" s="1">
        <v>7</v>
      </c>
      <c r="F7" s="1"/>
      <c r="G7" s="1" t="s">
        <v>695</v>
      </c>
      <c r="H7" s="1" t="s">
        <v>558</v>
      </c>
      <c r="I7" s="1" t="s">
        <v>706</v>
      </c>
      <c r="J7" s="1" t="s">
        <v>707</v>
      </c>
      <c r="K7" s="1" t="s">
        <v>118</v>
      </c>
      <c r="L7" s="1" t="s">
        <v>104</v>
      </c>
      <c r="M7" s="1" t="s">
        <v>57</v>
      </c>
      <c r="N7" s="1"/>
      <c r="O7" s="1" t="s">
        <v>708</v>
      </c>
    </row>
    <row r="8" spans="1:15" ht="15.6" x14ac:dyDescent="0.3">
      <c r="A8" s="1">
        <v>4</v>
      </c>
      <c r="B8" s="1" t="s">
        <v>709</v>
      </c>
      <c r="C8" s="1" t="s">
        <v>710</v>
      </c>
      <c r="D8" s="1" t="s">
        <v>55</v>
      </c>
      <c r="E8" s="1">
        <v>2</v>
      </c>
      <c r="F8" s="1"/>
      <c r="G8" s="1" t="s">
        <v>695</v>
      </c>
      <c r="H8" s="1" t="s">
        <v>52</v>
      </c>
      <c r="I8" s="1" t="s">
        <v>52</v>
      </c>
      <c r="J8" s="1" t="s">
        <v>52</v>
      </c>
      <c r="K8" s="1" t="s">
        <v>52</v>
      </c>
      <c r="L8" s="1"/>
      <c r="M8" s="1"/>
      <c r="N8" s="1" t="s">
        <v>274</v>
      </c>
      <c r="O8" s="1"/>
    </row>
    <row r="9" spans="1:15" ht="46.8" x14ac:dyDescent="0.3">
      <c r="A9" s="1">
        <v>5</v>
      </c>
      <c r="B9" s="1" t="s">
        <v>713</v>
      </c>
      <c r="C9" s="1" t="s">
        <v>714</v>
      </c>
      <c r="D9" s="1" t="s">
        <v>55</v>
      </c>
      <c r="E9" s="1">
        <v>1</v>
      </c>
      <c r="F9" s="1"/>
      <c r="G9" s="1" t="s">
        <v>715</v>
      </c>
      <c r="H9" s="1" t="s">
        <v>52</v>
      </c>
      <c r="I9" s="1" t="s">
        <v>52</v>
      </c>
      <c r="J9" s="1" t="s">
        <v>52</v>
      </c>
      <c r="K9" s="1" t="s">
        <v>52</v>
      </c>
      <c r="L9" s="1"/>
      <c r="M9" s="1"/>
      <c r="N9" s="1" t="s">
        <v>274</v>
      </c>
      <c r="O9" s="1"/>
    </row>
    <row r="10" spans="1:15" ht="46.8" x14ac:dyDescent="0.3">
      <c r="A10" s="1">
        <v>6</v>
      </c>
      <c r="B10" s="1" t="s">
        <v>718</v>
      </c>
      <c r="C10" s="1" t="s">
        <v>719</v>
      </c>
      <c r="D10" s="1" t="s">
        <v>55</v>
      </c>
      <c r="E10" s="1">
        <v>2</v>
      </c>
      <c r="F10" s="1"/>
      <c r="G10" s="1" t="s">
        <v>715</v>
      </c>
      <c r="H10" s="1" t="s">
        <v>52</v>
      </c>
      <c r="I10" s="1" t="s">
        <v>52</v>
      </c>
      <c r="J10" s="1" t="s">
        <v>52</v>
      </c>
      <c r="K10" s="1" t="s">
        <v>52</v>
      </c>
      <c r="L10" s="1"/>
      <c r="M10" s="1"/>
      <c r="N10" s="1" t="s">
        <v>274</v>
      </c>
      <c r="O10" s="1"/>
    </row>
    <row r="11" spans="1:15" ht="46.8" x14ac:dyDescent="0.3">
      <c r="A11" s="1">
        <v>7</v>
      </c>
      <c r="B11" s="1" t="s">
        <v>721</v>
      </c>
      <c r="C11" s="1" t="s">
        <v>722</v>
      </c>
      <c r="D11" s="1" t="s">
        <v>55</v>
      </c>
      <c r="E11" s="1">
        <v>7</v>
      </c>
      <c r="F11" s="1"/>
      <c r="G11" s="1" t="s">
        <v>715</v>
      </c>
      <c r="H11" s="1" t="s">
        <v>52</v>
      </c>
      <c r="I11" s="1" t="s">
        <v>52</v>
      </c>
      <c r="J11" s="1" t="s">
        <v>52</v>
      </c>
      <c r="K11" s="1" t="s">
        <v>52</v>
      </c>
      <c r="L11" s="1"/>
      <c r="M11" s="1"/>
      <c r="N11" s="1" t="s">
        <v>274</v>
      </c>
      <c r="O11" s="1"/>
    </row>
    <row r="12" spans="1:15" ht="46.8" x14ac:dyDescent="0.3">
      <c r="A12" s="1">
        <v>8</v>
      </c>
      <c r="B12" s="1" t="s">
        <v>724</v>
      </c>
      <c r="C12" s="1" t="s">
        <v>725</v>
      </c>
      <c r="D12" s="1" t="s">
        <v>55</v>
      </c>
      <c r="E12" s="1">
        <v>2</v>
      </c>
      <c r="F12" s="1"/>
      <c r="G12" s="1" t="s">
        <v>715</v>
      </c>
      <c r="H12" s="1" t="s">
        <v>52</v>
      </c>
      <c r="I12" s="1" t="s">
        <v>52</v>
      </c>
      <c r="J12" s="1" t="s">
        <v>52</v>
      </c>
      <c r="K12" s="1" t="s">
        <v>52</v>
      </c>
      <c r="L12" s="1"/>
      <c r="M12" s="1"/>
      <c r="N12" s="1" t="s">
        <v>274</v>
      </c>
      <c r="O12" s="1"/>
    </row>
    <row r="13" spans="1:15" ht="46.8" x14ac:dyDescent="0.3">
      <c r="A13" s="1">
        <v>9</v>
      </c>
      <c r="B13" s="1" t="s">
        <v>53</v>
      </c>
      <c r="C13" s="1" t="s">
        <v>288</v>
      </c>
      <c r="D13" s="1" t="s">
        <v>55</v>
      </c>
      <c r="E13" s="1">
        <v>1</v>
      </c>
      <c r="F13" s="1"/>
      <c r="G13" s="1" t="s">
        <v>727</v>
      </c>
      <c r="H13" s="1" t="s">
        <v>56</v>
      </c>
      <c r="I13" s="1" t="s">
        <v>53</v>
      </c>
      <c r="J13" s="1" t="s">
        <v>52</v>
      </c>
      <c r="K13" s="1" t="s">
        <v>52</v>
      </c>
      <c r="L13" s="1" t="s">
        <v>57</v>
      </c>
      <c r="M13" s="1" t="s">
        <v>57</v>
      </c>
      <c r="N13" s="1"/>
      <c r="O13" s="1" t="s">
        <v>741</v>
      </c>
    </row>
    <row r="14" spans="1:15" ht="46.8" x14ac:dyDescent="0.3">
      <c r="A14" s="1">
        <v>10</v>
      </c>
      <c r="B14" s="1" t="s">
        <v>59</v>
      </c>
      <c r="C14" s="1" t="s">
        <v>289</v>
      </c>
      <c r="D14" s="1" t="s">
        <v>55</v>
      </c>
      <c r="E14" s="1">
        <v>2</v>
      </c>
      <c r="F14" s="1"/>
      <c r="G14" s="1" t="s">
        <v>727</v>
      </c>
      <c r="H14" s="1" t="s">
        <v>56</v>
      </c>
      <c r="I14" s="1" t="s">
        <v>59</v>
      </c>
      <c r="J14" s="1" t="s">
        <v>52</v>
      </c>
      <c r="K14" s="1" t="s">
        <v>52</v>
      </c>
      <c r="L14" s="1" t="s">
        <v>57</v>
      </c>
      <c r="M14" s="1" t="s">
        <v>57</v>
      </c>
      <c r="N14" s="1"/>
      <c r="O14" s="1" t="s">
        <v>742</v>
      </c>
    </row>
    <row r="15" spans="1:15" ht="46.8" x14ac:dyDescent="0.3">
      <c r="A15" s="1">
        <v>11</v>
      </c>
      <c r="B15" s="1" t="s">
        <v>62</v>
      </c>
      <c r="C15" s="1" t="s">
        <v>290</v>
      </c>
      <c r="D15" s="1" t="s">
        <v>55</v>
      </c>
      <c r="E15" s="1">
        <v>7</v>
      </c>
      <c r="F15" s="1"/>
      <c r="G15" s="1" t="s">
        <v>727</v>
      </c>
      <c r="H15" s="1" t="s">
        <v>56</v>
      </c>
      <c r="I15" s="1" t="s">
        <v>62</v>
      </c>
      <c r="J15" s="1" t="s">
        <v>52</v>
      </c>
      <c r="K15" s="1" t="s">
        <v>52</v>
      </c>
      <c r="L15" s="1" t="s">
        <v>57</v>
      </c>
      <c r="M15" s="1" t="s">
        <v>57</v>
      </c>
      <c r="N15" s="1"/>
      <c r="O15" s="1" t="s">
        <v>743</v>
      </c>
    </row>
    <row r="16" spans="1:15" ht="187.2" x14ac:dyDescent="0.3">
      <c r="A16" s="1">
        <v>12</v>
      </c>
      <c r="B16" s="1" t="s">
        <v>731</v>
      </c>
      <c r="C16" s="1" t="s">
        <v>732</v>
      </c>
      <c r="D16" s="1" t="s">
        <v>55</v>
      </c>
      <c r="E16" s="1">
        <v>1</v>
      </c>
      <c r="F16" s="1"/>
      <c r="G16" s="1" t="s">
        <v>733</v>
      </c>
      <c r="H16" s="1" t="s">
        <v>52</v>
      </c>
      <c r="I16" s="1" t="s">
        <v>52</v>
      </c>
      <c r="J16" s="1" t="s">
        <v>52</v>
      </c>
      <c r="K16" s="1" t="s">
        <v>52</v>
      </c>
      <c r="L16" s="1"/>
      <c r="M16" s="1"/>
      <c r="N16" s="1"/>
      <c r="O16" s="1" t="s">
        <v>744</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20"/>
  <sheetViews>
    <sheetView topLeftCell="D1" workbookViewId="0">
      <selection activeCell="H3" sqref="H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287</v>
      </c>
      <c r="D1" s="1" t="s">
        <v>17</v>
      </c>
      <c r="E1" s="5" t="str">
        <f>HYPERLINK("#'目錄'!A1","回首頁")</f>
        <v>回首頁</v>
      </c>
      <c r="N1" s="4" t="s">
        <v>35</v>
      </c>
      <c r="O1" s="1"/>
    </row>
    <row r="2" spans="1:15" ht="24" customHeight="1" x14ac:dyDescent="0.3">
      <c r="A2" s="11" t="s">
        <v>36</v>
      </c>
      <c r="B2" s="11"/>
      <c r="C2" s="1" t="s">
        <v>745</v>
      </c>
      <c r="N2" s="4" t="s">
        <v>38</v>
      </c>
      <c r="O2" s="1" t="s">
        <v>1642</v>
      </c>
    </row>
    <row r="3" spans="1:15" ht="24" customHeight="1" x14ac:dyDescent="0.3">
      <c r="A3" s="11" t="s">
        <v>40</v>
      </c>
      <c r="B3" s="11"/>
      <c r="C3" s="1" t="s">
        <v>746</v>
      </c>
      <c r="N3" s="4" t="s">
        <v>42</v>
      </c>
      <c r="O3" s="1" t="s">
        <v>1623</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693</v>
      </c>
      <c r="C5" s="1" t="s">
        <v>694</v>
      </c>
      <c r="D5" s="1" t="s">
        <v>55</v>
      </c>
      <c r="E5" s="1">
        <v>1</v>
      </c>
      <c r="F5" s="1"/>
      <c r="G5" s="1" t="s">
        <v>695</v>
      </c>
      <c r="H5" s="1" t="s">
        <v>567</v>
      </c>
      <c r="I5" s="1" t="s">
        <v>696</v>
      </c>
      <c r="J5" s="1" t="s">
        <v>697</v>
      </c>
      <c r="K5" s="1" t="s">
        <v>118</v>
      </c>
      <c r="L5" s="1" t="s">
        <v>99</v>
      </c>
      <c r="M5" s="1" t="s">
        <v>57</v>
      </c>
      <c r="N5" s="1"/>
      <c r="O5" s="1" t="s">
        <v>698</v>
      </c>
    </row>
    <row r="6" spans="1:15" ht="31.2" x14ac:dyDescent="0.3">
      <c r="A6" s="1">
        <v>2</v>
      </c>
      <c r="B6" s="1" t="s">
        <v>699</v>
      </c>
      <c r="C6" s="1" t="s">
        <v>700</v>
      </c>
      <c r="D6" s="1" t="s">
        <v>55</v>
      </c>
      <c r="E6" s="1">
        <v>2</v>
      </c>
      <c r="F6" s="1"/>
      <c r="G6" s="1" t="s">
        <v>695</v>
      </c>
      <c r="H6" s="1" t="s">
        <v>567</v>
      </c>
      <c r="I6" s="1" t="s">
        <v>701</v>
      </c>
      <c r="J6" s="1" t="s">
        <v>702</v>
      </c>
      <c r="K6" s="1" t="s">
        <v>118</v>
      </c>
      <c r="L6" s="1" t="s">
        <v>102</v>
      </c>
      <c r="M6" s="1" t="s">
        <v>57</v>
      </c>
      <c r="N6" s="1"/>
      <c r="O6" s="1" t="s">
        <v>703</v>
      </c>
    </row>
    <row r="7" spans="1:15" ht="31.2" x14ac:dyDescent="0.3">
      <c r="A7" s="1">
        <v>3</v>
      </c>
      <c r="B7" s="1" t="s">
        <v>704</v>
      </c>
      <c r="C7" s="1" t="s">
        <v>705</v>
      </c>
      <c r="D7" s="1" t="s">
        <v>55</v>
      </c>
      <c r="E7" s="1">
        <v>7</v>
      </c>
      <c r="F7" s="1"/>
      <c r="G7" s="1" t="s">
        <v>695</v>
      </c>
      <c r="H7" s="1" t="s">
        <v>567</v>
      </c>
      <c r="I7" s="1" t="s">
        <v>706</v>
      </c>
      <c r="J7" s="1" t="s">
        <v>707</v>
      </c>
      <c r="K7" s="1" t="s">
        <v>118</v>
      </c>
      <c r="L7" s="1" t="s">
        <v>104</v>
      </c>
      <c r="M7" s="1" t="s">
        <v>57</v>
      </c>
      <c r="N7" s="1"/>
      <c r="O7" s="1" t="s">
        <v>708</v>
      </c>
    </row>
    <row r="8" spans="1:15" ht="15.6" x14ac:dyDescent="0.3">
      <c r="A8" s="1">
        <v>4</v>
      </c>
      <c r="B8" s="1" t="s">
        <v>709</v>
      </c>
      <c r="C8" s="1" t="s">
        <v>710</v>
      </c>
      <c r="D8" s="1" t="s">
        <v>55</v>
      </c>
      <c r="E8" s="1">
        <v>2</v>
      </c>
      <c r="F8" s="1"/>
      <c r="G8" s="1" t="s">
        <v>695</v>
      </c>
      <c r="H8" s="1" t="s">
        <v>52</v>
      </c>
      <c r="I8" s="1" t="s">
        <v>52</v>
      </c>
      <c r="J8" s="1" t="s">
        <v>52</v>
      </c>
      <c r="K8" s="1" t="s">
        <v>52</v>
      </c>
      <c r="L8" s="1"/>
      <c r="M8" s="1"/>
      <c r="N8" s="1" t="s">
        <v>274</v>
      </c>
      <c r="O8" s="1"/>
    </row>
    <row r="9" spans="1:15" ht="46.8" x14ac:dyDescent="0.3">
      <c r="A9" s="1">
        <v>5</v>
      </c>
      <c r="B9" s="1" t="s">
        <v>713</v>
      </c>
      <c r="C9" s="1" t="s">
        <v>714</v>
      </c>
      <c r="D9" s="1" t="s">
        <v>55</v>
      </c>
      <c r="E9" s="1">
        <v>1</v>
      </c>
      <c r="F9" s="1"/>
      <c r="G9" s="1" t="s">
        <v>715</v>
      </c>
      <c r="H9" s="1" t="s">
        <v>52</v>
      </c>
      <c r="I9" s="1" t="s">
        <v>52</v>
      </c>
      <c r="J9" s="1" t="s">
        <v>52</v>
      </c>
      <c r="K9" s="1" t="s">
        <v>52</v>
      </c>
      <c r="L9" s="1"/>
      <c r="M9" s="1"/>
      <c r="N9" s="1" t="s">
        <v>274</v>
      </c>
      <c r="O9" s="1"/>
    </row>
    <row r="10" spans="1:15" ht="46.8" x14ac:dyDescent="0.3">
      <c r="A10" s="1">
        <v>6</v>
      </c>
      <c r="B10" s="1" t="s">
        <v>718</v>
      </c>
      <c r="C10" s="1" t="s">
        <v>719</v>
      </c>
      <c r="D10" s="1" t="s">
        <v>55</v>
      </c>
      <c r="E10" s="1">
        <v>2</v>
      </c>
      <c r="F10" s="1"/>
      <c r="G10" s="1" t="s">
        <v>715</v>
      </c>
      <c r="H10" s="1" t="s">
        <v>52</v>
      </c>
      <c r="I10" s="1" t="s">
        <v>52</v>
      </c>
      <c r="J10" s="1" t="s">
        <v>52</v>
      </c>
      <c r="K10" s="1" t="s">
        <v>52</v>
      </c>
      <c r="L10" s="1"/>
      <c r="M10" s="1"/>
      <c r="N10" s="1" t="s">
        <v>274</v>
      </c>
      <c r="O10" s="1"/>
    </row>
    <row r="11" spans="1:15" ht="46.8" x14ac:dyDescent="0.3">
      <c r="A11" s="1">
        <v>7</v>
      </c>
      <c r="B11" s="1" t="s">
        <v>721</v>
      </c>
      <c r="C11" s="1" t="s">
        <v>722</v>
      </c>
      <c r="D11" s="1" t="s">
        <v>55</v>
      </c>
      <c r="E11" s="1">
        <v>7</v>
      </c>
      <c r="F11" s="1"/>
      <c r="G11" s="1" t="s">
        <v>715</v>
      </c>
      <c r="H11" s="1" t="s">
        <v>52</v>
      </c>
      <c r="I11" s="1" t="s">
        <v>52</v>
      </c>
      <c r="J11" s="1" t="s">
        <v>52</v>
      </c>
      <c r="K11" s="1" t="s">
        <v>52</v>
      </c>
      <c r="L11" s="1"/>
      <c r="M11" s="1"/>
      <c r="N11" s="1" t="s">
        <v>274</v>
      </c>
      <c r="O11" s="1"/>
    </row>
    <row r="12" spans="1:15" ht="46.8" x14ac:dyDescent="0.3">
      <c r="A12" s="1">
        <v>8</v>
      </c>
      <c r="B12" s="1" t="s">
        <v>724</v>
      </c>
      <c r="C12" s="1" t="s">
        <v>725</v>
      </c>
      <c r="D12" s="1" t="s">
        <v>55</v>
      </c>
      <c r="E12" s="1">
        <v>2</v>
      </c>
      <c r="F12" s="1"/>
      <c r="G12" s="1" t="s">
        <v>715</v>
      </c>
      <c r="H12" s="1" t="s">
        <v>52</v>
      </c>
      <c r="I12" s="1" t="s">
        <v>52</v>
      </c>
      <c r="J12" s="1" t="s">
        <v>52</v>
      </c>
      <c r="K12" s="1" t="s">
        <v>52</v>
      </c>
      <c r="L12" s="1"/>
      <c r="M12" s="1"/>
      <c r="N12" s="1" t="s">
        <v>274</v>
      </c>
      <c r="O12" s="1"/>
    </row>
    <row r="13" spans="1:15" ht="46.8" x14ac:dyDescent="0.3">
      <c r="A13" s="1">
        <v>9</v>
      </c>
      <c r="B13" s="1" t="s">
        <v>53</v>
      </c>
      <c r="C13" s="1" t="s">
        <v>288</v>
      </c>
      <c r="D13" s="1" t="s">
        <v>55</v>
      </c>
      <c r="E13" s="1">
        <v>1</v>
      </c>
      <c r="F13" s="1"/>
      <c r="G13" s="1" t="s">
        <v>727</v>
      </c>
      <c r="H13" s="1" t="s">
        <v>56</v>
      </c>
      <c r="I13" s="1" t="s">
        <v>53</v>
      </c>
      <c r="J13" s="1" t="s">
        <v>52</v>
      </c>
      <c r="K13" s="1" t="s">
        <v>52</v>
      </c>
      <c r="L13" s="1" t="s">
        <v>57</v>
      </c>
      <c r="M13" s="1" t="s">
        <v>57</v>
      </c>
      <c r="N13" s="1"/>
      <c r="O13" s="1" t="s">
        <v>741</v>
      </c>
    </row>
    <row r="14" spans="1:15" ht="46.8" x14ac:dyDescent="0.3">
      <c r="A14" s="1">
        <v>10</v>
      </c>
      <c r="B14" s="1" t="s">
        <v>59</v>
      </c>
      <c r="C14" s="1" t="s">
        <v>289</v>
      </c>
      <c r="D14" s="1" t="s">
        <v>55</v>
      </c>
      <c r="E14" s="1">
        <v>2</v>
      </c>
      <c r="F14" s="1"/>
      <c r="G14" s="1" t="s">
        <v>727</v>
      </c>
      <c r="H14" s="1" t="s">
        <v>56</v>
      </c>
      <c r="I14" s="1" t="s">
        <v>59</v>
      </c>
      <c r="J14" s="1" t="s">
        <v>52</v>
      </c>
      <c r="K14" s="1" t="s">
        <v>52</v>
      </c>
      <c r="L14" s="1" t="s">
        <v>57</v>
      </c>
      <c r="M14" s="1" t="s">
        <v>57</v>
      </c>
      <c r="N14" s="1"/>
      <c r="O14" s="1" t="s">
        <v>742</v>
      </c>
    </row>
    <row r="15" spans="1:15" ht="46.8" x14ac:dyDescent="0.3">
      <c r="A15" s="1">
        <v>11</v>
      </c>
      <c r="B15" s="1" t="s">
        <v>62</v>
      </c>
      <c r="C15" s="1" t="s">
        <v>290</v>
      </c>
      <c r="D15" s="1" t="s">
        <v>55</v>
      </c>
      <c r="E15" s="1">
        <v>7</v>
      </c>
      <c r="F15" s="1"/>
      <c r="G15" s="1" t="s">
        <v>727</v>
      </c>
      <c r="H15" s="1" t="s">
        <v>56</v>
      </c>
      <c r="I15" s="1" t="s">
        <v>62</v>
      </c>
      <c r="J15" s="1" t="s">
        <v>52</v>
      </c>
      <c r="K15" s="1" t="s">
        <v>52</v>
      </c>
      <c r="L15" s="1" t="s">
        <v>57</v>
      </c>
      <c r="M15" s="1" t="s">
        <v>57</v>
      </c>
      <c r="N15" s="1"/>
      <c r="O15" s="1" t="s">
        <v>743</v>
      </c>
    </row>
    <row r="16" spans="1:15" ht="187.2" x14ac:dyDescent="0.3">
      <c r="A16" s="1">
        <v>12</v>
      </c>
      <c r="B16" s="1" t="s">
        <v>731</v>
      </c>
      <c r="C16" s="1" t="s">
        <v>732</v>
      </c>
      <c r="D16" s="1" t="s">
        <v>55</v>
      </c>
      <c r="E16" s="1">
        <v>1</v>
      </c>
      <c r="F16" s="1"/>
      <c r="G16" s="1" t="s">
        <v>733</v>
      </c>
      <c r="H16" s="1" t="s">
        <v>52</v>
      </c>
      <c r="I16" s="1" t="s">
        <v>52</v>
      </c>
      <c r="J16" s="1" t="s">
        <v>52</v>
      </c>
      <c r="K16" s="1" t="s">
        <v>52</v>
      </c>
      <c r="L16" s="1"/>
      <c r="M16" s="1"/>
      <c r="N16" s="1"/>
      <c r="O16" s="1" t="s">
        <v>744</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
  <sheetViews>
    <sheetView topLeftCell="D1" workbookViewId="0">
      <selection activeCell="O5" sqref="O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287</v>
      </c>
      <c r="D1" s="1" t="s">
        <v>17</v>
      </c>
      <c r="E1" s="5" t="str">
        <f>HYPERLINK("#'目錄'!A1","回首頁")</f>
        <v>回首頁</v>
      </c>
      <c r="N1" s="4" t="s">
        <v>35</v>
      </c>
      <c r="O1" s="1"/>
    </row>
    <row r="2" spans="1:15" ht="24" customHeight="1" x14ac:dyDescent="0.3">
      <c r="A2" s="11" t="s">
        <v>36</v>
      </c>
      <c r="B2" s="11"/>
      <c r="C2" s="1" t="s">
        <v>747</v>
      </c>
      <c r="N2" s="4" t="s">
        <v>38</v>
      </c>
      <c r="O2" s="1" t="s">
        <v>1642</v>
      </c>
    </row>
    <row r="3" spans="1:15" ht="24" customHeight="1" x14ac:dyDescent="0.3">
      <c r="A3" s="11" t="s">
        <v>40</v>
      </c>
      <c r="B3" s="11"/>
      <c r="C3" s="1" t="s">
        <v>748</v>
      </c>
      <c r="N3" s="4" t="s">
        <v>42</v>
      </c>
      <c r="O3" s="1" t="s">
        <v>1624</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693</v>
      </c>
      <c r="C5" s="1" t="s">
        <v>694</v>
      </c>
      <c r="D5" s="1" t="s">
        <v>55</v>
      </c>
      <c r="E5" s="1">
        <v>1</v>
      </c>
      <c r="F5" s="1"/>
      <c r="G5" s="1" t="s">
        <v>695</v>
      </c>
      <c r="H5" s="1" t="s">
        <v>581</v>
      </c>
      <c r="I5" s="1" t="s">
        <v>696</v>
      </c>
      <c r="J5" s="1" t="s">
        <v>697</v>
      </c>
      <c r="K5" s="1" t="s">
        <v>118</v>
      </c>
      <c r="L5" s="1" t="s">
        <v>99</v>
      </c>
      <c r="M5" s="1" t="s">
        <v>57</v>
      </c>
      <c r="N5" s="1"/>
      <c r="O5" s="1" t="s">
        <v>698</v>
      </c>
    </row>
    <row r="6" spans="1:15" ht="31.2" x14ac:dyDescent="0.3">
      <c r="A6" s="1">
        <v>2</v>
      </c>
      <c r="B6" s="1" t="s">
        <v>699</v>
      </c>
      <c r="C6" s="1" t="s">
        <v>700</v>
      </c>
      <c r="D6" s="1" t="s">
        <v>55</v>
      </c>
      <c r="E6" s="1">
        <v>2</v>
      </c>
      <c r="F6" s="1"/>
      <c r="G6" s="1" t="s">
        <v>695</v>
      </c>
      <c r="H6" s="1" t="s">
        <v>581</v>
      </c>
      <c r="I6" s="1" t="s">
        <v>701</v>
      </c>
      <c r="J6" s="1" t="s">
        <v>702</v>
      </c>
      <c r="K6" s="1" t="s">
        <v>118</v>
      </c>
      <c r="L6" s="1" t="s">
        <v>102</v>
      </c>
      <c r="M6" s="1" t="s">
        <v>57</v>
      </c>
      <c r="N6" s="1"/>
      <c r="O6" s="1" t="s">
        <v>703</v>
      </c>
    </row>
    <row r="7" spans="1:15" ht="31.2" x14ac:dyDescent="0.3">
      <c r="A7" s="1">
        <v>3</v>
      </c>
      <c r="B7" s="1" t="s">
        <v>704</v>
      </c>
      <c r="C7" s="1" t="s">
        <v>705</v>
      </c>
      <c r="D7" s="1" t="s">
        <v>55</v>
      </c>
      <c r="E7" s="1">
        <v>7</v>
      </c>
      <c r="F7" s="1"/>
      <c r="G7" s="1" t="s">
        <v>695</v>
      </c>
      <c r="H7" s="1" t="s">
        <v>581</v>
      </c>
      <c r="I7" s="1" t="s">
        <v>706</v>
      </c>
      <c r="J7" s="1" t="s">
        <v>707</v>
      </c>
      <c r="K7" s="1" t="s">
        <v>118</v>
      </c>
      <c r="L7" s="1" t="s">
        <v>104</v>
      </c>
      <c r="M7" s="1" t="s">
        <v>57</v>
      </c>
      <c r="N7" s="1"/>
      <c r="O7" s="1" t="s">
        <v>708</v>
      </c>
    </row>
    <row r="8" spans="1:15" ht="15.6" x14ac:dyDescent="0.3">
      <c r="A8" s="1">
        <v>4</v>
      </c>
      <c r="B8" s="1" t="s">
        <v>709</v>
      </c>
      <c r="C8" s="1" t="s">
        <v>710</v>
      </c>
      <c r="D8" s="1" t="s">
        <v>55</v>
      </c>
      <c r="E8" s="1">
        <v>2</v>
      </c>
      <c r="F8" s="1"/>
      <c r="G8" s="1" t="s">
        <v>695</v>
      </c>
      <c r="H8" s="1" t="s">
        <v>52</v>
      </c>
      <c r="I8" s="1" t="s">
        <v>52</v>
      </c>
      <c r="J8" s="1" t="s">
        <v>52</v>
      </c>
      <c r="K8" s="1" t="s">
        <v>52</v>
      </c>
      <c r="L8" s="1"/>
      <c r="M8" s="1"/>
      <c r="N8" s="1" t="s">
        <v>274</v>
      </c>
      <c r="O8" s="1"/>
    </row>
    <row r="9" spans="1:15" ht="46.8" x14ac:dyDescent="0.3">
      <c r="A9" s="1">
        <v>5</v>
      </c>
      <c r="B9" s="1" t="s">
        <v>713</v>
      </c>
      <c r="C9" s="1" t="s">
        <v>714</v>
      </c>
      <c r="D9" s="1" t="s">
        <v>55</v>
      </c>
      <c r="E9" s="1">
        <v>1</v>
      </c>
      <c r="F9" s="1"/>
      <c r="G9" s="1" t="s">
        <v>715</v>
      </c>
      <c r="H9" s="1" t="s">
        <v>52</v>
      </c>
      <c r="I9" s="1" t="s">
        <v>52</v>
      </c>
      <c r="J9" s="1" t="s">
        <v>52</v>
      </c>
      <c r="K9" s="1" t="s">
        <v>52</v>
      </c>
      <c r="L9" s="1"/>
      <c r="M9" s="1"/>
      <c r="N9" s="1" t="s">
        <v>274</v>
      </c>
      <c r="O9" s="1"/>
    </row>
    <row r="10" spans="1:15" ht="46.8" x14ac:dyDescent="0.3">
      <c r="A10" s="1">
        <v>6</v>
      </c>
      <c r="B10" s="1" t="s">
        <v>718</v>
      </c>
      <c r="C10" s="1" t="s">
        <v>719</v>
      </c>
      <c r="D10" s="1" t="s">
        <v>55</v>
      </c>
      <c r="E10" s="1">
        <v>2</v>
      </c>
      <c r="F10" s="1"/>
      <c r="G10" s="1" t="s">
        <v>715</v>
      </c>
      <c r="H10" s="1" t="s">
        <v>52</v>
      </c>
      <c r="I10" s="1" t="s">
        <v>52</v>
      </c>
      <c r="J10" s="1" t="s">
        <v>52</v>
      </c>
      <c r="K10" s="1" t="s">
        <v>52</v>
      </c>
      <c r="L10" s="1"/>
      <c r="M10" s="1"/>
      <c r="N10" s="1" t="s">
        <v>274</v>
      </c>
      <c r="O10" s="1"/>
    </row>
    <row r="11" spans="1:15" ht="46.8" x14ac:dyDescent="0.3">
      <c r="A11" s="1">
        <v>7</v>
      </c>
      <c r="B11" s="1" t="s">
        <v>721</v>
      </c>
      <c r="C11" s="1" t="s">
        <v>722</v>
      </c>
      <c r="D11" s="1" t="s">
        <v>55</v>
      </c>
      <c r="E11" s="1">
        <v>7</v>
      </c>
      <c r="F11" s="1"/>
      <c r="G11" s="1" t="s">
        <v>715</v>
      </c>
      <c r="H11" s="1" t="s">
        <v>52</v>
      </c>
      <c r="I11" s="1" t="s">
        <v>52</v>
      </c>
      <c r="J11" s="1" t="s">
        <v>52</v>
      </c>
      <c r="K11" s="1" t="s">
        <v>52</v>
      </c>
      <c r="L11" s="1"/>
      <c r="M11" s="1"/>
      <c r="N11" s="1" t="s">
        <v>274</v>
      </c>
      <c r="O11" s="1"/>
    </row>
    <row r="12" spans="1:15" ht="46.8" x14ac:dyDescent="0.3">
      <c r="A12" s="1">
        <v>8</v>
      </c>
      <c r="B12" s="1" t="s">
        <v>724</v>
      </c>
      <c r="C12" s="1" t="s">
        <v>725</v>
      </c>
      <c r="D12" s="1" t="s">
        <v>55</v>
      </c>
      <c r="E12" s="1">
        <v>2</v>
      </c>
      <c r="F12" s="1"/>
      <c r="G12" s="1" t="s">
        <v>715</v>
      </c>
      <c r="H12" s="1" t="s">
        <v>52</v>
      </c>
      <c r="I12" s="1" t="s">
        <v>52</v>
      </c>
      <c r="J12" s="1" t="s">
        <v>52</v>
      </c>
      <c r="K12" s="1" t="s">
        <v>52</v>
      </c>
      <c r="L12" s="1"/>
      <c r="M12" s="1"/>
      <c r="N12" s="1" t="s">
        <v>274</v>
      </c>
      <c r="O12" s="1"/>
    </row>
    <row r="13" spans="1:15" ht="46.8" x14ac:dyDescent="0.3">
      <c r="A13" s="1">
        <v>9</v>
      </c>
      <c r="B13" s="1" t="s">
        <v>53</v>
      </c>
      <c r="C13" s="1" t="s">
        <v>288</v>
      </c>
      <c r="D13" s="1" t="s">
        <v>55</v>
      </c>
      <c r="E13" s="1">
        <v>1</v>
      </c>
      <c r="F13" s="1"/>
      <c r="G13" s="1" t="s">
        <v>727</v>
      </c>
      <c r="H13" s="1" t="s">
        <v>56</v>
      </c>
      <c r="I13" s="1" t="s">
        <v>53</v>
      </c>
      <c r="J13" s="1" t="s">
        <v>52</v>
      </c>
      <c r="K13" s="1" t="s">
        <v>52</v>
      </c>
      <c r="L13" s="1" t="s">
        <v>57</v>
      </c>
      <c r="M13" s="1" t="s">
        <v>57</v>
      </c>
      <c r="N13" s="1"/>
      <c r="O13" s="1" t="s">
        <v>741</v>
      </c>
    </row>
    <row r="14" spans="1:15" ht="46.8" x14ac:dyDescent="0.3">
      <c r="A14" s="1">
        <v>10</v>
      </c>
      <c r="B14" s="1" t="s">
        <v>59</v>
      </c>
      <c r="C14" s="1" t="s">
        <v>289</v>
      </c>
      <c r="D14" s="1" t="s">
        <v>55</v>
      </c>
      <c r="E14" s="1">
        <v>2</v>
      </c>
      <c r="F14" s="1"/>
      <c r="G14" s="1" t="s">
        <v>727</v>
      </c>
      <c r="H14" s="1" t="s">
        <v>56</v>
      </c>
      <c r="I14" s="1" t="s">
        <v>59</v>
      </c>
      <c r="J14" s="1" t="s">
        <v>52</v>
      </c>
      <c r="K14" s="1" t="s">
        <v>52</v>
      </c>
      <c r="L14" s="1" t="s">
        <v>57</v>
      </c>
      <c r="M14" s="1" t="s">
        <v>57</v>
      </c>
      <c r="N14" s="1"/>
      <c r="O14" s="1" t="s">
        <v>742</v>
      </c>
    </row>
    <row r="15" spans="1:15" ht="46.8" x14ac:dyDescent="0.3">
      <c r="A15" s="1">
        <v>11</v>
      </c>
      <c r="B15" s="1" t="s">
        <v>62</v>
      </c>
      <c r="C15" s="1" t="s">
        <v>290</v>
      </c>
      <c r="D15" s="1" t="s">
        <v>55</v>
      </c>
      <c r="E15" s="1">
        <v>7</v>
      </c>
      <c r="F15" s="1"/>
      <c r="G15" s="1" t="s">
        <v>727</v>
      </c>
      <c r="H15" s="1" t="s">
        <v>56</v>
      </c>
      <c r="I15" s="1" t="s">
        <v>62</v>
      </c>
      <c r="J15" s="1" t="s">
        <v>52</v>
      </c>
      <c r="K15" s="1" t="s">
        <v>52</v>
      </c>
      <c r="L15" s="1" t="s">
        <v>57</v>
      </c>
      <c r="M15" s="1" t="s">
        <v>57</v>
      </c>
      <c r="N15" s="1"/>
      <c r="O15" s="1" t="s">
        <v>743</v>
      </c>
    </row>
    <row r="16" spans="1:15" ht="187.2" x14ac:dyDescent="0.3">
      <c r="A16" s="1">
        <v>12</v>
      </c>
      <c r="B16" s="1" t="s">
        <v>731</v>
      </c>
      <c r="C16" s="1" t="s">
        <v>732</v>
      </c>
      <c r="D16" s="1" t="s">
        <v>55</v>
      </c>
      <c r="E16" s="1">
        <v>1</v>
      </c>
      <c r="F16" s="1"/>
      <c r="G16" s="1" t="s">
        <v>733</v>
      </c>
      <c r="H16" s="1" t="s">
        <v>52</v>
      </c>
      <c r="I16" s="1" t="s">
        <v>52</v>
      </c>
      <c r="J16" s="1" t="s">
        <v>52</v>
      </c>
      <c r="K16" s="1" t="s">
        <v>52</v>
      </c>
      <c r="L16" s="1"/>
      <c r="M16" s="1"/>
      <c r="N16" s="1"/>
      <c r="O16" s="1" t="s">
        <v>744</v>
      </c>
    </row>
    <row r="17" spans="1:15" ht="15.6" x14ac:dyDescent="0.3">
      <c r="A17" s="1">
        <v>13</v>
      </c>
      <c r="B17" s="1" t="s">
        <v>82</v>
      </c>
      <c r="C17" s="1" t="s">
        <v>83</v>
      </c>
      <c r="D17" s="1" t="s">
        <v>84</v>
      </c>
      <c r="E17" s="1"/>
      <c r="F17" s="1"/>
      <c r="G17" s="1" t="s">
        <v>52</v>
      </c>
      <c r="H17" s="1" t="s">
        <v>52</v>
      </c>
      <c r="I17" s="1"/>
      <c r="J17" s="1"/>
      <c r="K17" s="1"/>
      <c r="L17" s="1"/>
      <c r="M17" s="1"/>
      <c r="N17" s="1"/>
      <c r="O17" s="1"/>
    </row>
    <row r="18" spans="1:15" ht="15.6" x14ac:dyDescent="0.3">
      <c r="A18" s="1">
        <v>14</v>
      </c>
      <c r="B18" s="1" t="s">
        <v>85</v>
      </c>
      <c r="C18" s="1" t="s">
        <v>86</v>
      </c>
      <c r="D18" s="1" t="s">
        <v>67</v>
      </c>
      <c r="E18" s="1">
        <v>6</v>
      </c>
      <c r="F18" s="1"/>
      <c r="G18" s="1" t="s">
        <v>52</v>
      </c>
      <c r="H18" s="1" t="s">
        <v>52</v>
      </c>
      <c r="I18" s="1"/>
      <c r="J18" s="1"/>
      <c r="K18" s="1"/>
      <c r="L18" s="1"/>
      <c r="M18" s="1"/>
      <c r="N18" s="1"/>
      <c r="O18" s="1"/>
    </row>
    <row r="19" spans="1:15" ht="15.6" x14ac:dyDescent="0.3">
      <c r="A19" s="1">
        <v>15</v>
      </c>
      <c r="B19" s="1" t="s">
        <v>87</v>
      </c>
      <c r="C19" s="1" t="s">
        <v>88</v>
      </c>
      <c r="D19" s="1" t="s">
        <v>84</v>
      </c>
      <c r="E19" s="1"/>
      <c r="F19" s="1"/>
      <c r="G19" s="1" t="s">
        <v>52</v>
      </c>
      <c r="H19" s="1" t="s">
        <v>52</v>
      </c>
      <c r="I19" s="1"/>
      <c r="J19" s="1"/>
      <c r="K19" s="1"/>
      <c r="L19" s="1"/>
      <c r="M19" s="1"/>
      <c r="N19" s="1"/>
      <c r="O19" s="1"/>
    </row>
    <row r="20" spans="1:15" ht="15.6" x14ac:dyDescent="0.3">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workbookViewId="0">
      <selection activeCell="C1" sqref="C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34</v>
      </c>
      <c r="D1" s="1" t="s">
        <v>8</v>
      </c>
      <c r="E1" s="5" t="str">
        <f>HYPERLINK("#'目錄'!A1","回首頁")</f>
        <v>回首頁</v>
      </c>
      <c r="N1" s="4" t="s">
        <v>35</v>
      </c>
      <c r="O1" s="1"/>
    </row>
    <row r="2" spans="1:15" ht="24" customHeight="1" x14ac:dyDescent="0.3">
      <c r="A2" s="11" t="s">
        <v>36</v>
      </c>
      <c r="B2" s="11"/>
      <c r="C2" s="1" t="s">
        <v>37</v>
      </c>
      <c r="N2" s="4" t="s">
        <v>38</v>
      </c>
      <c r="O2" s="1" t="s">
        <v>39</v>
      </c>
    </row>
    <row r="3" spans="1:15" ht="24" customHeight="1" x14ac:dyDescent="0.3">
      <c r="A3" s="11" t="s">
        <v>40</v>
      </c>
      <c r="B3" s="11"/>
      <c r="C3" s="1" t="s">
        <v>41</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52</v>
      </c>
      <c r="H5" s="1" t="s">
        <v>56</v>
      </c>
      <c r="I5" s="1" t="s">
        <v>53</v>
      </c>
      <c r="J5" s="1" t="s">
        <v>52</v>
      </c>
      <c r="K5" s="1" t="s">
        <v>52</v>
      </c>
      <c r="L5" s="1" t="s">
        <v>57</v>
      </c>
      <c r="M5" s="1" t="s">
        <v>57</v>
      </c>
      <c r="N5" s="1"/>
      <c r="O5" s="1" t="s">
        <v>58</v>
      </c>
    </row>
    <row r="6" spans="1:15" ht="31.2" x14ac:dyDescent="0.3">
      <c r="A6" s="1">
        <v>2</v>
      </c>
      <c r="B6" s="1" t="s">
        <v>59</v>
      </c>
      <c r="C6" s="1" t="s">
        <v>60</v>
      </c>
      <c r="D6" s="1" t="s">
        <v>55</v>
      </c>
      <c r="E6" s="1">
        <v>2</v>
      </c>
      <c r="F6" s="1"/>
      <c r="G6" s="1" t="s">
        <v>52</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65</v>
      </c>
      <c r="C8" s="1" t="s">
        <v>66</v>
      </c>
      <c r="D8" s="1" t="s">
        <v>67</v>
      </c>
      <c r="E8" s="1">
        <v>32</v>
      </c>
      <c r="F8" s="1"/>
      <c r="G8" s="1" t="s">
        <v>52</v>
      </c>
      <c r="H8" s="1" t="s">
        <v>68</v>
      </c>
      <c r="I8" s="1" t="s">
        <v>69</v>
      </c>
      <c r="J8" s="1" t="s">
        <v>66</v>
      </c>
      <c r="K8" s="1" t="s">
        <v>70</v>
      </c>
      <c r="L8" s="1" t="s">
        <v>71</v>
      </c>
      <c r="M8" s="1" t="s">
        <v>57</v>
      </c>
      <c r="N8" s="1"/>
      <c r="O8" s="1" t="s">
        <v>72</v>
      </c>
    </row>
    <row r="9" spans="1:15" ht="15.6" x14ac:dyDescent="0.3">
      <c r="A9" s="1">
        <v>5</v>
      </c>
      <c r="B9" s="1" t="s">
        <v>73</v>
      </c>
      <c r="C9" s="1" t="s">
        <v>74</v>
      </c>
      <c r="D9" s="1" t="s">
        <v>67</v>
      </c>
      <c r="E9" s="1">
        <v>2</v>
      </c>
      <c r="F9" s="1"/>
      <c r="G9" s="1" t="s">
        <v>75</v>
      </c>
      <c r="H9" s="1" t="s">
        <v>52</v>
      </c>
      <c r="I9" s="1" t="s">
        <v>52</v>
      </c>
      <c r="J9" s="1" t="s">
        <v>52</v>
      </c>
      <c r="K9" s="1" t="s">
        <v>52</v>
      </c>
      <c r="L9" s="1"/>
      <c r="M9" s="1"/>
      <c r="N9" s="1" t="s">
        <v>76</v>
      </c>
      <c r="O9" s="1"/>
    </row>
    <row r="10" spans="1:15" ht="15.6" x14ac:dyDescent="0.3">
      <c r="A10" s="1">
        <v>6</v>
      </c>
      <c r="B10" s="1" t="s">
        <v>77</v>
      </c>
      <c r="C10" s="1" t="s">
        <v>78</v>
      </c>
      <c r="D10" s="1" t="s">
        <v>55</v>
      </c>
      <c r="E10" s="1">
        <v>10</v>
      </c>
      <c r="F10" s="1"/>
      <c r="G10" s="1" t="s">
        <v>52</v>
      </c>
      <c r="H10" s="1" t="s">
        <v>52</v>
      </c>
      <c r="I10" s="1" t="s">
        <v>52</v>
      </c>
      <c r="J10" s="1" t="s">
        <v>52</v>
      </c>
      <c r="K10" s="1" t="s">
        <v>52</v>
      </c>
      <c r="L10" s="1"/>
      <c r="M10" s="1"/>
      <c r="N10" s="1" t="s">
        <v>79</v>
      </c>
      <c r="O10" s="1"/>
    </row>
    <row r="11" spans="1:15" ht="15.6" x14ac:dyDescent="0.3">
      <c r="A11" s="1">
        <v>7</v>
      </c>
      <c r="B11" s="1" t="s">
        <v>80</v>
      </c>
      <c r="C11" s="1" t="s">
        <v>81</v>
      </c>
      <c r="D11" s="1" t="s">
        <v>55</v>
      </c>
      <c r="E11" s="1">
        <v>10</v>
      </c>
      <c r="F11" s="1"/>
      <c r="G11" s="1" t="s">
        <v>52</v>
      </c>
      <c r="H11" s="1" t="s">
        <v>52</v>
      </c>
      <c r="I11" s="1" t="s">
        <v>52</v>
      </c>
      <c r="J11" s="1" t="s">
        <v>52</v>
      </c>
      <c r="K11" s="1" t="s">
        <v>52</v>
      </c>
      <c r="L11" s="1"/>
      <c r="M11" s="1"/>
      <c r="N11" s="1" t="s">
        <v>79</v>
      </c>
      <c r="O11" s="1"/>
    </row>
    <row r="12" spans="1:15" ht="15.6" x14ac:dyDescent="0.3">
      <c r="A12" s="1">
        <v>8</v>
      </c>
      <c r="B12" s="1" t="s">
        <v>82</v>
      </c>
      <c r="C12" s="1" t="s">
        <v>83</v>
      </c>
      <c r="D12" s="1" t="s">
        <v>84</v>
      </c>
      <c r="E12" s="1"/>
      <c r="F12" s="1"/>
      <c r="G12" s="1" t="s">
        <v>52</v>
      </c>
      <c r="H12" s="1" t="s">
        <v>52</v>
      </c>
      <c r="I12" s="1"/>
      <c r="J12" s="1"/>
      <c r="K12" s="1"/>
      <c r="L12" s="1"/>
      <c r="M12" s="1"/>
      <c r="N12" s="1"/>
      <c r="O12" s="1"/>
    </row>
    <row r="13" spans="1:15" ht="15.6" x14ac:dyDescent="0.3">
      <c r="A13" s="1">
        <v>9</v>
      </c>
      <c r="B13" s="1" t="s">
        <v>85</v>
      </c>
      <c r="C13" s="1" t="s">
        <v>86</v>
      </c>
      <c r="D13" s="1" t="s">
        <v>67</v>
      </c>
      <c r="E13" s="1">
        <v>6</v>
      </c>
      <c r="F13" s="1"/>
      <c r="G13" s="1" t="s">
        <v>52</v>
      </c>
      <c r="H13" s="1" t="s">
        <v>52</v>
      </c>
      <c r="I13" s="1"/>
      <c r="J13" s="1"/>
      <c r="K13" s="1"/>
      <c r="L13" s="1"/>
      <c r="M13" s="1"/>
      <c r="N13" s="1"/>
      <c r="O13" s="1"/>
    </row>
    <row r="14" spans="1:15" ht="15.6" x14ac:dyDescent="0.3">
      <c r="A14" s="1">
        <v>10</v>
      </c>
      <c r="B14" s="1" t="s">
        <v>87</v>
      </c>
      <c r="C14" s="1" t="s">
        <v>88</v>
      </c>
      <c r="D14" s="1" t="s">
        <v>84</v>
      </c>
      <c r="E14" s="1"/>
      <c r="F14" s="1"/>
      <c r="G14" s="1" t="s">
        <v>52</v>
      </c>
      <c r="H14" s="1" t="s">
        <v>52</v>
      </c>
      <c r="I14" s="1"/>
      <c r="J14" s="1"/>
      <c r="K14" s="1"/>
      <c r="L14" s="1"/>
      <c r="M14" s="1"/>
      <c r="N14" s="1"/>
      <c r="O14" s="1"/>
    </row>
    <row r="15" spans="1:15" ht="15.6" x14ac:dyDescent="0.3">
      <c r="A15" s="1">
        <v>11</v>
      </c>
      <c r="B15" s="1" t="s">
        <v>89</v>
      </c>
      <c r="C15" s="1" t="s">
        <v>90</v>
      </c>
      <c r="D15" s="1" t="s">
        <v>67</v>
      </c>
      <c r="E15" s="1">
        <v>6</v>
      </c>
      <c r="F15" s="1"/>
      <c r="G15" s="1" t="s">
        <v>52</v>
      </c>
      <c r="H15" s="1" t="s">
        <v>52</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38"/>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749</v>
      </c>
      <c r="D1" s="1" t="s">
        <v>18</v>
      </c>
      <c r="E1" s="5" t="str">
        <f>HYPERLINK("#'目錄'!A1","回首頁")</f>
        <v>回首頁</v>
      </c>
      <c r="N1" s="4" t="s">
        <v>35</v>
      </c>
      <c r="O1" s="1"/>
    </row>
    <row r="2" spans="1:15" ht="24" customHeight="1" x14ac:dyDescent="0.3">
      <c r="A2" s="11" t="s">
        <v>36</v>
      </c>
      <c r="B2" s="11"/>
      <c r="C2" s="1" t="s">
        <v>750</v>
      </c>
      <c r="N2" s="4" t="s">
        <v>38</v>
      </c>
      <c r="O2" s="1" t="s">
        <v>139</v>
      </c>
    </row>
    <row r="3" spans="1:15" ht="24" customHeight="1" x14ac:dyDescent="0.3">
      <c r="A3" s="11" t="s">
        <v>40</v>
      </c>
      <c r="B3" s="11"/>
      <c r="C3" s="1" t="s">
        <v>579</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751</v>
      </c>
      <c r="C8" s="1" t="s">
        <v>752</v>
      </c>
      <c r="D8" s="1" t="s">
        <v>238</v>
      </c>
      <c r="E8" s="1">
        <v>8</v>
      </c>
      <c r="F8" s="1"/>
      <c r="G8" s="1" t="s">
        <v>52</v>
      </c>
      <c r="H8" s="1" t="s">
        <v>581</v>
      </c>
      <c r="I8" s="1" t="s">
        <v>753</v>
      </c>
      <c r="J8" s="1" t="s">
        <v>752</v>
      </c>
      <c r="K8" s="1" t="s">
        <v>118</v>
      </c>
      <c r="L8" s="1" t="s">
        <v>241</v>
      </c>
      <c r="M8" s="1" t="s">
        <v>57</v>
      </c>
      <c r="N8" s="1"/>
      <c r="O8" s="1" t="s">
        <v>754</v>
      </c>
    </row>
    <row r="9" spans="1:15" ht="31.2" x14ac:dyDescent="0.3">
      <c r="A9" s="1">
        <v>5</v>
      </c>
      <c r="B9" s="1" t="s">
        <v>755</v>
      </c>
      <c r="C9" s="1" t="s">
        <v>756</v>
      </c>
      <c r="D9" s="1" t="s">
        <v>238</v>
      </c>
      <c r="E9" s="1">
        <v>8</v>
      </c>
      <c r="F9" s="1"/>
      <c r="G9" s="1" t="s">
        <v>52</v>
      </c>
      <c r="H9" s="1" t="s">
        <v>581</v>
      </c>
      <c r="I9" s="1" t="s">
        <v>757</v>
      </c>
      <c r="J9" s="1" t="s">
        <v>756</v>
      </c>
      <c r="K9" s="1" t="s">
        <v>118</v>
      </c>
      <c r="L9" s="1" t="s">
        <v>241</v>
      </c>
      <c r="M9" s="1" t="s">
        <v>57</v>
      </c>
      <c r="N9" s="1"/>
      <c r="O9" s="1" t="s">
        <v>758</v>
      </c>
    </row>
    <row r="10" spans="1:15" ht="409.6" x14ac:dyDescent="0.3">
      <c r="A10" s="1">
        <v>6</v>
      </c>
      <c r="B10" s="1" t="s">
        <v>759</v>
      </c>
      <c r="C10" s="1" t="s">
        <v>760</v>
      </c>
      <c r="D10" s="1" t="s">
        <v>67</v>
      </c>
      <c r="E10" s="1">
        <v>2</v>
      </c>
      <c r="F10" s="1"/>
      <c r="G10" s="1" t="s">
        <v>761</v>
      </c>
      <c r="H10" s="1" t="s">
        <v>581</v>
      </c>
      <c r="I10" s="1" t="s">
        <v>762</v>
      </c>
      <c r="J10" s="1" t="s">
        <v>760</v>
      </c>
      <c r="K10" s="1" t="s">
        <v>118</v>
      </c>
      <c r="L10" s="1" t="s">
        <v>430</v>
      </c>
      <c r="M10" s="1" t="s">
        <v>57</v>
      </c>
      <c r="N10" s="1"/>
      <c r="O10" s="1" t="s">
        <v>763</v>
      </c>
    </row>
    <row r="11" spans="1:15" ht="31.2" x14ac:dyDescent="0.3">
      <c r="A11" s="1">
        <v>7</v>
      </c>
      <c r="B11" s="1" t="s">
        <v>764</v>
      </c>
      <c r="C11" s="1" t="s">
        <v>765</v>
      </c>
      <c r="D11" s="1" t="s">
        <v>67</v>
      </c>
      <c r="E11" s="1">
        <v>30</v>
      </c>
      <c r="F11" s="1"/>
      <c r="G11" s="1" t="s">
        <v>52</v>
      </c>
      <c r="H11" s="1" t="s">
        <v>581</v>
      </c>
      <c r="I11" s="1" t="s">
        <v>766</v>
      </c>
      <c r="J11" s="1" t="s">
        <v>765</v>
      </c>
      <c r="K11" s="1" t="s">
        <v>157</v>
      </c>
      <c r="L11" s="1" t="s">
        <v>767</v>
      </c>
      <c r="M11" s="1" t="s">
        <v>57</v>
      </c>
      <c r="N11" s="1"/>
      <c r="O11" s="1" t="s">
        <v>768</v>
      </c>
    </row>
    <row r="12" spans="1:15" ht="15.6" x14ac:dyDescent="0.3">
      <c r="A12" s="1">
        <v>8</v>
      </c>
      <c r="B12" s="1" t="s">
        <v>65</v>
      </c>
      <c r="C12" s="1" t="s">
        <v>66</v>
      </c>
      <c r="D12" s="1" t="s">
        <v>67</v>
      </c>
      <c r="E12" s="1">
        <v>32</v>
      </c>
      <c r="F12" s="1"/>
      <c r="G12" s="1" t="s">
        <v>52</v>
      </c>
      <c r="H12" s="1" t="s">
        <v>52</v>
      </c>
      <c r="I12" s="1" t="s">
        <v>52</v>
      </c>
      <c r="J12" s="1" t="s">
        <v>52</v>
      </c>
      <c r="K12" s="1" t="s">
        <v>52</v>
      </c>
      <c r="L12" s="1"/>
      <c r="M12" s="1"/>
      <c r="N12" s="1" t="s">
        <v>76</v>
      </c>
      <c r="O12" s="1"/>
    </row>
    <row r="13" spans="1:15" ht="15.6" x14ac:dyDescent="0.3">
      <c r="A13" s="1">
        <v>9</v>
      </c>
      <c r="B13" s="1" t="s">
        <v>769</v>
      </c>
      <c r="C13" s="1" t="s">
        <v>770</v>
      </c>
      <c r="D13" s="1" t="s">
        <v>67</v>
      </c>
      <c r="E13" s="1">
        <v>10</v>
      </c>
      <c r="F13" s="1"/>
      <c r="G13" s="1" t="s">
        <v>52</v>
      </c>
      <c r="H13" s="1" t="s">
        <v>52</v>
      </c>
      <c r="I13" s="1" t="s">
        <v>52</v>
      </c>
      <c r="J13" s="1" t="s">
        <v>52</v>
      </c>
      <c r="K13" s="1" t="s">
        <v>52</v>
      </c>
      <c r="L13" s="1"/>
      <c r="M13" s="1"/>
      <c r="N13" s="1" t="s">
        <v>76</v>
      </c>
      <c r="O13" s="1"/>
    </row>
    <row r="14" spans="1:15" ht="15.6" x14ac:dyDescent="0.3">
      <c r="A14" s="1">
        <v>10</v>
      </c>
      <c r="B14" s="1" t="s">
        <v>771</v>
      </c>
      <c r="C14" s="1" t="s">
        <v>772</v>
      </c>
      <c r="D14" s="1" t="s">
        <v>67</v>
      </c>
      <c r="E14" s="1">
        <v>3</v>
      </c>
      <c r="F14" s="1"/>
      <c r="G14" s="1" t="s">
        <v>52</v>
      </c>
      <c r="H14" s="1" t="s">
        <v>52</v>
      </c>
      <c r="I14" s="1" t="s">
        <v>52</v>
      </c>
      <c r="J14" s="1" t="s">
        <v>52</v>
      </c>
      <c r="K14" s="1" t="s">
        <v>52</v>
      </c>
      <c r="L14" s="1"/>
      <c r="M14" s="1"/>
      <c r="N14" s="1" t="s">
        <v>76</v>
      </c>
      <c r="O14" s="1"/>
    </row>
    <row r="15" spans="1:15" ht="15.6" x14ac:dyDescent="0.3">
      <c r="A15" s="1">
        <v>11</v>
      </c>
      <c r="B15" s="1" t="s">
        <v>773</v>
      </c>
      <c r="C15" s="1" t="s">
        <v>774</v>
      </c>
      <c r="D15" s="1" t="s">
        <v>137</v>
      </c>
      <c r="E15" s="1">
        <v>30</v>
      </c>
      <c r="F15" s="1"/>
      <c r="G15" s="1" t="s">
        <v>52</v>
      </c>
      <c r="H15" s="1" t="s">
        <v>52</v>
      </c>
      <c r="I15" s="1" t="s">
        <v>52</v>
      </c>
      <c r="J15" s="1" t="s">
        <v>52</v>
      </c>
      <c r="K15" s="1" t="s">
        <v>52</v>
      </c>
      <c r="L15" s="1"/>
      <c r="M15" s="1"/>
      <c r="N15" s="1" t="s">
        <v>76</v>
      </c>
      <c r="O15" s="1"/>
    </row>
    <row r="16" spans="1:15" ht="15.6" x14ac:dyDescent="0.3">
      <c r="A16" s="1">
        <v>12</v>
      </c>
      <c r="B16" s="1" t="s">
        <v>358</v>
      </c>
      <c r="C16" s="1" t="s">
        <v>359</v>
      </c>
      <c r="D16" s="1" t="s">
        <v>55</v>
      </c>
      <c r="E16" s="1">
        <v>5</v>
      </c>
      <c r="F16" s="1">
        <v>2</v>
      </c>
      <c r="G16" s="1" t="s">
        <v>52</v>
      </c>
      <c r="H16" s="1" t="s">
        <v>52</v>
      </c>
      <c r="I16" s="1" t="s">
        <v>52</v>
      </c>
      <c r="J16" s="1" t="s">
        <v>52</v>
      </c>
      <c r="K16" s="1" t="s">
        <v>52</v>
      </c>
      <c r="L16" s="1"/>
      <c r="M16" s="1"/>
      <c r="N16" s="1" t="s">
        <v>274</v>
      </c>
      <c r="O16" s="1"/>
    </row>
    <row r="17" spans="1:15" ht="93.6" x14ac:dyDescent="0.3">
      <c r="A17" s="1">
        <v>13</v>
      </c>
      <c r="B17" s="1" t="s">
        <v>775</v>
      </c>
      <c r="C17" s="1" t="s">
        <v>776</v>
      </c>
      <c r="D17" s="1" t="s">
        <v>67</v>
      </c>
      <c r="E17" s="1">
        <v>2</v>
      </c>
      <c r="F17" s="1"/>
      <c r="G17" s="1" t="s">
        <v>777</v>
      </c>
      <c r="H17" s="1" t="s">
        <v>52</v>
      </c>
      <c r="I17" s="1" t="s">
        <v>52</v>
      </c>
      <c r="J17" s="1" t="s">
        <v>52</v>
      </c>
      <c r="K17" s="1" t="s">
        <v>52</v>
      </c>
      <c r="L17" s="1"/>
      <c r="M17" s="1"/>
      <c r="N17" s="1" t="s">
        <v>76</v>
      </c>
      <c r="O17" s="1"/>
    </row>
    <row r="18" spans="1:15" ht="156" x14ac:dyDescent="0.3">
      <c r="A18" s="1">
        <v>14</v>
      </c>
      <c r="B18" s="1" t="s">
        <v>778</v>
      </c>
      <c r="C18" s="1" t="s">
        <v>779</v>
      </c>
      <c r="D18" s="1" t="s">
        <v>67</v>
      </c>
      <c r="E18" s="1">
        <v>2</v>
      </c>
      <c r="F18" s="1"/>
      <c r="G18" s="1" t="s">
        <v>780</v>
      </c>
      <c r="H18" s="1" t="s">
        <v>52</v>
      </c>
      <c r="I18" s="1" t="s">
        <v>52</v>
      </c>
      <c r="J18" s="1" t="s">
        <v>52</v>
      </c>
      <c r="K18" s="1" t="s">
        <v>52</v>
      </c>
      <c r="L18" s="1"/>
      <c r="M18" s="1"/>
      <c r="N18" s="1" t="s">
        <v>76</v>
      </c>
      <c r="O18" s="1"/>
    </row>
    <row r="19" spans="1:15" ht="15.6" x14ac:dyDescent="0.3">
      <c r="A19" s="1">
        <v>15</v>
      </c>
      <c r="B19" s="1" t="s">
        <v>781</v>
      </c>
      <c r="C19" s="1" t="s">
        <v>782</v>
      </c>
      <c r="D19" s="1" t="s">
        <v>238</v>
      </c>
      <c r="E19" s="1">
        <v>8</v>
      </c>
      <c r="F19" s="1"/>
      <c r="G19" s="1" t="s">
        <v>52</v>
      </c>
      <c r="H19" s="1" t="s">
        <v>52</v>
      </c>
      <c r="I19" s="1" t="s">
        <v>52</v>
      </c>
      <c r="J19" s="1" t="s">
        <v>52</v>
      </c>
      <c r="K19" s="1" t="s">
        <v>52</v>
      </c>
      <c r="L19" s="1"/>
      <c r="M19" s="1"/>
      <c r="N19" s="1" t="s">
        <v>274</v>
      </c>
      <c r="O19" s="1"/>
    </row>
    <row r="20" spans="1:15" ht="15.6" x14ac:dyDescent="0.3">
      <c r="A20" s="1">
        <v>16</v>
      </c>
      <c r="B20" s="1" t="s">
        <v>783</v>
      </c>
      <c r="C20" s="1" t="s">
        <v>784</v>
      </c>
      <c r="D20" s="1" t="s">
        <v>238</v>
      </c>
      <c r="E20" s="1">
        <v>8</v>
      </c>
      <c r="F20" s="1"/>
      <c r="G20" s="1" t="s">
        <v>52</v>
      </c>
      <c r="H20" s="1" t="s">
        <v>52</v>
      </c>
      <c r="I20" s="1" t="s">
        <v>52</v>
      </c>
      <c r="J20" s="1" t="s">
        <v>52</v>
      </c>
      <c r="K20" s="1" t="s">
        <v>52</v>
      </c>
      <c r="L20" s="1"/>
      <c r="M20" s="1"/>
      <c r="N20" s="1" t="s">
        <v>274</v>
      </c>
      <c r="O20" s="1"/>
    </row>
    <row r="21" spans="1:15" ht="78" x14ac:dyDescent="0.3">
      <c r="A21" s="1">
        <v>17</v>
      </c>
      <c r="B21" s="1" t="s">
        <v>785</v>
      </c>
      <c r="C21" s="1" t="s">
        <v>786</v>
      </c>
      <c r="D21" s="1" t="s">
        <v>67</v>
      </c>
      <c r="E21" s="1">
        <v>2</v>
      </c>
      <c r="F21" s="1"/>
      <c r="G21" s="1" t="s">
        <v>787</v>
      </c>
      <c r="H21" s="1" t="s">
        <v>52</v>
      </c>
      <c r="I21" s="1" t="s">
        <v>52</v>
      </c>
      <c r="J21" s="1" t="s">
        <v>52</v>
      </c>
      <c r="K21" s="1" t="s">
        <v>52</v>
      </c>
      <c r="L21" s="1"/>
      <c r="M21" s="1"/>
      <c r="N21" s="1" t="s">
        <v>76</v>
      </c>
      <c r="O21" s="1"/>
    </row>
    <row r="22" spans="1:15" ht="78" x14ac:dyDescent="0.3">
      <c r="A22" s="1">
        <v>18</v>
      </c>
      <c r="B22" s="1" t="s">
        <v>788</v>
      </c>
      <c r="C22" s="1" t="s">
        <v>789</v>
      </c>
      <c r="D22" s="1" t="s">
        <v>67</v>
      </c>
      <c r="E22" s="1">
        <v>2</v>
      </c>
      <c r="F22" s="1"/>
      <c r="G22" s="1" t="s">
        <v>787</v>
      </c>
      <c r="H22" s="1" t="s">
        <v>52</v>
      </c>
      <c r="I22" s="1" t="s">
        <v>52</v>
      </c>
      <c r="J22" s="1" t="s">
        <v>52</v>
      </c>
      <c r="K22" s="1" t="s">
        <v>52</v>
      </c>
      <c r="L22" s="1"/>
      <c r="M22" s="1"/>
      <c r="N22" s="1" t="s">
        <v>76</v>
      </c>
      <c r="O22" s="1"/>
    </row>
    <row r="23" spans="1:15" ht="15.6" x14ac:dyDescent="0.3">
      <c r="A23" s="1">
        <v>19</v>
      </c>
      <c r="B23" s="1" t="s">
        <v>790</v>
      </c>
      <c r="C23" s="1" t="s">
        <v>791</v>
      </c>
      <c r="D23" s="1" t="s">
        <v>238</v>
      </c>
      <c r="E23" s="1">
        <v>8</v>
      </c>
      <c r="F23" s="1"/>
      <c r="G23" s="1" t="s">
        <v>52</v>
      </c>
      <c r="H23" s="1" t="s">
        <v>52</v>
      </c>
      <c r="I23" s="1" t="s">
        <v>52</v>
      </c>
      <c r="J23" s="1" t="s">
        <v>52</v>
      </c>
      <c r="K23" s="1" t="s">
        <v>52</v>
      </c>
      <c r="L23" s="1"/>
      <c r="M23" s="1"/>
      <c r="N23" s="1" t="s">
        <v>274</v>
      </c>
      <c r="O23" s="1"/>
    </row>
    <row r="24" spans="1:15" ht="93.6" x14ac:dyDescent="0.3">
      <c r="A24" s="1">
        <v>20</v>
      </c>
      <c r="B24" s="1" t="s">
        <v>792</v>
      </c>
      <c r="C24" s="1" t="s">
        <v>793</v>
      </c>
      <c r="D24" s="1" t="s">
        <v>67</v>
      </c>
      <c r="E24" s="1">
        <v>2</v>
      </c>
      <c r="F24" s="1"/>
      <c r="G24" s="1" t="s">
        <v>794</v>
      </c>
      <c r="H24" s="1" t="s">
        <v>52</v>
      </c>
      <c r="I24" s="1" t="s">
        <v>52</v>
      </c>
      <c r="J24" s="1" t="s">
        <v>52</v>
      </c>
      <c r="K24" s="1" t="s">
        <v>52</v>
      </c>
      <c r="L24" s="1"/>
      <c r="M24" s="1"/>
      <c r="N24" s="1" t="s">
        <v>76</v>
      </c>
      <c r="O24" s="1"/>
    </row>
    <row r="25" spans="1:15" ht="15.6" x14ac:dyDescent="0.3">
      <c r="A25" s="1">
        <v>21</v>
      </c>
      <c r="B25" s="1" t="s">
        <v>795</v>
      </c>
      <c r="C25" s="1" t="s">
        <v>796</v>
      </c>
      <c r="D25" s="1" t="s">
        <v>67</v>
      </c>
      <c r="E25" s="1">
        <v>3</v>
      </c>
      <c r="F25" s="1"/>
      <c r="G25" s="1" t="s">
        <v>52</v>
      </c>
      <c r="H25" s="1" t="s">
        <v>52</v>
      </c>
      <c r="I25" s="1" t="s">
        <v>52</v>
      </c>
      <c r="J25" s="1" t="s">
        <v>52</v>
      </c>
      <c r="K25" s="1" t="s">
        <v>52</v>
      </c>
      <c r="L25" s="1"/>
      <c r="M25" s="1"/>
      <c r="N25" s="1" t="s">
        <v>76</v>
      </c>
      <c r="O25" s="1"/>
    </row>
    <row r="26" spans="1:15" ht="62.4" x14ac:dyDescent="0.3">
      <c r="A26" s="1">
        <v>22</v>
      </c>
      <c r="B26" s="1" t="s">
        <v>797</v>
      </c>
      <c r="C26" s="1" t="s">
        <v>798</v>
      </c>
      <c r="D26" s="1" t="s">
        <v>67</v>
      </c>
      <c r="E26" s="1">
        <v>2</v>
      </c>
      <c r="F26" s="1"/>
      <c r="G26" s="1" t="s">
        <v>799</v>
      </c>
      <c r="H26" s="1" t="s">
        <v>52</v>
      </c>
      <c r="I26" s="1" t="s">
        <v>52</v>
      </c>
      <c r="J26" s="1" t="s">
        <v>52</v>
      </c>
      <c r="K26" s="1" t="s">
        <v>52</v>
      </c>
      <c r="L26" s="1"/>
      <c r="M26" s="1"/>
      <c r="N26" s="1" t="s">
        <v>76</v>
      </c>
      <c r="O26" s="1"/>
    </row>
    <row r="27" spans="1:15" ht="31.2" x14ac:dyDescent="0.3">
      <c r="A27" s="1">
        <v>23</v>
      </c>
      <c r="B27" s="1" t="s">
        <v>800</v>
      </c>
      <c r="C27" s="1" t="s">
        <v>801</v>
      </c>
      <c r="D27" s="1" t="s">
        <v>67</v>
      </c>
      <c r="E27" s="1">
        <v>1</v>
      </c>
      <c r="F27" s="1"/>
      <c r="G27" s="1" t="s">
        <v>802</v>
      </c>
      <c r="H27" s="1" t="s">
        <v>52</v>
      </c>
      <c r="I27" s="1" t="s">
        <v>52</v>
      </c>
      <c r="J27" s="1" t="s">
        <v>52</v>
      </c>
      <c r="K27" s="1" t="s">
        <v>52</v>
      </c>
      <c r="L27" s="1"/>
      <c r="M27" s="1"/>
      <c r="N27" s="1" t="s">
        <v>76</v>
      </c>
      <c r="O27" s="1"/>
    </row>
    <row r="28" spans="1:15" ht="15.6" x14ac:dyDescent="0.3">
      <c r="A28" s="1">
        <v>24</v>
      </c>
      <c r="B28" s="1" t="s">
        <v>803</v>
      </c>
      <c r="C28" s="1" t="s">
        <v>804</v>
      </c>
      <c r="D28" s="1" t="s">
        <v>67</v>
      </c>
      <c r="E28" s="1">
        <v>3</v>
      </c>
      <c r="F28" s="1"/>
      <c r="G28" s="1" t="s">
        <v>52</v>
      </c>
      <c r="H28" s="1" t="s">
        <v>52</v>
      </c>
      <c r="I28" s="1" t="s">
        <v>52</v>
      </c>
      <c r="J28" s="1" t="s">
        <v>52</v>
      </c>
      <c r="K28" s="1" t="s">
        <v>52</v>
      </c>
      <c r="L28" s="1"/>
      <c r="M28" s="1"/>
      <c r="N28" s="1" t="s">
        <v>76</v>
      </c>
      <c r="O28" s="1"/>
    </row>
    <row r="29" spans="1:15" ht="15.6" x14ac:dyDescent="0.3">
      <c r="A29" s="1">
        <v>25</v>
      </c>
      <c r="B29" s="1" t="s">
        <v>805</v>
      </c>
      <c r="C29" s="1" t="s">
        <v>806</v>
      </c>
      <c r="D29" s="1" t="s">
        <v>137</v>
      </c>
      <c r="E29" s="1">
        <v>300</v>
      </c>
      <c r="F29" s="1"/>
      <c r="G29" s="1" t="s">
        <v>52</v>
      </c>
      <c r="H29" s="1" t="s">
        <v>52</v>
      </c>
      <c r="I29" s="1" t="s">
        <v>52</v>
      </c>
      <c r="J29" s="1" t="s">
        <v>52</v>
      </c>
      <c r="K29" s="1" t="s">
        <v>52</v>
      </c>
      <c r="L29" s="1"/>
      <c r="M29" s="1"/>
      <c r="N29" s="1" t="s">
        <v>76</v>
      </c>
      <c r="O29" s="1"/>
    </row>
    <row r="30" spans="1:15" ht="15.6" x14ac:dyDescent="0.3">
      <c r="A30" s="1">
        <v>26</v>
      </c>
      <c r="B30" s="1" t="s">
        <v>807</v>
      </c>
      <c r="C30" s="1" t="s">
        <v>808</v>
      </c>
      <c r="D30" s="1" t="s">
        <v>137</v>
      </c>
      <c r="E30" s="1">
        <v>300</v>
      </c>
      <c r="F30" s="1"/>
      <c r="G30" s="1" t="s">
        <v>52</v>
      </c>
      <c r="H30" s="1" t="s">
        <v>52</v>
      </c>
      <c r="I30" s="1" t="s">
        <v>52</v>
      </c>
      <c r="J30" s="1" t="s">
        <v>52</v>
      </c>
      <c r="K30" s="1" t="s">
        <v>52</v>
      </c>
      <c r="L30" s="1"/>
      <c r="M30" s="1"/>
      <c r="N30" s="1" t="s">
        <v>76</v>
      </c>
      <c r="O30" s="1"/>
    </row>
    <row r="31" spans="1:15" ht="31.2" x14ac:dyDescent="0.3">
      <c r="A31" s="1">
        <v>27</v>
      </c>
      <c r="B31" s="1" t="s">
        <v>381</v>
      </c>
      <c r="C31" s="1" t="s">
        <v>382</v>
      </c>
      <c r="D31" s="1" t="s">
        <v>67</v>
      </c>
      <c r="E31" s="1">
        <v>1</v>
      </c>
      <c r="F31" s="1"/>
      <c r="G31" s="1" t="s">
        <v>383</v>
      </c>
      <c r="H31" s="1" t="s">
        <v>52</v>
      </c>
      <c r="I31" s="1" t="s">
        <v>52</v>
      </c>
      <c r="J31" s="1" t="s">
        <v>52</v>
      </c>
      <c r="K31" s="1" t="s">
        <v>52</v>
      </c>
      <c r="L31" s="1"/>
      <c r="M31" s="1"/>
      <c r="N31" s="1" t="s">
        <v>79</v>
      </c>
      <c r="O31" s="1"/>
    </row>
    <row r="32" spans="1:15" ht="62.4" x14ac:dyDescent="0.3">
      <c r="A32" s="1">
        <v>28</v>
      </c>
      <c r="B32" s="1" t="s">
        <v>385</v>
      </c>
      <c r="C32" s="1" t="s">
        <v>386</v>
      </c>
      <c r="D32" s="1" t="s">
        <v>67</v>
      </c>
      <c r="E32" s="1">
        <v>1</v>
      </c>
      <c r="F32" s="1"/>
      <c r="G32" s="1" t="s">
        <v>387</v>
      </c>
      <c r="H32" s="1" t="s">
        <v>52</v>
      </c>
      <c r="I32" s="1" t="s">
        <v>52</v>
      </c>
      <c r="J32" s="1" t="s">
        <v>52</v>
      </c>
      <c r="K32" s="1" t="s">
        <v>52</v>
      </c>
      <c r="L32" s="1"/>
      <c r="M32" s="1"/>
      <c r="N32" s="1" t="s">
        <v>274</v>
      </c>
      <c r="O32" s="1"/>
    </row>
    <row r="33" spans="1:15" ht="15.6" x14ac:dyDescent="0.3">
      <c r="A33" s="1">
        <v>29</v>
      </c>
      <c r="B33" s="1" t="s">
        <v>388</v>
      </c>
      <c r="C33" s="1" t="s">
        <v>389</v>
      </c>
      <c r="D33" s="1" t="s">
        <v>238</v>
      </c>
      <c r="E33" s="1">
        <v>8</v>
      </c>
      <c r="F33" s="1"/>
      <c r="G33" s="1" t="s">
        <v>52</v>
      </c>
      <c r="H33" s="1" t="s">
        <v>52</v>
      </c>
      <c r="I33" s="1" t="s">
        <v>52</v>
      </c>
      <c r="J33" s="1" t="s">
        <v>52</v>
      </c>
      <c r="K33" s="1" t="s">
        <v>52</v>
      </c>
      <c r="L33" s="1"/>
      <c r="M33" s="1"/>
      <c r="N33" s="1" t="s">
        <v>274</v>
      </c>
      <c r="O33" s="1"/>
    </row>
    <row r="34" spans="1:15" ht="31.2" x14ac:dyDescent="0.3">
      <c r="A34" s="1">
        <v>30</v>
      </c>
      <c r="B34" s="1" t="s">
        <v>392</v>
      </c>
      <c r="C34" s="1" t="s">
        <v>310</v>
      </c>
      <c r="D34" s="1" t="s">
        <v>55</v>
      </c>
      <c r="E34" s="1">
        <v>16</v>
      </c>
      <c r="F34" s="1">
        <v>2</v>
      </c>
      <c r="G34" s="1" t="s">
        <v>52</v>
      </c>
      <c r="H34" s="1" t="s">
        <v>581</v>
      </c>
      <c r="I34" s="1" t="s">
        <v>582</v>
      </c>
      <c r="J34" s="1" t="s">
        <v>583</v>
      </c>
      <c r="K34" s="1" t="s">
        <v>228</v>
      </c>
      <c r="L34" s="1" t="s">
        <v>229</v>
      </c>
      <c r="M34" s="1" t="s">
        <v>230</v>
      </c>
      <c r="N34" s="1"/>
      <c r="O34" s="1" t="s">
        <v>584</v>
      </c>
    </row>
    <row r="35" spans="1:15" ht="15.6" x14ac:dyDescent="0.3">
      <c r="A35" s="1">
        <v>31</v>
      </c>
      <c r="B35" s="1" t="s">
        <v>82</v>
      </c>
      <c r="C35" s="1" t="s">
        <v>83</v>
      </c>
      <c r="D35" s="1" t="s">
        <v>84</v>
      </c>
      <c r="E35" s="1"/>
      <c r="F35" s="1"/>
      <c r="G35" s="1" t="s">
        <v>52</v>
      </c>
      <c r="H35" s="1" t="s">
        <v>52</v>
      </c>
      <c r="I35" s="1"/>
      <c r="J35" s="1"/>
      <c r="K35" s="1"/>
      <c r="L35" s="1"/>
      <c r="M35" s="1"/>
      <c r="N35" s="1"/>
      <c r="O35" s="1"/>
    </row>
    <row r="36" spans="1:15" ht="15.6" x14ac:dyDescent="0.3">
      <c r="A36" s="1">
        <v>32</v>
      </c>
      <c r="B36" s="1" t="s">
        <v>85</v>
      </c>
      <c r="C36" s="1" t="s">
        <v>86</v>
      </c>
      <c r="D36" s="1" t="s">
        <v>67</v>
      </c>
      <c r="E36" s="1">
        <v>6</v>
      </c>
      <c r="F36" s="1"/>
      <c r="G36" s="1" t="s">
        <v>52</v>
      </c>
      <c r="H36" s="1" t="s">
        <v>52</v>
      </c>
      <c r="I36" s="1"/>
      <c r="J36" s="1"/>
      <c r="K36" s="1"/>
      <c r="L36" s="1"/>
      <c r="M36" s="1"/>
      <c r="N36" s="1"/>
      <c r="O36" s="1"/>
    </row>
    <row r="37" spans="1:15" ht="15.6" x14ac:dyDescent="0.3">
      <c r="A37" s="1">
        <v>33</v>
      </c>
      <c r="B37" s="1" t="s">
        <v>87</v>
      </c>
      <c r="C37" s="1" t="s">
        <v>88</v>
      </c>
      <c r="D37" s="1" t="s">
        <v>84</v>
      </c>
      <c r="E37" s="1"/>
      <c r="F37" s="1"/>
      <c r="G37" s="1" t="s">
        <v>52</v>
      </c>
      <c r="H37" s="1" t="s">
        <v>52</v>
      </c>
      <c r="I37" s="1"/>
      <c r="J37" s="1"/>
      <c r="K37" s="1"/>
      <c r="L37" s="1"/>
      <c r="M37" s="1"/>
      <c r="N37" s="1"/>
      <c r="O37" s="1"/>
    </row>
    <row r="38" spans="1:15" ht="15.6" x14ac:dyDescent="0.3">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2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809</v>
      </c>
      <c r="D1" s="1" t="s">
        <v>19</v>
      </c>
      <c r="E1" s="5" t="str">
        <f>HYPERLINK("#'目錄'!A1","回首頁")</f>
        <v>回首頁</v>
      </c>
      <c r="N1" s="4" t="s">
        <v>35</v>
      </c>
      <c r="O1" s="1"/>
    </row>
    <row r="2" spans="1:15" ht="24" customHeight="1" x14ac:dyDescent="0.3">
      <c r="A2" s="11" t="s">
        <v>36</v>
      </c>
      <c r="B2" s="11"/>
      <c r="C2" s="1" t="s">
        <v>810</v>
      </c>
      <c r="N2" s="4" t="s">
        <v>38</v>
      </c>
      <c r="O2" s="1" t="s">
        <v>811</v>
      </c>
    </row>
    <row r="3" spans="1:15" ht="24" customHeight="1" x14ac:dyDescent="0.3">
      <c r="A3" s="11" t="s">
        <v>40</v>
      </c>
      <c r="B3" s="11"/>
      <c r="C3" s="1" t="s">
        <v>812</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52</v>
      </c>
      <c r="H5" s="1" t="s">
        <v>96</v>
      </c>
      <c r="I5" s="1" t="s">
        <v>53</v>
      </c>
      <c r="J5" s="1" t="s">
        <v>97</v>
      </c>
      <c r="K5" s="1" t="s">
        <v>98</v>
      </c>
      <c r="L5" s="1" t="s">
        <v>99</v>
      </c>
      <c r="M5" s="1" t="s">
        <v>57</v>
      </c>
      <c r="N5" s="1"/>
      <c r="O5" s="1" t="s">
        <v>100</v>
      </c>
    </row>
    <row r="6" spans="1:15" ht="31.2" x14ac:dyDescent="0.3">
      <c r="A6" s="1">
        <v>2</v>
      </c>
      <c r="B6" s="1" t="s">
        <v>59</v>
      </c>
      <c r="C6" s="1" t="s">
        <v>60</v>
      </c>
      <c r="D6" s="1" t="s">
        <v>55</v>
      </c>
      <c r="E6" s="1">
        <v>2</v>
      </c>
      <c r="F6" s="1"/>
      <c r="G6" s="1" t="s">
        <v>52</v>
      </c>
      <c r="H6" s="1" t="s">
        <v>96</v>
      </c>
      <c r="I6" s="1" t="s">
        <v>59</v>
      </c>
      <c r="J6" s="1" t="s">
        <v>101</v>
      </c>
      <c r="K6" s="1" t="s">
        <v>98</v>
      </c>
      <c r="L6" s="1" t="s">
        <v>102</v>
      </c>
      <c r="M6" s="1" t="s">
        <v>57</v>
      </c>
      <c r="N6" s="1"/>
      <c r="O6" s="1" t="s">
        <v>103</v>
      </c>
    </row>
    <row r="7" spans="1:15" ht="31.2" x14ac:dyDescent="0.3">
      <c r="A7" s="1">
        <v>3</v>
      </c>
      <c r="B7" s="1" t="s">
        <v>62</v>
      </c>
      <c r="C7" s="1" t="s">
        <v>63</v>
      </c>
      <c r="D7" s="1" t="s">
        <v>55</v>
      </c>
      <c r="E7" s="1">
        <v>7</v>
      </c>
      <c r="F7" s="1"/>
      <c r="G7" s="1" t="s">
        <v>52</v>
      </c>
      <c r="H7" s="1" t="s">
        <v>96</v>
      </c>
      <c r="I7" s="1" t="s">
        <v>62</v>
      </c>
      <c r="J7" s="1" t="s">
        <v>63</v>
      </c>
      <c r="K7" s="1" t="s">
        <v>98</v>
      </c>
      <c r="L7" s="1" t="s">
        <v>104</v>
      </c>
      <c r="M7" s="1" t="s">
        <v>57</v>
      </c>
      <c r="N7" s="1"/>
      <c r="O7" s="1" t="s">
        <v>105</v>
      </c>
    </row>
    <row r="8" spans="1:15" ht="78" x14ac:dyDescent="0.3">
      <c r="A8" s="1">
        <v>4</v>
      </c>
      <c r="B8" s="1" t="s">
        <v>813</v>
      </c>
      <c r="C8" s="1" t="s">
        <v>814</v>
      </c>
      <c r="D8" s="1" t="s">
        <v>55</v>
      </c>
      <c r="E8" s="1">
        <v>5</v>
      </c>
      <c r="F8" s="1"/>
      <c r="G8" s="1" t="s">
        <v>52</v>
      </c>
      <c r="H8" s="1" t="s">
        <v>815</v>
      </c>
      <c r="I8" s="1" t="s">
        <v>816</v>
      </c>
      <c r="J8" s="1" t="s">
        <v>817</v>
      </c>
      <c r="K8" s="1" t="s">
        <v>818</v>
      </c>
      <c r="L8" s="1" t="s">
        <v>819</v>
      </c>
      <c r="M8" s="1" t="s">
        <v>111</v>
      </c>
      <c r="N8" s="1"/>
      <c r="O8" s="1" t="s">
        <v>820</v>
      </c>
    </row>
    <row r="9" spans="1:15" ht="31.2" x14ac:dyDescent="0.3">
      <c r="A9" s="1">
        <v>5</v>
      </c>
      <c r="B9" s="1" t="s">
        <v>821</v>
      </c>
      <c r="C9" s="1" t="s">
        <v>822</v>
      </c>
      <c r="D9" s="1" t="s">
        <v>137</v>
      </c>
      <c r="E9" s="1">
        <v>20</v>
      </c>
      <c r="F9" s="1"/>
      <c r="G9" s="1" t="s">
        <v>823</v>
      </c>
      <c r="H9" s="1" t="s">
        <v>52</v>
      </c>
      <c r="I9" s="1" t="s">
        <v>52</v>
      </c>
      <c r="J9" s="1" t="s">
        <v>52</v>
      </c>
      <c r="K9" s="1" t="s">
        <v>52</v>
      </c>
      <c r="L9" s="1"/>
      <c r="M9" s="1"/>
      <c r="N9" s="1" t="s">
        <v>824</v>
      </c>
      <c r="O9" s="1"/>
    </row>
    <row r="10" spans="1:15" ht="15.6" x14ac:dyDescent="0.3">
      <c r="A10" s="1">
        <v>6</v>
      </c>
      <c r="B10" s="1" t="s">
        <v>825</v>
      </c>
      <c r="C10" s="1" t="s">
        <v>826</v>
      </c>
      <c r="D10" s="1" t="s">
        <v>55</v>
      </c>
      <c r="E10" s="1">
        <v>5</v>
      </c>
      <c r="F10" s="1"/>
      <c r="G10" s="1" t="s">
        <v>827</v>
      </c>
      <c r="H10" s="1" t="s">
        <v>52</v>
      </c>
      <c r="I10" s="1" t="s">
        <v>52</v>
      </c>
      <c r="J10" s="1" t="s">
        <v>52</v>
      </c>
      <c r="K10" s="1" t="s">
        <v>52</v>
      </c>
      <c r="L10" s="1"/>
      <c r="M10" s="1"/>
      <c r="N10" s="1" t="s">
        <v>79</v>
      </c>
      <c r="O10" s="1"/>
    </row>
    <row r="11" spans="1:15" ht="31.2" x14ac:dyDescent="0.3">
      <c r="A11" s="1">
        <v>7</v>
      </c>
      <c r="B11" s="1" t="s">
        <v>269</v>
      </c>
      <c r="C11" s="1" t="s">
        <v>828</v>
      </c>
      <c r="D11" s="1" t="s">
        <v>67</v>
      </c>
      <c r="E11" s="1">
        <v>1</v>
      </c>
      <c r="F11" s="1"/>
      <c r="G11" s="1" t="s">
        <v>829</v>
      </c>
      <c r="H11" s="1" t="s">
        <v>129</v>
      </c>
      <c r="I11" s="1" t="s">
        <v>830</v>
      </c>
      <c r="J11" s="1" t="s">
        <v>828</v>
      </c>
      <c r="K11" s="1" t="s">
        <v>157</v>
      </c>
      <c r="L11" s="1" t="s">
        <v>99</v>
      </c>
      <c r="M11" s="1" t="s">
        <v>57</v>
      </c>
      <c r="N11" s="1"/>
      <c r="O11" s="1" t="s">
        <v>831</v>
      </c>
    </row>
    <row r="12" spans="1:15" ht="15.6" x14ac:dyDescent="0.3">
      <c r="A12" s="1">
        <v>8</v>
      </c>
      <c r="B12" s="1" t="s">
        <v>77</v>
      </c>
      <c r="C12" s="1" t="s">
        <v>78</v>
      </c>
      <c r="D12" s="1" t="s">
        <v>55</v>
      </c>
      <c r="E12" s="1">
        <v>10</v>
      </c>
      <c r="F12" s="1"/>
      <c r="G12" s="1" t="s">
        <v>52</v>
      </c>
      <c r="H12" s="1" t="s">
        <v>52</v>
      </c>
      <c r="I12" s="1" t="s">
        <v>52</v>
      </c>
      <c r="J12" s="1" t="s">
        <v>52</v>
      </c>
      <c r="K12" s="1" t="s">
        <v>52</v>
      </c>
      <c r="L12" s="1"/>
      <c r="M12" s="1"/>
      <c r="N12" s="1" t="s">
        <v>79</v>
      </c>
      <c r="O12" s="1"/>
    </row>
    <row r="13" spans="1:15" ht="15.6" x14ac:dyDescent="0.3">
      <c r="A13" s="1">
        <v>9</v>
      </c>
      <c r="B13" s="1" t="s">
        <v>80</v>
      </c>
      <c r="C13" s="1" t="s">
        <v>81</v>
      </c>
      <c r="D13" s="1" t="s">
        <v>55</v>
      </c>
      <c r="E13" s="1">
        <v>10</v>
      </c>
      <c r="F13" s="1"/>
      <c r="G13" s="1" t="s">
        <v>52</v>
      </c>
      <c r="H13" s="1" t="s">
        <v>52</v>
      </c>
      <c r="I13" s="1" t="s">
        <v>52</v>
      </c>
      <c r="J13" s="1" t="s">
        <v>52</v>
      </c>
      <c r="K13" s="1" t="s">
        <v>52</v>
      </c>
      <c r="L13" s="1"/>
      <c r="M13" s="1"/>
      <c r="N13" s="1" t="s">
        <v>79</v>
      </c>
      <c r="O13" s="1"/>
    </row>
    <row r="14" spans="1:15" ht="31.2" x14ac:dyDescent="0.3">
      <c r="A14" s="1">
        <v>10</v>
      </c>
      <c r="B14" s="1" t="s">
        <v>141</v>
      </c>
      <c r="C14" s="1" t="s">
        <v>142</v>
      </c>
      <c r="D14" s="1" t="s">
        <v>67</v>
      </c>
      <c r="E14" s="1">
        <v>2</v>
      </c>
      <c r="F14" s="1"/>
      <c r="G14" s="1" t="s">
        <v>143</v>
      </c>
      <c r="H14" s="1" t="s">
        <v>96</v>
      </c>
      <c r="I14" s="1" t="s">
        <v>141</v>
      </c>
      <c r="J14" s="1" t="s">
        <v>142</v>
      </c>
      <c r="K14" s="1" t="s">
        <v>70</v>
      </c>
      <c r="L14" s="1" t="s">
        <v>102</v>
      </c>
      <c r="M14" s="1" t="s">
        <v>57</v>
      </c>
      <c r="N14" s="1"/>
      <c r="O14" s="1" t="s">
        <v>832</v>
      </c>
    </row>
    <row r="15" spans="1:15" ht="31.2" x14ac:dyDescent="0.3">
      <c r="A15" s="1">
        <v>11</v>
      </c>
      <c r="B15" s="1" t="s">
        <v>147</v>
      </c>
      <c r="C15" s="1" t="s">
        <v>148</v>
      </c>
      <c r="D15" s="1" t="s">
        <v>67</v>
      </c>
      <c r="E15" s="1">
        <v>3</v>
      </c>
      <c r="F15" s="1"/>
      <c r="G15" s="1" t="s">
        <v>143</v>
      </c>
      <c r="H15" s="1" t="s">
        <v>96</v>
      </c>
      <c r="I15" s="1" t="s">
        <v>147</v>
      </c>
      <c r="J15" s="1" t="s">
        <v>148</v>
      </c>
      <c r="K15" s="1" t="s">
        <v>70</v>
      </c>
      <c r="L15" s="1" t="s">
        <v>125</v>
      </c>
      <c r="M15" s="1" t="s">
        <v>57</v>
      </c>
      <c r="N15" s="1"/>
      <c r="O15" s="1" t="s">
        <v>833</v>
      </c>
    </row>
    <row r="16" spans="1:15" ht="15.6" x14ac:dyDescent="0.3">
      <c r="A16" s="1">
        <v>12</v>
      </c>
      <c r="B16" s="1" t="s">
        <v>152</v>
      </c>
      <c r="C16" s="1" t="s">
        <v>153</v>
      </c>
      <c r="D16" s="1" t="s">
        <v>67</v>
      </c>
      <c r="E16" s="1">
        <v>5</v>
      </c>
      <c r="F16" s="1"/>
      <c r="G16" s="1" t="s">
        <v>154</v>
      </c>
      <c r="H16" s="1" t="s">
        <v>52</v>
      </c>
      <c r="I16" s="1" t="s">
        <v>52</v>
      </c>
      <c r="J16" s="1" t="s">
        <v>52</v>
      </c>
      <c r="K16" s="1" t="s">
        <v>52</v>
      </c>
      <c r="L16" s="1"/>
      <c r="M16" s="1"/>
      <c r="N16" s="1" t="s">
        <v>76</v>
      </c>
      <c r="O16" s="1"/>
    </row>
    <row r="17" spans="1:15" ht="15.6" x14ac:dyDescent="0.3">
      <c r="A17" s="1">
        <v>13</v>
      </c>
      <c r="B17" s="1" t="s">
        <v>173</v>
      </c>
      <c r="C17" s="1" t="s">
        <v>174</v>
      </c>
      <c r="D17" s="1" t="s">
        <v>67</v>
      </c>
      <c r="E17" s="1">
        <v>5</v>
      </c>
      <c r="F17" s="1"/>
      <c r="G17" s="1" t="s">
        <v>52</v>
      </c>
      <c r="H17" s="1" t="s">
        <v>52</v>
      </c>
      <c r="I17" s="1" t="s">
        <v>52</v>
      </c>
      <c r="J17" s="1" t="s">
        <v>52</v>
      </c>
      <c r="K17" s="1" t="s">
        <v>52</v>
      </c>
      <c r="L17" s="1"/>
      <c r="M17" s="1"/>
      <c r="N17" s="1" t="s">
        <v>76</v>
      </c>
      <c r="O17" s="1"/>
    </row>
    <row r="18" spans="1:15" ht="15.6" x14ac:dyDescent="0.3">
      <c r="A18" s="1">
        <v>14</v>
      </c>
      <c r="B18" s="1" t="s">
        <v>179</v>
      </c>
      <c r="C18" s="1" t="s">
        <v>180</v>
      </c>
      <c r="D18" s="1" t="s">
        <v>67</v>
      </c>
      <c r="E18" s="1">
        <v>3</v>
      </c>
      <c r="F18" s="1"/>
      <c r="G18" s="1" t="s">
        <v>52</v>
      </c>
      <c r="H18" s="1" t="s">
        <v>52</v>
      </c>
      <c r="I18" s="1" t="s">
        <v>52</v>
      </c>
      <c r="J18" s="1" t="s">
        <v>52</v>
      </c>
      <c r="K18" s="1" t="s">
        <v>52</v>
      </c>
      <c r="L18" s="1"/>
      <c r="M18" s="1"/>
      <c r="N18" s="1" t="s">
        <v>76</v>
      </c>
      <c r="O18" s="1"/>
    </row>
    <row r="19" spans="1:15" ht="15.6" x14ac:dyDescent="0.3">
      <c r="A19" s="1">
        <v>15</v>
      </c>
      <c r="B19" s="1" t="s">
        <v>424</v>
      </c>
      <c r="C19" s="1" t="s">
        <v>425</v>
      </c>
      <c r="D19" s="1" t="s">
        <v>67</v>
      </c>
      <c r="E19" s="1">
        <v>4</v>
      </c>
      <c r="F19" s="1"/>
      <c r="G19" s="1" t="s">
        <v>426</v>
      </c>
      <c r="H19" s="1" t="s">
        <v>52</v>
      </c>
      <c r="I19" s="1" t="s">
        <v>52</v>
      </c>
      <c r="J19" s="1" t="s">
        <v>52</v>
      </c>
      <c r="K19" s="1" t="s">
        <v>52</v>
      </c>
      <c r="L19" s="1"/>
      <c r="M19" s="1"/>
      <c r="N19" s="1" t="s">
        <v>76</v>
      </c>
      <c r="O19" s="1"/>
    </row>
    <row r="20" spans="1:15" ht="15.6" x14ac:dyDescent="0.3">
      <c r="A20" s="1">
        <v>16</v>
      </c>
      <c r="B20" s="1" t="s">
        <v>432</v>
      </c>
      <c r="C20" s="1" t="s">
        <v>433</v>
      </c>
      <c r="D20" s="1" t="s">
        <v>67</v>
      </c>
      <c r="E20" s="1">
        <v>4</v>
      </c>
      <c r="F20" s="1"/>
      <c r="G20" s="1" t="s">
        <v>426</v>
      </c>
      <c r="H20" s="1" t="s">
        <v>52</v>
      </c>
      <c r="I20" s="1" t="s">
        <v>52</v>
      </c>
      <c r="J20" s="1" t="s">
        <v>52</v>
      </c>
      <c r="K20" s="1" t="s">
        <v>52</v>
      </c>
      <c r="L20" s="1"/>
      <c r="M20" s="1"/>
      <c r="N20" s="1" t="s">
        <v>76</v>
      </c>
      <c r="O20" s="1"/>
    </row>
    <row r="21" spans="1:15" ht="31.2" x14ac:dyDescent="0.3">
      <c r="A21" s="1">
        <v>17</v>
      </c>
      <c r="B21" s="1" t="s">
        <v>273</v>
      </c>
      <c r="C21" s="1" t="s">
        <v>834</v>
      </c>
      <c r="D21" s="1" t="s">
        <v>55</v>
      </c>
      <c r="E21" s="1">
        <v>16</v>
      </c>
      <c r="F21" s="1">
        <v>2</v>
      </c>
      <c r="G21" s="1" t="s">
        <v>52</v>
      </c>
      <c r="H21" s="1" t="s">
        <v>129</v>
      </c>
      <c r="I21" s="1" t="s">
        <v>835</v>
      </c>
      <c r="J21" s="1" t="s">
        <v>836</v>
      </c>
      <c r="K21" s="1" t="s">
        <v>118</v>
      </c>
      <c r="L21" s="1" t="s">
        <v>476</v>
      </c>
      <c r="M21" s="1" t="s">
        <v>57</v>
      </c>
      <c r="N21" s="1"/>
      <c r="O21" s="1" t="s">
        <v>837</v>
      </c>
    </row>
    <row r="22" spans="1:15" ht="15.6" x14ac:dyDescent="0.3">
      <c r="A22" s="1">
        <v>18</v>
      </c>
      <c r="B22" s="1" t="s">
        <v>838</v>
      </c>
      <c r="C22" s="1" t="s">
        <v>839</v>
      </c>
      <c r="D22" s="1" t="s">
        <v>55</v>
      </c>
      <c r="E22" s="1">
        <v>16</v>
      </c>
      <c r="F22" s="1">
        <v>2</v>
      </c>
      <c r="G22" s="1" t="s">
        <v>52</v>
      </c>
      <c r="H22" s="1" t="s">
        <v>52</v>
      </c>
      <c r="I22" s="1" t="s">
        <v>52</v>
      </c>
      <c r="J22" s="1" t="s">
        <v>52</v>
      </c>
      <c r="K22" s="1" t="s">
        <v>52</v>
      </c>
      <c r="L22" s="1"/>
      <c r="M22" s="1"/>
      <c r="N22" s="1" t="s">
        <v>274</v>
      </c>
      <c r="O22" s="1"/>
    </row>
    <row r="23" spans="1:15" ht="15.6" x14ac:dyDescent="0.3">
      <c r="A23" s="1">
        <v>19</v>
      </c>
      <c r="B23" s="1" t="s">
        <v>82</v>
      </c>
      <c r="C23" s="1" t="s">
        <v>83</v>
      </c>
      <c r="D23" s="1" t="s">
        <v>84</v>
      </c>
      <c r="E23" s="1"/>
      <c r="F23" s="1"/>
      <c r="G23" s="1" t="s">
        <v>52</v>
      </c>
      <c r="H23" s="1" t="s">
        <v>52</v>
      </c>
      <c r="I23" s="1"/>
      <c r="J23" s="1"/>
      <c r="K23" s="1"/>
      <c r="L23" s="1"/>
      <c r="M23" s="1"/>
      <c r="N23" s="1"/>
      <c r="O23" s="1"/>
    </row>
    <row r="24" spans="1:15" ht="15.6" x14ac:dyDescent="0.3">
      <c r="A24" s="1">
        <v>20</v>
      </c>
      <c r="B24" s="1" t="s">
        <v>85</v>
      </c>
      <c r="C24" s="1" t="s">
        <v>86</v>
      </c>
      <c r="D24" s="1" t="s">
        <v>67</v>
      </c>
      <c r="E24" s="1">
        <v>6</v>
      </c>
      <c r="F24" s="1"/>
      <c r="G24" s="1" t="s">
        <v>52</v>
      </c>
      <c r="H24" s="1" t="s">
        <v>52</v>
      </c>
      <c r="I24" s="1"/>
      <c r="J24" s="1"/>
      <c r="K24" s="1"/>
      <c r="L24" s="1"/>
      <c r="M24" s="1"/>
      <c r="N24" s="1"/>
      <c r="O24" s="1"/>
    </row>
    <row r="25" spans="1:15" ht="15.6" x14ac:dyDescent="0.3">
      <c r="A25" s="1">
        <v>21</v>
      </c>
      <c r="B25" s="1" t="s">
        <v>87</v>
      </c>
      <c r="C25" s="1" t="s">
        <v>88</v>
      </c>
      <c r="D25" s="1" t="s">
        <v>84</v>
      </c>
      <c r="E25" s="1"/>
      <c r="F25" s="1"/>
      <c r="G25" s="1" t="s">
        <v>52</v>
      </c>
      <c r="H25" s="1" t="s">
        <v>52</v>
      </c>
      <c r="I25" s="1"/>
      <c r="J25" s="1"/>
      <c r="K25" s="1"/>
      <c r="L25" s="1"/>
      <c r="M25" s="1"/>
      <c r="N25" s="1"/>
      <c r="O25" s="1"/>
    </row>
    <row r="26" spans="1:15" ht="15.6" x14ac:dyDescent="0.3">
      <c r="A26" s="1">
        <v>22</v>
      </c>
      <c r="B26" s="1" t="s">
        <v>89</v>
      </c>
      <c r="C26" s="1" t="s">
        <v>90</v>
      </c>
      <c r="D26" s="1" t="s">
        <v>67</v>
      </c>
      <c r="E26" s="1">
        <v>6</v>
      </c>
      <c r="F26" s="1"/>
      <c r="G26" s="1" t="s">
        <v>52</v>
      </c>
      <c r="H26" s="1" t="s">
        <v>52</v>
      </c>
      <c r="I26" s="1"/>
      <c r="J26" s="1"/>
      <c r="K26" s="1"/>
      <c r="L26" s="1"/>
      <c r="M26" s="1"/>
      <c r="N26" s="1"/>
      <c r="O26"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41"/>
  <sheetViews>
    <sheetView topLeftCell="E1" workbookViewId="0">
      <selection activeCell="J9" sqref="J9"/>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840</v>
      </c>
      <c r="D1" s="1" t="s">
        <v>20</v>
      </c>
      <c r="E1" s="5" t="str">
        <f>HYPERLINK("#'目錄'!A1","回首頁")</f>
        <v>回首頁</v>
      </c>
      <c r="N1" s="4" t="s">
        <v>35</v>
      </c>
      <c r="O1" s="1"/>
    </row>
    <row r="2" spans="1:15" ht="24" customHeight="1" x14ac:dyDescent="0.3">
      <c r="A2" s="11" t="s">
        <v>36</v>
      </c>
      <c r="B2" s="11"/>
      <c r="C2" s="1" t="s">
        <v>841</v>
      </c>
      <c r="N2" s="4" t="s">
        <v>38</v>
      </c>
      <c r="O2" s="1" t="s">
        <v>139</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842</v>
      </c>
      <c r="D7" s="1" t="s">
        <v>55</v>
      </c>
      <c r="E7" s="1">
        <v>7</v>
      </c>
      <c r="F7" s="1"/>
      <c r="G7" s="1" t="s">
        <v>52</v>
      </c>
      <c r="H7" s="1" t="s">
        <v>56</v>
      </c>
      <c r="I7" s="1" t="s">
        <v>62</v>
      </c>
      <c r="J7" s="1" t="s">
        <v>52</v>
      </c>
      <c r="K7" s="1" t="s">
        <v>52</v>
      </c>
      <c r="L7" s="1" t="s">
        <v>57</v>
      </c>
      <c r="M7" s="1" t="s">
        <v>57</v>
      </c>
      <c r="N7" s="1"/>
      <c r="O7" s="1" t="s">
        <v>64</v>
      </c>
    </row>
    <row r="8" spans="1:15" ht="31.2" x14ac:dyDescent="0.3">
      <c r="A8" s="1">
        <v>4</v>
      </c>
      <c r="B8" s="1" t="s">
        <v>843</v>
      </c>
      <c r="C8" s="1" t="s">
        <v>844</v>
      </c>
      <c r="D8" s="1" t="s">
        <v>67</v>
      </c>
      <c r="E8" s="1">
        <v>10</v>
      </c>
      <c r="F8" s="1"/>
      <c r="G8" s="1" t="s">
        <v>52</v>
      </c>
      <c r="H8" s="1" t="s">
        <v>845</v>
      </c>
      <c r="I8" s="1" t="s">
        <v>846</v>
      </c>
      <c r="J8" s="1" t="s">
        <v>52</v>
      </c>
      <c r="K8" s="1" t="s">
        <v>52</v>
      </c>
      <c r="L8" s="1" t="s">
        <v>57</v>
      </c>
      <c r="M8" s="1" t="s">
        <v>57</v>
      </c>
      <c r="N8" s="1"/>
      <c r="O8" s="1" t="s">
        <v>847</v>
      </c>
    </row>
    <row r="9" spans="1:15" ht="78" x14ac:dyDescent="0.3">
      <c r="A9" s="1">
        <v>5</v>
      </c>
      <c r="B9" s="1" t="s">
        <v>848</v>
      </c>
      <c r="C9" s="1" t="s">
        <v>849</v>
      </c>
      <c r="D9" s="1" t="s">
        <v>67</v>
      </c>
      <c r="E9" s="1">
        <v>2</v>
      </c>
      <c r="F9" s="1"/>
      <c r="G9" s="1" t="s">
        <v>850</v>
      </c>
      <c r="H9" s="1" t="s">
        <v>52</v>
      </c>
      <c r="I9" s="1" t="s">
        <v>52</v>
      </c>
      <c r="J9" s="1" t="s">
        <v>52</v>
      </c>
      <c r="K9" s="1" t="s">
        <v>52</v>
      </c>
      <c r="L9" s="1"/>
      <c r="M9" s="1"/>
      <c r="N9" s="1" t="s">
        <v>76</v>
      </c>
      <c r="O9" s="1"/>
    </row>
    <row r="10" spans="1:15" ht="46.8" x14ac:dyDescent="0.3">
      <c r="A10" s="1">
        <v>6</v>
      </c>
      <c r="B10" s="1" t="s">
        <v>851</v>
      </c>
      <c r="C10" s="1" t="s">
        <v>852</v>
      </c>
      <c r="D10" s="1" t="s">
        <v>67</v>
      </c>
      <c r="E10" s="1">
        <v>1</v>
      </c>
      <c r="F10" s="1"/>
      <c r="G10" s="1" t="s">
        <v>853</v>
      </c>
      <c r="H10" s="1" t="s">
        <v>52</v>
      </c>
      <c r="I10" s="1" t="s">
        <v>52</v>
      </c>
      <c r="J10" s="1" t="s">
        <v>52</v>
      </c>
      <c r="K10" s="1" t="s">
        <v>52</v>
      </c>
      <c r="L10" s="1"/>
      <c r="M10" s="1"/>
      <c r="N10" s="1" t="s">
        <v>76</v>
      </c>
      <c r="O10" s="1"/>
    </row>
    <row r="11" spans="1:15" ht="15.6" x14ac:dyDescent="0.3">
      <c r="A11" s="1">
        <v>7</v>
      </c>
      <c r="B11" s="1" t="s">
        <v>854</v>
      </c>
      <c r="C11" s="1" t="s">
        <v>855</v>
      </c>
      <c r="D11" s="1" t="s">
        <v>67</v>
      </c>
      <c r="E11" s="1">
        <v>10</v>
      </c>
      <c r="F11" s="1"/>
      <c r="G11" s="1" t="s">
        <v>52</v>
      </c>
      <c r="H11" s="1" t="s">
        <v>52</v>
      </c>
      <c r="I11" s="1" t="s">
        <v>52</v>
      </c>
      <c r="J11" s="1" t="s">
        <v>52</v>
      </c>
      <c r="K11" s="1" t="s">
        <v>52</v>
      </c>
      <c r="L11" s="1"/>
      <c r="M11" s="1"/>
      <c r="N11" s="1" t="s">
        <v>76</v>
      </c>
      <c r="O11" s="1"/>
    </row>
    <row r="12" spans="1:15" ht="15.6" x14ac:dyDescent="0.3">
      <c r="A12" s="1">
        <v>8</v>
      </c>
      <c r="B12" s="1" t="s">
        <v>856</v>
      </c>
      <c r="C12" s="1" t="s">
        <v>857</v>
      </c>
      <c r="D12" s="1" t="s">
        <v>55</v>
      </c>
      <c r="E12" s="1">
        <v>4</v>
      </c>
      <c r="F12" s="1"/>
      <c r="G12" s="1" t="s">
        <v>52</v>
      </c>
      <c r="H12" s="1" t="s">
        <v>52</v>
      </c>
      <c r="I12" s="1" t="s">
        <v>52</v>
      </c>
      <c r="J12" s="1" t="s">
        <v>52</v>
      </c>
      <c r="K12" s="1" t="s">
        <v>52</v>
      </c>
      <c r="L12" s="1"/>
      <c r="M12" s="1"/>
      <c r="N12" s="1" t="s">
        <v>274</v>
      </c>
      <c r="O12" s="1"/>
    </row>
    <row r="13" spans="1:15" ht="15.6" x14ac:dyDescent="0.3">
      <c r="A13" s="1">
        <v>9</v>
      </c>
      <c r="B13" s="1" t="s">
        <v>858</v>
      </c>
      <c r="C13" s="1" t="s">
        <v>859</v>
      </c>
      <c r="D13" s="1" t="s">
        <v>55</v>
      </c>
      <c r="E13" s="1">
        <v>16</v>
      </c>
      <c r="F13" s="1">
        <v>2</v>
      </c>
      <c r="G13" s="1" t="s">
        <v>52</v>
      </c>
      <c r="H13" s="1" t="s">
        <v>52</v>
      </c>
      <c r="I13" s="1" t="s">
        <v>52</v>
      </c>
      <c r="J13" s="1" t="s">
        <v>52</v>
      </c>
      <c r="K13" s="1" t="s">
        <v>52</v>
      </c>
      <c r="L13" s="1"/>
      <c r="M13" s="1"/>
      <c r="N13" s="1" t="s">
        <v>274</v>
      </c>
      <c r="O13" s="1"/>
    </row>
    <row r="14" spans="1:15" ht="15.6" x14ac:dyDescent="0.3">
      <c r="A14" s="1">
        <v>10</v>
      </c>
      <c r="B14" s="1" t="s">
        <v>860</v>
      </c>
      <c r="C14" s="1" t="s">
        <v>861</v>
      </c>
      <c r="D14" s="1" t="s">
        <v>55</v>
      </c>
      <c r="E14" s="1">
        <v>16</v>
      </c>
      <c r="F14" s="1">
        <v>2</v>
      </c>
      <c r="G14" s="1" t="s">
        <v>52</v>
      </c>
      <c r="H14" s="1" t="s">
        <v>52</v>
      </c>
      <c r="I14" s="1" t="s">
        <v>52</v>
      </c>
      <c r="J14" s="1" t="s">
        <v>52</v>
      </c>
      <c r="K14" s="1" t="s">
        <v>52</v>
      </c>
      <c r="L14" s="1"/>
      <c r="M14" s="1"/>
      <c r="N14" s="1" t="s">
        <v>274</v>
      </c>
      <c r="O14" s="1"/>
    </row>
    <row r="15" spans="1:15" ht="93.6" x14ac:dyDescent="0.3">
      <c r="A15" s="1">
        <v>11</v>
      </c>
      <c r="B15" s="1" t="s">
        <v>862</v>
      </c>
      <c r="C15" s="1" t="s">
        <v>863</v>
      </c>
      <c r="D15" s="1" t="s">
        <v>67</v>
      </c>
      <c r="E15" s="1">
        <v>2</v>
      </c>
      <c r="F15" s="1"/>
      <c r="G15" s="1" t="s">
        <v>864</v>
      </c>
      <c r="H15" s="1" t="s">
        <v>52</v>
      </c>
      <c r="I15" s="1" t="s">
        <v>52</v>
      </c>
      <c r="J15" s="1" t="s">
        <v>52</v>
      </c>
      <c r="K15" s="1" t="s">
        <v>52</v>
      </c>
      <c r="L15" s="1"/>
      <c r="M15" s="1"/>
      <c r="N15" s="1" t="s">
        <v>76</v>
      </c>
      <c r="O15" s="1"/>
    </row>
    <row r="16" spans="1:15" ht="31.2" x14ac:dyDescent="0.3">
      <c r="A16" s="1">
        <v>12</v>
      </c>
      <c r="B16" s="1" t="s">
        <v>865</v>
      </c>
      <c r="C16" s="1" t="s">
        <v>866</v>
      </c>
      <c r="D16" s="1" t="s">
        <v>55</v>
      </c>
      <c r="E16" s="1">
        <v>16</v>
      </c>
      <c r="F16" s="1">
        <v>2</v>
      </c>
      <c r="G16" s="1" t="s">
        <v>52</v>
      </c>
      <c r="H16" s="1" t="s">
        <v>567</v>
      </c>
      <c r="I16" s="1" t="s">
        <v>867</v>
      </c>
      <c r="J16" s="1" t="s">
        <v>868</v>
      </c>
      <c r="K16" s="1" t="s">
        <v>228</v>
      </c>
      <c r="L16" s="1" t="s">
        <v>222</v>
      </c>
      <c r="M16" s="1" t="s">
        <v>102</v>
      </c>
      <c r="N16" s="1"/>
      <c r="O16" s="1" t="s">
        <v>869</v>
      </c>
    </row>
    <row r="17" spans="1:15" ht="15.6" x14ac:dyDescent="0.3">
      <c r="A17" s="1">
        <v>13</v>
      </c>
      <c r="B17" s="1" t="s">
        <v>870</v>
      </c>
      <c r="C17" s="1" t="s">
        <v>871</v>
      </c>
      <c r="D17" s="1" t="s">
        <v>55</v>
      </c>
      <c r="E17" s="1">
        <v>16</v>
      </c>
      <c r="F17" s="1">
        <v>2</v>
      </c>
      <c r="G17" s="1" t="s">
        <v>52</v>
      </c>
      <c r="H17" s="1" t="s">
        <v>52</v>
      </c>
      <c r="I17" s="1" t="s">
        <v>52</v>
      </c>
      <c r="J17" s="1" t="s">
        <v>52</v>
      </c>
      <c r="K17" s="1" t="s">
        <v>52</v>
      </c>
      <c r="L17" s="1"/>
      <c r="M17" s="1"/>
      <c r="N17" s="1" t="s">
        <v>274</v>
      </c>
      <c r="O17" s="1"/>
    </row>
    <row r="18" spans="1:15" ht="31.2" x14ac:dyDescent="0.3">
      <c r="A18" s="1">
        <v>14</v>
      </c>
      <c r="B18" s="1" t="s">
        <v>872</v>
      </c>
      <c r="C18" s="1" t="s">
        <v>873</v>
      </c>
      <c r="D18" s="1" t="s">
        <v>55</v>
      </c>
      <c r="E18" s="1">
        <v>16</v>
      </c>
      <c r="F18" s="1">
        <v>2</v>
      </c>
      <c r="G18" s="1" t="s">
        <v>52</v>
      </c>
      <c r="H18" s="1" t="s">
        <v>567</v>
      </c>
      <c r="I18" s="1" t="s">
        <v>874</v>
      </c>
      <c r="J18" s="1" t="s">
        <v>873</v>
      </c>
      <c r="K18" s="1" t="s">
        <v>228</v>
      </c>
      <c r="L18" s="1" t="s">
        <v>222</v>
      </c>
      <c r="M18" s="1" t="s">
        <v>102</v>
      </c>
      <c r="N18" s="1"/>
      <c r="O18" s="1" t="s">
        <v>875</v>
      </c>
    </row>
    <row r="19" spans="1:15" ht="31.2" x14ac:dyDescent="0.3">
      <c r="A19" s="1">
        <v>15</v>
      </c>
      <c r="B19" s="1" t="s">
        <v>876</v>
      </c>
      <c r="C19" s="1" t="s">
        <v>877</v>
      </c>
      <c r="D19" s="1" t="s">
        <v>55</v>
      </c>
      <c r="E19" s="1">
        <v>16</v>
      </c>
      <c r="F19" s="1">
        <v>2</v>
      </c>
      <c r="G19" s="1" t="s">
        <v>52</v>
      </c>
      <c r="H19" s="1" t="s">
        <v>567</v>
      </c>
      <c r="I19" s="1" t="s">
        <v>878</v>
      </c>
      <c r="J19" s="1" t="s">
        <v>877</v>
      </c>
      <c r="K19" s="1" t="s">
        <v>228</v>
      </c>
      <c r="L19" s="1" t="s">
        <v>222</v>
      </c>
      <c r="M19" s="1" t="s">
        <v>102</v>
      </c>
      <c r="N19" s="1"/>
      <c r="O19" s="1" t="s">
        <v>879</v>
      </c>
    </row>
    <row r="20" spans="1:15" ht="31.2" x14ac:dyDescent="0.3">
      <c r="A20" s="1">
        <v>16</v>
      </c>
      <c r="B20" s="1" t="s">
        <v>224</v>
      </c>
      <c r="C20" s="1" t="s">
        <v>880</v>
      </c>
      <c r="D20" s="1" t="s">
        <v>55</v>
      </c>
      <c r="E20" s="1">
        <v>16</v>
      </c>
      <c r="F20" s="1">
        <v>2</v>
      </c>
      <c r="G20" s="1" t="s">
        <v>52</v>
      </c>
      <c r="H20" s="1" t="s">
        <v>567</v>
      </c>
      <c r="I20" s="1" t="s">
        <v>881</v>
      </c>
      <c r="J20" s="1" t="s">
        <v>880</v>
      </c>
      <c r="K20" s="1" t="s">
        <v>228</v>
      </c>
      <c r="L20" s="1" t="s">
        <v>222</v>
      </c>
      <c r="M20" s="1" t="s">
        <v>102</v>
      </c>
      <c r="N20" s="1"/>
      <c r="O20" s="1" t="s">
        <v>882</v>
      </c>
    </row>
    <row r="21" spans="1:15" ht="31.2" x14ac:dyDescent="0.3">
      <c r="A21" s="1">
        <v>17</v>
      </c>
      <c r="B21" s="1" t="s">
        <v>65</v>
      </c>
      <c r="C21" s="1" t="s">
        <v>66</v>
      </c>
      <c r="D21" s="1" t="s">
        <v>67</v>
      </c>
      <c r="E21" s="1">
        <v>32</v>
      </c>
      <c r="F21" s="1"/>
      <c r="G21" s="1" t="s">
        <v>52</v>
      </c>
      <c r="H21" s="1" t="s">
        <v>68</v>
      </c>
      <c r="I21" s="1" t="s">
        <v>69</v>
      </c>
      <c r="J21" s="1" t="s">
        <v>66</v>
      </c>
      <c r="K21" s="1" t="s">
        <v>70</v>
      </c>
      <c r="L21" s="1" t="s">
        <v>71</v>
      </c>
      <c r="M21" s="1" t="s">
        <v>57</v>
      </c>
      <c r="N21" s="1"/>
      <c r="O21" s="1" t="s">
        <v>415</v>
      </c>
    </row>
    <row r="22" spans="1:15" ht="171.6" x14ac:dyDescent="0.3">
      <c r="A22" s="1">
        <v>18</v>
      </c>
      <c r="B22" s="1" t="s">
        <v>883</v>
      </c>
      <c r="C22" s="1" t="s">
        <v>884</v>
      </c>
      <c r="D22" s="1" t="s">
        <v>67</v>
      </c>
      <c r="E22" s="1">
        <v>2</v>
      </c>
      <c r="F22" s="1"/>
      <c r="G22" s="1" t="s">
        <v>885</v>
      </c>
      <c r="H22" s="1" t="s">
        <v>52</v>
      </c>
      <c r="I22" s="1" t="s">
        <v>52</v>
      </c>
      <c r="J22" s="1" t="s">
        <v>52</v>
      </c>
      <c r="K22" s="1" t="s">
        <v>52</v>
      </c>
      <c r="L22" s="1"/>
      <c r="M22" s="1"/>
      <c r="N22" s="1" t="s">
        <v>76</v>
      </c>
      <c r="O22" s="1"/>
    </row>
    <row r="23" spans="1:15" ht="140.4" x14ac:dyDescent="0.3">
      <c r="A23" s="1">
        <v>19</v>
      </c>
      <c r="B23" s="1" t="s">
        <v>886</v>
      </c>
      <c r="C23" s="1" t="s">
        <v>887</v>
      </c>
      <c r="D23" s="1" t="s">
        <v>67</v>
      </c>
      <c r="E23" s="1">
        <v>2</v>
      </c>
      <c r="F23" s="1"/>
      <c r="G23" s="1" t="s">
        <v>888</v>
      </c>
      <c r="H23" s="1" t="s">
        <v>52</v>
      </c>
      <c r="I23" s="1" t="s">
        <v>52</v>
      </c>
      <c r="J23" s="1" t="s">
        <v>52</v>
      </c>
      <c r="K23" s="1" t="s">
        <v>52</v>
      </c>
      <c r="L23" s="1"/>
      <c r="M23" s="1"/>
      <c r="N23" s="1" t="s">
        <v>76</v>
      </c>
      <c r="O23" s="1"/>
    </row>
    <row r="24" spans="1:15" ht="31.2" x14ac:dyDescent="0.3">
      <c r="A24" s="1">
        <v>20</v>
      </c>
      <c r="B24" s="1" t="s">
        <v>889</v>
      </c>
      <c r="C24" s="1" t="s">
        <v>890</v>
      </c>
      <c r="D24" s="1" t="s">
        <v>67</v>
      </c>
      <c r="E24" s="1">
        <v>10</v>
      </c>
      <c r="F24" s="1"/>
      <c r="G24" s="1" t="s">
        <v>52</v>
      </c>
      <c r="H24" s="1" t="s">
        <v>567</v>
      </c>
      <c r="I24" s="1" t="s">
        <v>891</v>
      </c>
      <c r="J24" s="1" t="s">
        <v>892</v>
      </c>
      <c r="K24" s="1" t="s">
        <v>157</v>
      </c>
      <c r="L24" s="1" t="s">
        <v>99</v>
      </c>
      <c r="M24" s="1" t="s">
        <v>57</v>
      </c>
      <c r="N24" s="1"/>
      <c r="O24" s="1" t="s">
        <v>893</v>
      </c>
    </row>
    <row r="25" spans="1:15" ht="31.2" x14ac:dyDescent="0.3">
      <c r="A25" s="1">
        <v>21</v>
      </c>
      <c r="B25" s="1" t="s">
        <v>358</v>
      </c>
      <c r="C25" s="1" t="s">
        <v>359</v>
      </c>
      <c r="D25" s="1" t="s">
        <v>55</v>
      </c>
      <c r="E25" s="1">
        <v>5</v>
      </c>
      <c r="F25" s="1">
        <v>2</v>
      </c>
      <c r="G25" s="1" t="s">
        <v>52</v>
      </c>
      <c r="H25" s="1" t="s">
        <v>567</v>
      </c>
      <c r="I25" s="1" t="s">
        <v>894</v>
      </c>
      <c r="J25" s="1" t="s">
        <v>895</v>
      </c>
      <c r="K25" s="1" t="s">
        <v>228</v>
      </c>
      <c r="L25" s="1" t="s">
        <v>119</v>
      </c>
      <c r="M25" s="1" t="s">
        <v>102</v>
      </c>
      <c r="N25" s="1"/>
      <c r="O25" s="1" t="s">
        <v>896</v>
      </c>
    </row>
    <row r="26" spans="1:15" ht="15.6" x14ac:dyDescent="0.3">
      <c r="A26" s="1">
        <v>22</v>
      </c>
      <c r="B26" s="1" t="s">
        <v>897</v>
      </c>
      <c r="C26" s="1" t="s">
        <v>898</v>
      </c>
      <c r="D26" s="1" t="s">
        <v>55</v>
      </c>
      <c r="E26" s="1">
        <v>5</v>
      </c>
      <c r="F26" s="1">
        <v>2</v>
      </c>
      <c r="G26" s="1" t="s">
        <v>52</v>
      </c>
      <c r="H26" s="1" t="s">
        <v>52</v>
      </c>
      <c r="I26" s="1" t="s">
        <v>52</v>
      </c>
      <c r="J26" s="1" t="s">
        <v>52</v>
      </c>
      <c r="K26" s="1" t="s">
        <v>52</v>
      </c>
      <c r="L26" s="1"/>
      <c r="M26" s="1"/>
      <c r="N26" s="1" t="s">
        <v>274</v>
      </c>
      <c r="O26" s="1"/>
    </row>
    <row r="27" spans="1:15" ht="15.6" x14ac:dyDescent="0.3">
      <c r="A27" s="1">
        <v>23</v>
      </c>
      <c r="B27" s="1" t="s">
        <v>899</v>
      </c>
      <c r="C27" s="1" t="s">
        <v>900</v>
      </c>
      <c r="D27" s="1" t="s">
        <v>55</v>
      </c>
      <c r="E27" s="1">
        <v>5</v>
      </c>
      <c r="F27" s="1">
        <v>2</v>
      </c>
      <c r="G27" s="1" t="s">
        <v>52</v>
      </c>
      <c r="H27" s="1" t="s">
        <v>52</v>
      </c>
      <c r="I27" s="1" t="s">
        <v>52</v>
      </c>
      <c r="J27" s="1" t="s">
        <v>52</v>
      </c>
      <c r="K27" s="1" t="s">
        <v>52</v>
      </c>
      <c r="L27" s="1"/>
      <c r="M27" s="1"/>
      <c r="N27" s="1" t="s">
        <v>274</v>
      </c>
      <c r="O27" s="1"/>
    </row>
    <row r="28" spans="1:15" ht="15.6" x14ac:dyDescent="0.3">
      <c r="A28" s="1">
        <v>24</v>
      </c>
      <c r="B28" s="1" t="s">
        <v>901</v>
      </c>
      <c r="C28" s="1" t="s">
        <v>902</v>
      </c>
      <c r="D28" s="1" t="s">
        <v>55</v>
      </c>
      <c r="E28" s="1">
        <v>5</v>
      </c>
      <c r="F28" s="1">
        <v>2</v>
      </c>
      <c r="G28" s="1" t="s">
        <v>52</v>
      </c>
      <c r="H28" s="1" t="s">
        <v>52</v>
      </c>
      <c r="I28" s="1" t="s">
        <v>52</v>
      </c>
      <c r="J28" s="1" t="s">
        <v>52</v>
      </c>
      <c r="K28" s="1" t="s">
        <v>52</v>
      </c>
      <c r="L28" s="1"/>
      <c r="M28" s="1"/>
      <c r="N28" s="1" t="s">
        <v>274</v>
      </c>
      <c r="O28" s="1"/>
    </row>
    <row r="29" spans="1:15" ht="15.6" x14ac:dyDescent="0.3">
      <c r="A29" s="1">
        <v>25</v>
      </c>
      <c r="B29" s="1" t="s">
        <v>903</v>
      </c>
      <c r="C29" s="1" t="s">
        <v>904</v>
      </c>
      <c r="D29" s="1" t="s">
        <v>55</v>
      </c>
      <c r="E29" s="1">
        <v>5</v>
      </c>
      <c r="F29" s="1">
        <v>2</v>
      </c>
      <c r="G29" s="1" t="s">
        <v>52</v>
      </c>
      <c r="H29" s="1" t="s">
        <v>52</v>
      </c>
      <c r="I29" s="1" t="s">
        <v>52</v>
      </c>
      <c r="J29" s="1" t="s">
        <v>52</v>
      </c>
      <c r="K29" s="1" t="s">
        <v>52</v>
      </c>
      <c r="L29" s="1"/>
      <c r="M29" s="1"/>
      <c r="N29" s="1" t="s">
        <v>274</v>
      </c>
      <c r="O29" s="1"/>
    </row>
    <row r="30" spans="1:15" ht="31.2" x14ac:dyDescent="0.3">
      <c r="A30" s="1">
        <v>26</v>
      </c>
      <c r="B30" s="1" t="s">
        <v>905</v>
      </c>
      <c r="C30" s="1" t="s">
        <v>906</v>
      </c>
      <c r="D30" s="1" t="s">
        <v>137</v>
      </c>
      <c r="E30" s="1">
        <v>14</v>
      </c>
      <c r="F30" s="1"/>
      <c r="G30" s="1" t="s">
        <v>52</v>
      </c>
      <c r="H30" s="1" t="s">
        <v>567</v>
      </c>
      <c r="I30" s="1" t="s">
        <v>907</v>
      </c>
      <c r="J30" s="1" t="s">
        <v>906</v>
      </c>
      <c r="K30" s="1" t="s">
        <v>157</v>
      </c>
      <c r="L30" s="1" t="s">
        <v>908</v>
      </c>
      <c r="M30" s="1" t="s">
        <v>57</v>
      </c>
      <c r="N30" s="1"/>
      <c r="O30" s="1" t="s">
        <v>909</v>
      </c>
    </row>
    <row r="31" spans="1:15" ht="31.2" x14ac:dyDescent="0.3">
      <c r="A31" s="1">
        <v>27</v>
      </c>
      <c r="B31" s="1" t="s">
        <v>910</v>
      </c>
      <c r="C31" s="1" t="s">
        <v>911</v>
      </c>
      <c r="D31" s="1" t="s">
        <v>67</v>
      </c>
      <c r="E31" s="1">
        <v>1</v>
      </c>
      <c r="F31" s="1"/>
      <c r="G31" s="1" t="s">
        <v>277</v>
      </c>
      <c r="H31" s="1" t="s">
        <v>52</v>
      </c>
      <c r="I31" s="1" t="s">
        <v>52</v>
      </c>
      <c r="J31" s="1" t="s">
        <v>52</v>
      </c>
      <c r="K31" s="1" t="s">
        <v>52</v>
      </c>
      <c r="L31" s="1"/>
      <c r="M31" s="1"/>
      <c r="N31" s="1" t="s">
        <v>76</v>
      </c>
      <c r="O31" s="1"/>
    </row>
    <row r="32" spans="1:15" ht="31.2" x14ac:dyDescent="0.3">
      <c r="A32" s="1">
        <v>28</v>
      </c>
      <c r="B32" s="1" t="s">
        <v>381</v>
      </c>
      <c r="C32" s="1" t="s">
        <v>382</v>
      </c>
      <c r="D32" s="1" t="s">
        <v>67</v>
      </c>
      <c r="E32" s="1">
        <v>1</v>
      </c>
      <c r="F32" s="1"/>
      <c r="G32" s="1" t="s">
        <v>383</v>
      </c>
      <c r="H32" s="1" t="s">
        <v>52</v>
      </c>
      <c r="I32" s="1" t="s">
        <v>52</v>
      </c>
      <c r="J32" s="1" t="s">
        <v>52</v>
      </c>
      <c r="K32" s="1" t="s">
        <v>52</v>
      </c>
      <c r="L32" s="1"/>
      <c r="M32" s="1"/>
      <c r="N32" s="1" t="s">
        <v>79</v>
      </c>
      <c r="O32" s="1"/>
    </row>
    <row r="33" spans="1:15" ht="62.4" x14ac:dyDescent="0.3">
      <c r="A33" s="1">
        <v>29</v>
      </c>
      <c r="B33" s="1" t="s">
        <v>385</v>
      </c>
      <c r="C33" s="1" t="s">
        <v>386</v>
      </c>
      <c r="D33" s="1" t="s">
        <v>67</v>
      </c>
      <c r="E33" s="1">
        <v>1</v>
      </c>
      <c r="F33" s="1"/>
      <c r="G33" s="1" t="s">
        <v>387</v>
      </c>
      <c r="H33" s="1" t="s">
        <v>52</v>
      </c>
      <c r="I33" s="1" t="s">
        <v>52</v>
      </c>
      <c r="J33" s="1" t="s">
        <v>52</v>
      </c>
      <c r="K33" s="1" t="s">
        <v>52</v>
      </c>
      <c r="L33" s="1"/>
      <c r="M33" s="1"/>
      <c r="N33" s="1" t="s">
        <v>274</v>
      </c>
      <c r="O33" s="1"/>
    </row>
    <row r="34" spans="1:15" ht="15.6" x14ac:dyDescent="0.3">
      <c r="A34" s="1">
        <v>30</v>
      </c>
      <c r="B34" s="1" t="s">
        <v>388</v>
      </c>
      <c r="C34" s="1" t="s">
        <v>912</v>
      </c>
      <c r="D34" s="1" t="s">
        <v>238</v>
      </c>
      <c r="E34" s="1">
        <v>8</v>
      </c>
      <c r="F34" s="1"/>
      <c r="G34" s="1" t="s">
        <v>52</v>
      </c>
      <c r="H34" s="1" t="s">
        <v>52</v>
      </c>
      <c r="I34" s="1" t="s">
        <v>52</v>
      </c>
      <c r="J34" s="1" t="s">
        <v>52</v>
      </c>
      <c r="K34" s="1" t="s">
        <v>52</v>
      </c>
      <c r="L34" s="1"/>
      <c r="M34" s="1"/>
      <c r="N34" s="1" t="s">
        <v>274</v>
      </c>
      <c r="O34" s="1"/>
    </row>
    <row r="35" spans="1:15" ht="31.2" x14ac:dyDescent="0.3">
      <c r="A35" s="1">
        <v>31</v>
      </c>
      <c r="B35" s="1" t="s">
        <v>913</v>
      </c>
      <c r="C35" s="1" t="s">
        <v>914</v>
      </c>
      <c r="D35" s="1" t="s">
        <v>55</v>
      </c>
      <c r="E35" s="1">
        <v>16</v>
      </c>
      <c r="F35" s="1">
        <v>2</v>
      </c>
      <c r="G35" s="1" t="s">
        <v>52</v>
      </c>
      <c r="H35" s="1" t="s">
        <v>915</v>
      </c>
      <c r="I35" s="1" t="s">
        <v>916</v>
      </c>
      <c r="J35" s="1" t="s">
        <v>917</v>
      </c>
      <c r="K35" s="1" t="s">
        <v>228</v>
      </c>
      <c r="L35" s="1" t="s">
        <v>229</v>
      </c>
      <c r="M35" s="1" t="s">
        <v>230</v>
      </c>
      <c r="N35" s="1"/>
      <c r="O35" s="1" t="s">
        <v>918</v>
      </c>
    </row>
    <row r="36" spans="1:15" ht="15.6" x14ac:dyDescent="0.3">
      <c r="A36" s="1">
        <v>32</v>
      </c>
      <c r="B36" s="1" t="s">
        <v>919</v>
      </c>
      <c r="C36" s="1" t="s">
        <v>394</v>
      </c>
      <c r="D36" s="1" t="s">
        <v>238</v>
      </c>
      <c r="E36" s="1">
        <v>8</v>
      </c>
      <c r="F36" s="1"/>
      <c r="G36" s="1" t="s">
        <v>52</v>
      </c>
      <c r="H36" s="1" t="s">
        <v>52</v>
      </c>
      <c r="I36" s="1" t="s">
        <v>52</v>
      </c>
      <c r="J36" s="1" t="s">
        <v>52</v>
      </c>
      <c r="K36" s="1" t="s">
        <v>52</v>
      </c>
      <c r="L36" s="1"/>
      <c r="M36" s="1"/>
      <c r="N36" s="1" t="s">
        <v>274</v>
      </c>
      <c r="O36" s="1"/>
    </row>
    <row r="37" spans="1:15" ht="31.2" x14ac:dyDescent="0.3">
      <c r="A37" s="1">
        <v>33</v>
      </c>
      <c r="B37" s="1" t="s">
        <v>920</v>
      </c>
      <c r="C37" s="1" t="s">
        <v>921</v>
      </c>
      <c r="D37" s="1" t="s">
        <v>137</v>
      </c>
      <c r="E37" s="1">
        <v>5</v>
      </c>
      <c r="F37" s="1"/>
      <c r="G37" s="1" t="s">
        <v>52</v>
      </c>
      <c r="H37" s="1" t="s">
        <v>567</v>
      </c>
      <c r="I37" s="1" t="s">
        <v>922</v>
      </c>
      <c r="J37" s="1" t="s">
        <v>921</v>
      </c>
      <c r="K37" s="1" t="s">
        <v>118</v>
      </c>
      <c r="L37" s="1" t="s">
        <v>119</v>
      </c>
      <c r="M37" s="1" t="s">
        <v>57</v>
      </c>
      <c r="N37" s="1"/>
      <c r="O37" s="1" t="s">
        <v>923</v>
      </c>
    </row>
    <row r="38" spans="1:15" ht="15.6" x14ac:dyDescent="0.3">
      <c r="A38" s="1">
        <v>34</v>
      </c>
      <c r="B38" s="1" t="s">
        <v>82</v>
      </c>
      <c r="C38" s="1" t="s">
        <v>83</v>
      </c>
      <c r="D38" s="1" t="s">
        <v>84</v>
      </c>
      <c r="E38" s="1"/>
      <c r="F38" s="1"/>
      <c r="G38" s="1" t="s">
        <v>52</v>
      </c>
      <c r="H38" s="1" t="s">
        <v>52</v>
      </c>
      <c r="I38" s="1"/>
      <c r="J38" s="1"/>
      <c r="K38" s="1"/>
      <c r="L38" s="1"/>
      <c r="M38" s="1"/>
      <c r="N38" s="1"/>
      <c r="O38" s="1"/>
    </row>
    <row r="39" spans="1:15" ht="15.6" x14ac:dyDescent="0.3">
      <c r="A39" s="1">
        <v>35</v>
      </c>
      <c r="B39" s="1" t="s">
        <v>85</v>
      </c>
      <c r="C39" s="1" t="s">
        <v>86</v>
      </c>
      <c r="D39" s="1" t="s">
        <v>67</v>
      </c>
      <c r="E39" s="1">
        <v>6</v>
      </c>
      <c r="F39" s="1"/>
      <c r="G39" s="1" t="s">
        <v>52</v>
      </c>
      <c r="H39" s="1" t="s">
        <v>52</v>
      </c>
      <c r="I39" s="1"/>
      <c r="J39" s="1"/>
      <c r="K39" s="1"/>
      <c r="L39" s="1"/>
      <c r="M39" s="1"/>
      <c r="N39" s="1"/>
      <c r="O39" s="1"/>
    </row>
    <row r="40" spans="1:15" ht="15.6" x14ac:dyDescent="0.3">
      <c r="A40" s="1">
        <v>36</v>
      </c>
      <c r="B40" s="1" t="s">
        <v>87</v>
      </c>
      <c r="C40" s="1" t="s">
        <v>88</v>
      </c>
      <c r="D40" s="1" t="s">
        <v>84</v>
      </c>
      <c r="E40" s="1"/>
      <c r="F40" s="1"/>
      <c r="G40" s="1" t="s">
        <v>52</v>
      </c>
      <c r="H40" s="1" t="s">
        <v>52</v>
      </c>
      <c r="I40" s="1"/>
      <c r="J40" s="1"/>
      <c r="K40" s="1"/>
      <c r="L40" s="1"/>
      <c r="M40" s="1"/>
      <c r="N40" s="1"/>
      <c r="O40" s="1"/>
    </row>
    <row r="41" spans="1:15" ht="15.6" x14ac:dyDescent="0.3">
      <c r="A41" s="1">
        <v>37</v>
      </c>
      <c r="B41" s="1" t="s">
        <v>89</v>
      </c>
      <c r="C41" s="1" t="s">
        <v>90</v>
      </c>
      <c r="D41" s="1" t="s">
        <v>67</v>
      </c>
      <c r="E41" s="1">
        <v>6</v>
      </c>
      <c r="F41" s="1"/>
      <c r="G41" s="1" t="s">
        <v>52</v>
      </c>
      <c r="H41" s="1" t="s">
        <v>52</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924</v>
      </c>
      <c r="D1" s="1" t="s">
        <v>21</v>
      </c>
      <c r="E1" s="5" t="str">
        <f>HYPERLINK("#'目錄'!A1","回首頁")</f>
        <v>回首頁</v>
      </c>
      <c r="N1" s="4" t="s">
        <v>35</v>
      </c>
      <c r="O1" s="1"/>
    </row>
    <row r="2" spans="1:15" ht="24" customHeight="1" x14ac:dyDescent="0.3">
      <c r="A2" s="11" t="s">
        <v>36</v>
      </c>
      <c r="B2" s="11"/>
      <c r="C2" s="1" t="s">
        <v>925</v>
      </c>
      <c r="N2" s="4" t="s">
        <v>38</v>
      </c>
      <c r="O2" s="1" t="s">
        <v>926</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297</v>
      </c>
      <c r="D5" s="1" t="s">
        <v>55</v>
      </c>
      <c r="E5" s="1">
        <v>7</v>
      </c>
      <c r="F5" s="1"/>
      <c r="G5" s="1" t="s">
        <v>52</v>
      </c>
      <c r="H5" s="1" t="s">
        <v>68</v>
      </c>
      <c r="I5" s="1" t="s">
        <v>296</v>
      </c>
      <c r="J5" s="1" t="s">
        <v>927</v>
      </c>
      <c r="K5" s="1" t="s">
        <v>98</v>
      </c>
      <c r="L5" s="1" t="s">
        <v>104</v>
      </c>
      <c r="M5" s="1" t="s">
        <v>57</v>
      </c>
      <c r="N5" s="1"/>
      <c r="O5" s="1" t="s">
        <v>928</v>
      </c>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929</v>
      </c>
    </row>
    <row r="7" spans="1:15" ht="31.2" x14ac:dyDescent="0.3">
      <c r="A7" s="1">
        <v>3</v>
      </c>
      <c r="B7" s="1" t="s">
        <v>930</v>
      </c>
      <c r="C7" s="1" t="s">
        <v>931</v>
      </c>
      <c r="D7" s="1" t="s">
        <v>67</v>
      </c>
      <c r="E7" s="1">
        <v>1</v>
      </c>
      <c r="F7" s="1"/>
      <c r="G7" s="1" t="s">
        <v>277</v>
      </c>
      <c r="H7" s="1" t="s">
        <v>52</v>
      </c>
      <c r="I7" s="1" t="s">
        <v>52</v>
      </c>
      <c r="J7" s="1" t="s">
        <v>52</v>
      </c>
      <c r="K7" s="1" t="s">
        <v>52</v>
      </c>
      <c r="L7" s="1"/>
      <c r="M7" s="1"/>
      <c r="N7" s="1" t="s">
        <v>555</v>
      </c>
      <c r="O7" s="1"/>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13"/>
  <sheetViews>
    <sheetView workbookViewId="0">
      <selection activeCell="A3" sqref="A3:B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932</v>
      </c>
      <c r="D1" s="1" t="s">
        <v>22</v>
      </c>
      <c r="E1" s="5" t="str">
        <f>HYPERLINK("#'目錄'!A1","回首頁")</f>
        <v>回首頁</v>
      </c>
      <c r="N1" s="4" t="s">
        <v>35</v>
      </c>
      <c r="O1" s="1"/>
    </row>
    <row r="2" spans="1:15" ht="24" customHeight="1" x14ac:dyDescent="0.3">
      <c r="A2" s="11" t="s">
        <v>36</v>
      </c>
      <c r="B2" s="11"/>
      <c r="C2" s="1" t="s">
        <v>933</v>
      </c>
      <c r="N2" s="4" t="s">
        <v>38</v>
      </c>
      <c r="O2" s="1" t="s">
        <v>1619</v>
      </c>
    </row>
    <row r="3" spans="1:15" ht="24" customHeight="1" x14ac:dyDescent="0.3">
      <c r="A3" s="11" t="s">
        <v>40</v>
      </c>
      <c r="B3" s="11"/>
      <c r="C3" s="1" t="s">
        <v>934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297</v>
      </c>
      <c r="D5" s="1" t="s">
        <v>55</v>
      </c>
      <c r="E5" s="1">
        <v>7</v>
      </c>
      <c r="F5" s="1"/>
      <c r="G5" s="1" t="s">
        <v>52</v>
      </c>
      <c r="H5" s="1" t="s">
        <v>935</v>
      </c>
      <c r="I5" s="1" t="s">
        <v>936</v>
      </c>
      <c r="J5" s="1" t="s">
        <v>937</v>
      </c>
      <c r="K5" s="1" t="s">
        <v>118</v>
      </c>
      <c r="L5" s="1" t="s">
        <v>104</v>
      </c>
      <c r="M5" s="1" t="s">
        <v>57</v>
      </c>
      <c r="N5" s="1"/>
      <c r="O5" s="1" t="s">
        <v>938</v>
      </c>
    </row>
    <row r="6" spans="1:15" ht="46.8" x14ac:dyDescent="0.3">
      <c r="A6" s="1">
        <v>2</v>
      </c>
      <c r="B6" s="1" t="s">
        <v>939</v>
      </c>
      <c r="C6" s="1" t="s">
        <v>940</v>
      </c>
      <c r="D6" s="1" t="s">
        <v>55</v>
      </c>
      <c r="E6" s="1">
        <v>3</v>
      </c>
      <c r="F6" s="1"/>
      <c r="G6" s="1" t="s">
        <v>52</v>
      </c>
      <c r="H6" s="1"/>
      <c r="I6" s="1"/>
      <c r="J6" s="1"/>
      <c r="K6" s="1"/>
      <c r="L6" s="1"/>
      <c r="M6" s="1" t="s">
        <v>527</v>
      </c>
      <c r="N6" s="1" t="s">
        <v>942</v>
      </c>
    </row>
    <row r="7" spans="1:15" ht="31.2" x14ac:dyDescent="0.3">
      <c r="A7" s="1">
        <v>3</v>
      </c>
      <c r="B7" s="1" t="s">
        <v>69</v>
      </c>
      <c r="C7" s="1" t="s">
        <v>66</v>
      </c>
      <c r="D7" s="1" t="s">
        <v>67</v>
      </c>
      <c r="E7" s="1">
        <v>32</v>
      </c>
      <c r="F7" s="1"/>
      <c r="G7" s="1" t="s">
        <v>52</v>
      </c>
      <c r="H7" s="1" t="s">
        <v>68</v>
      </c>
      <c r="I7" s="1" t="s">
        <v>69</v>
      </c>
      <c r="J7" s="1" t="s">
        <v>66</v>
      </c>
      <c r="K7" s="1" t="s">
        <v>70</v>
      </c>
      <c r="L7" s="1" t="s">
        <v>71</v>
      </c>
      <c r="M7" s="1" t="s">
        <v>57</v>
      </c>
      <c r="N7" s="1"/>
      <c r="O7" s="1" t="s">
        <v>929</v>
      </c>
    </row>
    <row r="8" spans="1:15" ht="15.6" x14ac:dyDescent="0.3">
      <c r="A8" s="1">
        <v>4</v>
      </c>
      <c r="B8" s="1" t="s">
        <v>943</v>
      </c>
      <c r="C8" s="1" t="s">
        <v>944</v>
      </c>
      <c r="D8" s="1" t="s">
        <v>67</v>
      </c>
      <c r="E8" s="1">
        <v>3</v>
      </c>
      <c r="F8" s="1"/>
      <c r="G8" s="1" t="s">
        <v>514</v>
      </c>
      <c r="H8" s="1" t="s">
        <v>52</v>
      </c>
      <c r="I8" s="1" t="s">
        <v>52</v>
      </c>
      <c r="J8" s="1" t="s">
        <v>52</v>
      </c>
      <c r="K8" s="1" t="s">
        <v>52</v>
      </c>
      <c r="L8" s="1"/>
      <c r="M8" s="1"/>
      <c r="N8" s="1" t="s">
        <v>76</v>
      </c>
      <c r="O8" s="1"/>
    </row>
    <row r="9" spans="1:15" ht="46.8" x14ac:dyDescent="0.3">
      <c r="A9" s="1">
        <v>5</v>
      </c>
      <c r="B9" s="1" t="s">
        <v>945</v>
      </c>
      <c r="C9" s="1" t="s">
        <v>946</v>
      </c>
      <c r="D9" s="1" t="s">
        <v>137</v>
      </c>
      <c r="E9" s="1">
        <v>120</v>
      </c>
      <c r="F9" s="1"/>
      <c r="G9" s="1" t="s">
        <v>52</v>
      </c>
      <c r="H9" s="1" t="s">
        <v>941</v>
      </c>
      <c r="I9" s="1" t="s">
        <v>947</v>
      </c>
      <c r="J9" s="1" t="s">
        <v>948</v>
      </c>
      <c r="K9" s="1" t="s">
        <v>949</v>
      </c>
      <c r="L9" s="1" t="s">
        <v>950</v>
      </c>
      <c r="M9" s="1" t="s">
        <v>527</v>
      </c>
      <c r="N9" s="1"/>
      <c r="O9" s="1" t="s">
        <v>951</v>
      </c>
    </row>
    <row r="10" spans="1:15" ht="15.6" x14ac:dyDescent="0.3">
      <c r="A10" s="1">
        <v>6</v>
      </c>
      <c r="B10" s="1" t="s">
        <v>82</v>
      </c>
      <c r="C10" s="1" t="s">
        <v>83</v>
      </c>
      <c r="D10" s="1" t="s">
        <v>84</v>
      </c>
      <c r="E10" s="1"/>
      <c r="F10" s="1"/>
      <c r="G10" s="1" t="s">
        <v>52</v>
      </c>
      <c r="H10" s="1" t="s">
        <v>52</v>
      </c>
      <c r="I10" s="1"/>
      <c r="J10" s="1"/>
      <c r="K10" s="1"/>
      <c r="L10" s="1"/>
      <c r="M10" s="1"/>
      <c r="N10" s="1"/>
      <c r="O10" s="1"/>
    </row>
    <row r="11" spans="1:15" ht="15.6" x14ac:dyDescent="0.3">
      <c r="A11" s="1">
        <v>7</v>
      </c>
      <c r="B11" s="1" t="s">
        <v>85</v>
      </c>
      <c r="C11" s="1" t="s">
        <v>86</v>
      </c>
      <c r="D11" s="1" t="s">
        <v>67</v>
      </c>
      <c r="E11" s="1">
        <v>6</v>
      </c>
      <c r="F11" s="1"/>
      <c r="G11" s="1" t="s">
        <v>52</v>
      </c>
      <c r="H11" s="1" t="s">
        <v>52</v>
      </c>
      <c r="I11" s="1"/>
      <c r="J11" s="1"/>
      <c r="K11" s="1"/>
      <c r="L11" s="1"/>
      <c r="M11" s="1"/>
      <c r="N11" s="1"/>
      <c r="O11" s="1"/>
    </row>
    <row r="12" spans="1:15" ht="15.6" x14ac:dyDescent="0.3">
      <c r="A12" s="1">
        <v>8</v>
      </c>
      <c r="B12" s="1" t="s">
        <v>87</v>
      </c>
      <c r="C12" s="1" t="s">
        <v>88</v>
      </c>
      <c r="D12" s="1" t="s">
        <v>84</v>
      </c>
      <c r="E12" s="1"/>
      <c r="F12" s="1"/>
      <c r="G12" s="1" t="s">
        <v>52</v>
      </c>
      <c r="H12" s="1" t="s">
        <v>52</v>
      </c>
      <c r="I12" s="1"/>
      <c r="J12" s="1"/>
      <c r="K12" s="1"/>
      <c r="L12" s="1"/>
      <c r="M12" s="1"/>
      <c r="N12" s="1"/>
      <c r="O12" s="1"/>
    </row>
    <row r="13" spans="1:15" ht="15.6" x14ac:dyDescent="0.3">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33"/>
  <sheetViews>
    <sheetView topLeftCell="E1" workbookViewId="0">
      <selection activeCell="E1" sqref="E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952</v>
      </c>
      <c r="D1" s="1" t="s">
        <v>23</v>
      </c>
      <c r="E1" s="5" t="str">
        <f>HYPERLINK("#'目錄'!A1","回首頁")</f>
        <v>回首頁</v>
      </c>
      <c r="N1" s="4" t="s">
        <v>35</v>
      </c>
      <c r="O1" s="1"/>
    </row>
    <row r="2" spans="1:15" ht="24" customHeight="1" x14ac:dyDescent="0.3">
      <c r="A2" s="11" t="s">
        <v>36</v>
      </c>
      <c r="B2" s="11"/>
      <c r="C2" s="1" t="s">
        <v>1667</v>
      </c>
      <c r="N2" s="4" t="s">
        <v>38</v>
      </c>
      <c r="O2" s="1" t="s">
        <v>953</v>
      </c>
    </row>
    <row r="3" spans="1:15" ht="24" customHeight="1" x14ac:dyDescent="0.3">
      <c r="A3" s="11" t="s">
        <v>40</v>
      </c>
      <c r="B3" s="11"/>
      <c r="C3" s="1" t="s">
        <v>1646</v>
      </c>
      <c r="N3" s="4" t="s">
        <v>42</v>
      </c>
      <c r="O3" s="1" t="s">
        <v>1641</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295</v>
      </c>
      <c r="C5" s="1" t="s">
        <v>955</v>
      </c>
      <c r="D5" s="1" t="s">
        <v>55</v>
      </c>
      <c r="E5" s="1">
        <v>7</v>
      </c>
      <c r="F5" s="1"/>
      <c r="G5" s="1" t="s">
        <v>52</v>
      </c>
      <c r="H5" s="1" t="s">
        <v>956</v>
      </c>
      <c r="I5" s="1" t="s">
        <v>957</v>
      </c>
      <c r="J5" s="1" t="s">
        <v>955</v>
      </c>
      <c r="K5" s="1" t="s">
        <v>118</v>
      </c>
      <c r="L5" s="1" t="s">
        <v>104</v>
      </c>
      <c r="M5" s="1" t="s">
        <v>57</v>
      </c>
      <c r="N5" s="1"/>
      <c r="O5" s="1" t="s">
        <v>958</v>
      </c>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929</v>
      </c>
    </row>
    <row r="7" spans="1:15" ht="31.2" x14ac:dyDescent="0.3">
      <c r="A7" s="1">
        <v>3</v>
      </c>
      <c r="B7" s="1" t="s">
        <v>959</v>
      </c>
      <c r="C7" s="1" t="s">
        <v>960</v>
      </c>
      <c r="D7" s="1" t="s">
        <v>961</v>
      </c>
      <c r="E7" s="1">
        <v>8</v>
      </c>
      <c r="F7" s="1"/>
      <c r="G7" s="1" t="s">
        <v>52</v>
      </c>
      <c r="H7" s="1" t="s">
        <v>956</v>
      </c>
      <c r="I7" s="1" t="s">
        <v>962</v>
      </c>
      <c r="J7" s="1" t="s">
        <v>960</v>
      </c>
      <c r="K7" s="1" t="s">
        <v>118</v>
      </c>
      <c r="L7" s="1" t="s">
        <v>241</v>
      </c>
      <c r="M7" s="1" t="s">
        <v>57</v>
      </c>
      <c r="N7" s="1"/>
      <c r="O7" s="1" t="s">
        <v>963</v>
      </c>
    </row>
    <row r="8" spans="1:15" ht="31.2" x14ac:dyDescent="0.3">
      <c r="A8" s="1">
        <v>4</v>
      </c>
      <c r="B8" s="1" t="s">
        <v>964</v>
      </c>
      <c r="C8" s="1" t="s">
        <v>965</v>
      </c>
      <c r="D8" s="1" t="s">
        <v>55</v>
      </c>
      <c r="E8" s="1">
        <v>7</v>
      </c>
      <c r="F8" s="1"/>
      <c r="G8" s="1" t="s">
        <v>966</v>
      </c>
      <c r="H8" s="1" t="s">
        <v>967</v>
      </c>
      <c r="I8" s="1" t="s">
        <v>968</v>
      </c>
      <c r="J8" s="1" t="s">
        <v>965</v>
      </c>
      <c r="K8" s="1" t="s">
        <v>118</v>
      </c>
      <c r="L8" s="1" t="s">
        <v>104</v>
      </c>
      <c r="M8" s="1" t="s">
        <v>57</v>
      </c>
      <c r="N8" s="1"/>
      <c r="O8" s="1" t="s">
        <v>969</v>
      </c>
    </row>
    <row r="9" spans="1:15" ht="15.6" x14ac:dyDescent="0.3">
      <c r="A9" s="1">
        <v>5</v>
      </c>
      <c r="B9" s="1" t="s">
        <v>970</v>
      </c>
      <c r="C9" s="1" t="s">
        <v>971</v>
      </c>
      <c r="D9" s="1" t="s">
        <v>55</v>
      </c>
      <c r="E9" s="1">
        <v>6</v>
      </c>
      <c r="F9" s="1"/>
      <c r="G9" s="1" t="s">
        <v>52</v>
      </c>
      <c r="H9" s="1" t="s">
        <v>52</v>
      </c>
      <c r="I9" s="1" t="s">
        <v>52</v>
      </c>
      <c r="J9" s="1" t="s">
        <v>52</v>
      </c>
      <c r="K9" s="1" t="s">
        <v>52</v>
      </c>
      <c r="L9" s="1"/>
      <c r="M9" s="1"/>
      <c r="N9" s="1" t="s">
        <v>274</v>
      </c>
      <c r="O9" s="1"/>
    </row>
    <row r="10" spans="1:15" ht="15.6" x14ac:dyDescent="0.3">
      <c r="A10" s="1">
        <v>6</v>
      </c>
      <c r="B10" s="1" t="s">
        <v>972</v>
      </c>
      <c r="C10" s="1" t="s">
        <v>973</v>
      </c>
      <c r="D10" s="1" t="s">
        <v>67</v>
      </c>
      <c r="E10" s="1">
        <v>3</v>
      </c>
      <c r="F10" s="1"/>
      <c r="G10" s="1" t="s">
        <v>52</v>
      </c>
      <c r="H10" s="1" t="s">
        <v>52</v>
      </c>
      <c r="I10" s="1" t="s">
        <v>52</v>
      </c>
      <c r="J10" s="1" t="s">
        <v>52</v>
      </c>
      <c r="K10" s="1" t="s">
        <v>52</v>
      </c>
      <c r="L10" s="1"/>
      <c r="M10" s="1"/>
      <c r="N10" s="1" t="s">
        <v>974</v>
      </c>
      <c r="O10" s="1"/>
    </row>
    <row r="11" spans="1:15" ht="31.2" x14ac:dyDescent="0.3">
      <c r="A11" s="1">
        <v>7</v>
      </c>
      <c r="B11" s="1" t="s">
        <v>975</v>
      </c>
      <c r="C11" s="1" t="s">
        <v>976</v>
      </c>
      <c r="D11" s="1" t="s">
        <v>55</v>
      </c>
      <c r="E11" s="1">
        <v>16</v>
      </c>
      <c r="F11" s="1">
        <v>2</v>
      </c>
      <c r="G11" s="1" t="s">
        <v>52</v>
      </c>
      <c r="H11" s="1" t="s">
        <v>956</v>
      </c>
      <c r="I11" s="1" t="s">
        <v>977</v>
      </c>
      <c r="J11" s="1" t="s">
        <v>976</v>
      </c>
      <c r="K11" s="1" t="s">
        <v>118</v>
      </c>
      <c r="L11" s="1" t="s">
        <v>229</v>
      </c>
      <c r="M11" s="1" t="s">
        <v>57</v>
      </c>
      <c r="N11" s="1"/>
      <c r="O11" s="1" t="s">
        <v>978</v>
      </c>
    </row>
    <row r="12" spans="1:15" ht="46.8" x14ac:dyDescent="0.3">
      <c r="A12" s="1">
        <v>8</v>
      </c>
      <c r="B12" s="1" t="s">
        <v>979</v>
      </c>
      <c r="C12" s="1" t="s">
        <v>980</v>
      </c>
      <c r="D12" s="1" t="s">
        <v>67</v>
      </c>
      <c r="E12" s="1">
        <v>5</v>
      </c>
      <c r="F12" s="1"/>
      <c r="G12" s="1" t="s">
        <v>52</v>
      </c>
      <c r="H12" s="1" t="s">
        <v>52</v>
      </c>
      <c r="I12" s="1" t="s">
        <v>52</v>
      </c>
      <c r="J12" s="1" t="s">
        <v>52</v>
      </c>
      <c r="K12" s="1" t="s">
        <v>52</v>
      </c>
      <c r="L12" s="1"/>
      <c r="M12" s="1"/>
      <c r="N12" s="1" t="s">
        <v>1663</v>
      </c>
      <c r="O12" s="1" t="s">
        <v>1670</v>
      </c>
    </row>
    <row r="13" spans="1:15" ht="31.2" x14ac:dyDescent="0.3">
      <c r="A13" s="1">
        <v>9</v>
      </c>
      <c r="B13" s="1" t="s">
        <v>981</v>
      </c>
      <c r="C13" s="1" t="s">
        <v>982</v>
      </c>
      <c r="D13" s="1" t="s">
        <v>67</v>
      </c>
      <c r="E13" s="1">
        <v>6</v>
      </c>
      <c r="F13" s="1"/>
      <c r="G13" s="1" t="s">
        <v>52</v>
      </c>
      <c r="H13" s="1" t="s">
        <v>956</v>
      </c>
      <c r="I13" s="1" t="s">
        <v>983</v>
      </c>
      <c r="J13" s="1" t="s">
        <v>982</v>
      </c>
      <c r="K13" s="1" t="s">
        <v>157</v>
      </c>
      <c r="L13" s="1" t="s">
        <v>476</v>
      </c>
      <c r="M13" s="1" t="s">
        <v>57</v>
      </c>
      <c r="N13" s="1"/>
      <c r="O13" s="1" t="s">
        <v>984</v>
      </c>
    </row>
    <row r="14" spans="1:15" ht="46.8" x14ac:dyDescent="0.3">
      <c r="A14" s="1">
        <v>10</v>
      </c>
      <c r="B14" s="1" t="s">
        <v>985</v>
      </c>
      <c r="C14" s="1" t="s">
        <v>986</v>
      </c>
      <c r="D14" s="1" t="s">
        <v>67</v>
      </c>
      <c r="E14" s="1">
        <v>1</v>
      </c>
      <c r="F14" s="1"/>
      <c r="G14" s="1" t="s">
        <v>987</v>
      </c>
      <c r="H14" s="1" t="s">
        <v>967</v>
      </c>
      <c r="I14" s="1" t="s">
        <v>988</v>
      </c>
      <c r="J14" s="1" t="s">
        <v>986</v>
      </c>
      <c r="K14" s="1" t="s">
        <v>157</v>
      </c>
      <c r="L14" s="1" t="s">
        <v>99</v>
      </c>
      <c r="M14" s="1" t="s">
        <v>57</v>
      </c>
      <c r="N14" s="1"/>
      <c r="O14" s="1" t="s">
        <v>989</v>
      </c>
    </row>
    <row r="15" spans="1:15" ht="249.6" x14ac:dyDescent="0.3">
      <c r="A15" s="1">
        <v>11</v>
      </c>
      <c r="B15" s="1" t="s">
        <v>990</v>
      </c>
      <c r="C15" s="1" t="s">
        <v>991</v>
      </c>
      <c r="D15" s="1" t="s">
        <v>67</v>
      </c>
      <c r="E15" s="1">
        <v>1</v>
      </c>
      <c r="F15" s="1"/>
      <c r="G15" s="1" t="s">
        <v>992</v>
      </c>
      <c r="H15" s="1" t="s">
        <v>956</v>
      </c>
      <c r="I15" s="1" t="s">
        <v>993</v>
      </c>
      <c r="J15" s="1" t="s">
        <v>991</v>
      </c>
      <c r="K15" s="1" t="s">
        <v>157</v>
      </c>
      <c r="L15" s="1" t="s">
        <v>99</v>
      </c>
      <c r="M15" s="1" t="s">
        <v>57</v>
      </c>
      <c r="N15" s="1"/>
      <c r="O15" s="1" t="s">
        <v>994</v>
      </c>
    </row>
    <row r="16" spans="1:15" ht="31.2" x14ac:dyDescent="0.3">
      <c r="A16" s="1">
        <v>12</v>
      </c>
      <c r="B16" s="1" t="s">
        <v>995</v>
      </c>
      <c r="C16" s="1" t="s">
        <v>996</v>
      </c>
      <c r="D16" s="1" t="s">
        <v>67</v>
      </c>
      <c r="E16" s="1">
        <v>6</v>
      </c>
      <c r="F16" s="1"/>
      <c r="G16" s="1" t="s">
        <v>52</v>
      </c>
      <c r="H16" s="1" t="s">
        <v>956</v>
      </c>
      <c r="I16" s="1" t="s">
        <v>997</v>
      </c>
      <c r="J16" s="1" t="s">
        <v>996</v>
      </c>
      <c r="K16" s="1" t="s">
        <v>157</v>
      </c>
      <c r="L16" s="1" t="s">
        <v>476</v>
      </c>
      <c r="M16" s="1" t="s">
        <v>57</v>
      </c>
      <c r="N16" s="1"/>
      <c r="O16" s="1" t="s">
        <v>998</v>
      </c>
    </row>
    <row r="17" spans="1:15" ht="31.2" x14ac:dyDescent="0.3">
      <c r="A17" s="1">
        <v>13</v>
      </c>
      <c r="B17" s="1" t="s">
        <v>999</v>
      </c>
      <c r="C17" s="1" t="s">
        <v>1000</v>
      </c>
      <c r="D17" s="1" t="s">
        <v>67</v>
      </c>
      <c r="E17" s="1">
        <v>6</v>
      </c>
      <c r="F17" s="1"/>
      <c r="G17" s="1" t="s">
        <v>52</v>
      </c>
      <c r="H17" s="1" t="s">
        <v>956</v>
      </c>
      <c r="I17" s="1" t="s">
        <v>1001</v>
      </c>
      <c r="J17" s="1" t="s">
        <v>1000</v>
      </c>
      <c r="K17" s="1" t="s">
        <v>157</v>
      </c>
      <c r="L17" s="1" t="s">
        <v>476</v>
      </c>
      <c r="M17" s="1" t="s">
        <v>57</v>
      </c>
      <c r="N17" s="1"/>
      <c r="O17" s="1" t="s">
        <v>1002</v>
      </c>
    </row>
    <row r="18" spans="1:15" ht="31.2" x14ac:dyDescent="0.3">
      <c r="A18" s="1">
        <v>14</v>
      </c>
      <c r="B18" s="1" t="s">
        <v>1003</v>
      </c>
      <c r="C18" s="1" t="s">
        <v>1004</v>
      </c>
      <c r="D18" s="1" t="s">
        <v>67</v>
      </c>
      <c r="E18" s="1">
        <v>6</v>
      </c>
      <c r="F18" s="1"/>
      <c r="G18" s="1" t="s">
        <v>52</v>
      </c>
      <c r="H18" s="1" t="s">
        <v>956</v>
      </c>
      <c r="I18" s="1" t="s">
        <v>1005</v>
      </c>
      <c r="J18" s="1" t="s">
        <v>1004</v>
      </c>
      <c r="K18" s="1" t="s">
        <v>157</v>
      </c>
      <c r="L18" s="1" t="s">
        <v>476</v>
      </c>
      <c r="M18" s="1" t="s">
        <v>57</v>
      </c>
      <c r="N18" s="1"/>
      <c r="O18" s="1" t="s">
        <v>1006</v>
      </c>
    </row>
    <row r="19" spans="1:15" ht="31.2" x14ac:dyDescent="0.3">
      <c r="A19" s="1">
        <v>15</v>
      </c>
      <c r="B19" s="1" t="s">
        <v>1007</v>
      </c>
      <c r="C19" s="1" t="s">
        <v>1008</v>
      </c>
      <c r="D19" s="1" t="s">
        <v>67</v>
      </c>
      <c r="E19" s="1">
        <v>6</v>
      </c>
      <c r="F19" s="1"/>
      <c r="G19" s="1" t="s">
        <v>52</v>
      </c>
      <c r="H19" s="1" t="s">
        <v>1009</v>
      </c>
      <c r="I19" s="1" t="s">
        <v>1010</v>
      </c>
      <c r="J19" s="1" t="s">
        <v>1011</v>
      </c>
      <c r="K19" s="1" t="s">
        <v>157</v>
      </c>
      <c r="L19" s="1" t="s">
        <v>476</v>
      </c>
      <c r="M19" s="1" t="s">
        <v>57</v>
      </c>
      <c r="N19" s="1"/>
      <c r="O19" s="1" t="s">
        <v>1012</v>
      </c>
    </row>
    <row r="20" spans="1:15" ht="15.6" x14ac:dyDescent="0.3">
      <c r="A20" s="1">
        <v>16</v>
      </c>
      <c r="B20" s="1" t="s">
        <v>1013</v>
      </c>
      <c r="C20" s="1" t="s">
        <v>1014</v>
      </c>
      <c r="D20" s="1" t="s">
        <v>67</v>
      </c>
      <c r="E20" s="1">
        <v>6</v>
      </c>
      <c r="F20" s="1"/>
      <c r="G20" s="1" t="s">
        <v>52</v>
      </c>
      <c r="H20" s="1" t="s">
        <v>52</v>
      </c>
      <c r="I20" s="1" t="s">
        <v>52</v>
      </c>
      <c r="J20" s="1" t="s">
        <v>52</v>
      </c>
      <c r="K20" s="1" t="s">
        <v>52</v>
      </c>
      <c r="L20" s="1"/>
      <c r="M20" s="1"/>
      <c r="N20" s="1" t="s">
        <v>76</v>
      </c>
      <c r="O20" s="1"/>
    </row>
    <row r="21" spans="1:15" ht="15.6" x14ac:dyDescent="0.3">
      <c r="A21" s="1">
        <v>17</v>
      </c>
      <c r="B21" s="1" t="s">
        <v>1015</v>
      </c>
      <c r="C21" s="1" t="s">
        <v>1016</v>
      </c>
      <c r="D21" s="1" t="s">
        <v>67</v>
      </c>
      <c r="E21" s="1">
        <v>6</v>
      </c>
      <c r="F21" s="1"/>
      <c r="G21" s="1" t="s">
        <v>52</v>
      </c>
      <c r="H21" s="1" t="s">
        <v>52</v>
      </c>
      <c r="I21" s="1" t="s">
        <v>52</v>
      </c>
      <c r="J21" s="1" t="s">
        <v>52</v>
      </c>
      <c r="K21" s="1" t="s">
        <v>52</v>
      </c>
      <c r="L21" s="1"/>
      <c r="M21" s="1"/>
      <c r="N21" s="1" t="s">
        <v>76</v>
      </c>
      <c r="O21" s="1"/>
    </row>
    <row r="22" spans="1:15" ht="31.2" x14ac:dyDescent="0.3">
      <c r="A22" s="1">
        <v>18</v>
      </c>
      <c r="B22" s="1" t="s">
        <v>1017</v>
      </c>
      <c r="C22" s="1" t="s">
        <v>1018</v>
      </c>
      <c r="D22" s="1" t="s">
        <v>67</v>
      </c>
      <c r="E22" s="1">
        <v>6</v>
      </c>
      <c r="F22" s="1"/>
      <c r="G22" s="1" t="s">
        <v>52</v>
      </c>
      <c r="H22" s="1" t="s">
        <v>956</v>
      </c>
      <c r="I22" s="1" t="s">
        <v>1019</v>
      </c>
      <c r="J22" s="1" t="s">
        <v>1020</v>
      </c>
      <c r="K22" s="1" t="s">
        <v>157</v>
      </c>
      <c r="L22" s="1" t="s">
        <v>476</v>
      </c>
      <c r="M22" s="1" t="s">
        <v>57</v>
      </c>
      <c r="N22" s="1"/>
      <c r="O22" s="1" t="s">
        <v>1021</v>
      </c>
    </row>
    <row r="23" spans="1:15" ht="62.4" x14ac:dyDescent="0.3">
      <c r="A23" s="1">
        <v>19</v>
      </c>
      <c r="B23" s="1" t="s">
        <v>1022</v>
      </c>
      <c r="C23" s="1" t="s">
        <v>1023</v>
      </c>
      <c r="D23" s="1" t="s">
        <v>67</v>
      </c>
      <c r="E23" s="1">
        <v>1</v>
      </c>
      <c r="F23" s="1"/>
      <c r="G23" s="1" t="s">
        <v>1024</v>
      </c>
      <c r="H23" s="1" t="s">
        <v>956</v>
      </c>
      <c r="I23" s="1" t="s">
        <v>1025</v>
      </c>
      <c r="J23" s="1" t="s">
        <v>1023</v>
      </c>
      <c r="K23" s="1" t="s">
        <v>157</v>
      </c>
      <c r="L23" s="1" t="s">
        <v>99</v>
      </c>
      <c r="M23" s="1" t="s">
        <v>57</v>
      </c>
      <c r="N23" s="1"/>
      <c r="O23" s="1" t="s">
        <v>1026</v>
      </c>
    </row>
    <row r="24" spans="1:15" ht="31.2" x14ac:dyDescent="0.3">
      <c r="A24" s="1">
        <v>20</v>
      </c>
      <c r="B24" s="1" t="s">
        <v>1027</v>
      </c>
      <c r="C24" s="1" t="s">
        <v>1028</v>
      </c>
      <c r="D24" s="1" t="s">
        <v>961</v>
      </c>
      <c r="E24" s="1">
        <v>8</v>
      </c>
      <c r="F24" s="1"/>
      <c r="G24" s="1" t="s">
        <v>52</v>
      </c>
      <c r="H24" s="1" t="s">
        <v>956</v>
      </c>
      <c r="I24" s="1" t="s">
        <v>1029</v>
      </c>
      <c r="J24" s="1" t="s">
        <v>1028</v>
      </c>
      <c r="K24" s="1" t="s">
        <v>118</v>
      </c>
      <c r="L24" s="1" t="s">
        <v>241</v>
      </c>
      <c r="M24" s="1" t="s">
        <v>57</v>
      </c>
      <c r="N24" s="1"/>
      <c r="O24" s="1" t="s">
        <v>1030</v>
      </c>
    </row>
    <row r="25" spans="1:15" ht="31.2" x14ac:dyDescent="0.3">
      <c r="A25" s="1">
        <v>21</v>
      </c>
      <c r="B25" s="1" t="s">
        <v>1031</v>
      </c>
      <c r="C25" s="1" t="s">
        <v>1032</v>
      </c>
      <c r="D25" s="1" t="s">
        <v>67</v>
      </c>
      <c r="E25" s="1">
        <v>32</v>
      </c>
      <c r="F25" s="1"/>
      <c r="G25" s="1" t="s">
        <v>52</v>
      </c>
      <c r="H25" s="1" t="s">
        <v>68</v>
      </c>
      <c r="I25" s="1" t="s">
        <v>69</v>
      </c>
      <c r="J25" s="1" t="s">
        <v>66</v>
      </c>
      <c r="K25" s="1" t="s">
        <v>70</v>
      </c>
      <c r="L25" s="1" t="s">
        <v>71</v>
      </c>
      <c r="M25" s="1" t="s">
        <v>57</v>
      </c>
      <c r="N25" s="1"/>
      <c r="O25" s="1" t="s">
        <v>1033</v>
      </c>
    </row>
    <row r="26" spans="1:15" ht="15.6" x14ac:dyDescent="0.3">
      <c r="A26" s="1">
        <v>22</v>
      </c>
      <c r="B26" s="1" t="s">
        <v>1034</v>
      </c>
      <c r="C26" s="1" t="s">
        <v>1035</v>
      </c>
      <c r="D26" s="1" t="s">
        <v>67</v>
      </c>
      <c r="E26" s="1">
        <v>4</v>
      </c>
      <c r="F26" s="1"/>
      <c r="G26" s="1" t="s">
        <v>52</v>
      </c>
      <c r="H26" s="1" t="s">
        <v>52</v>
      </c>
      <c r="I26" s="1" t="s">
        <v>52</v>
      </c>
      <c r="J26" s="1" t="s">
        <v>52</v>
      </c>
      <c r="K26" s="1" t="s">
        <v>52</v>
      </c>
      <c r="L26" s="1"/>
      <c r="M26" s="1"/>
      <c r="N26" s="1" t="s">
        <v>1036</v>
      </c>
      <c r="O26" s="1"/>
    </row>
    <row r="27" spans="1:15" ht="31.2" x14ac:dyDescent="0.3">
      <c r="A27" s="1">
        <v>23</v>
      </c>
      <c r="B27" s="1" t="s">
        <v>1037</v>
      </c>
      <c r="C27" s="1" t="s">
        <v>1038</v>
      </c>
      <c r="D27" s="1" t="s">
        <v>67</v>
      </c>
      <c r="E27" s="1">
        <v>1</v>
      </c>
      <c r="F27" s="1"/>
      <c r="G27" s="1" t="s">
        <v>277</v>
      </c>
      <c r="H27" s="1" t="s">
        <v>52</v>
      </c>
      <c r="I27" s="1" t="s">
        <v>52</v>
      </c>
      <c r="J27" s="1" t="s">
        <v>52</v>
      </c>
      <c r="K27" s="1" t="s">
        <v>52</v>
      </c>
      <c r="L27" s="1"/>
      <c r="M27" s="1"/>
      <c r="N27" s="1" t="s">
        <v>76</v>
      </c>
      <c r="O27" s="1"/>
    </row>
    <row r="28" spans="1:15" ht="31.2" x14ac:dyDescent="0.3">
      <c r="A28" s="1">
        <v>24</v>
      </c>
      <c r="B28" s="1" t="s">
        <v>1039</v>
      </c>
      <c r="C28" s="1" t="s">
        <v>1040</v>
      </c>
      <c r="D28" s="1" t="s">
        <v>67</v>
      </c>
      <c r="E28" s="1">
        <v>1</v>
      </c>
      <c r="F28" s="1"/>
      <c r="G28" s="1" t="s">
        <v>277</v>
      </c>
      <c r="H28" s="1" t="s">
        <v>52</v>
      </c>
      <c r="I28" s="1" t="s">
        <v>52</v>
      </c>
      <c r="J28" s="1" t="s">
        <v>52</v>
      </c>
      <c r="K28" s="1" t="s">
        <v>52</v>
      </c>
      <c r="L28" s="1"/>
      <c r="M28" s="1"/>
      <c r="N28" s="1" t="s">
        <v>76</v>
      </c>
      <c r="O28" s="1"/>
    </row>
    <row r="29" spans="1:15" ht="31.2" x14ac:dyDescent="0.3">
      <c r="A29" s="1">
        <v>25</v>
      </c>
      <c r="B29" s="1" t="s">
        <v>1041</v>
      </c>
      <c r="C29" s="1" t="s">
        <v>1042</v>
      </c>
      <c r="D29" s="1" t="s">
        <v>67</v>
      </c>
      <c r="E29" s="1">
        <v>1</v>
      </c>
      <c r="F29" s="1"/>
      <c r="G29" s="1" t="s">
        <v>277</v>
      </c>
      <c r="H29" s="1" t="s">
        <v>52</v>
      </c>
      <c r="I29" s="1" t="s">
        <v>52</v>
      </c>
      <c r="J29" s="1" t="s">
        <v>52</v>
      </c>
      <c r="K29" s="1" t="s">
        <v>52</v>
      </c>
      <c r="L29" s="1"/>
      <c r="M29" s="1"/>
      <c r="N29" s="1" t="s">
        <v>76</v>
      </c>
      <c r="O29" s="1"/>
    </row>
    <row r="30" spans="1:15" ht="15.6" x14ac:dyDescent="0.3">
      <c r="A30" s="1">
        <v>26</v>
      </c>
      <c r="B30" s="1" t="s">
        <v>82</v>
      </c>
      <c r="C30" s="1" t="s">
        <v>83</v>
      </c>
      <c r="D30" s="1" t="s">
        <v>84</v>
      </c>
      <c r="E30" s="1">
        <v>8</v>
      </c>
      <c r="F30" s="1"/>
      <c r="G30" s="1" t="s">
        <v>52</v>
      </c>
      <c r="H30" s="1" t="s">
        <v>52</v>
      </c>
      <c r="I30" s="1"/>
      <c r="J30" s="1"/>
      <c r="K30" s="1"/>
      <c r="L30" s="1"/>
      <c r="M30" s="1"/>
      <c r="N30" s="1"/>
      <c r="O30" s="1"/>
    </row>
    <row r="31" spans="1:15" ht="15.6" x14ac:dyDescent="0.3">
      <c r="A31" s="1">
        <v>27</v>
      </c>
      <c r="B31" s="1" t="s">
        <v>85</v>
      </c>
      <c r="C31" s="1" t="s">
        <v>86</v>
      </c>
      <c r="D31" s="1" t="s">
        <v>67</v>
      </c>
      <c r="E31" s="1">
        <v>6</v>
      </c>
      <c r="F31" s="1"/>
      <c r="G31" s="1" t="s">
        <v>52</v>
      </c>
      <c r="H31" s="1" t="s">
        <v>52</v>
      </c>
      <c r="I31" s="1"/>
      <c r="J31" s="1"/>
      <c r="K31" s="1"/>
      <c r="L31" s="1"/>
      <c r="M31" s="1"/>
      <c r="N31" s="1"/>
      <c r="O31" s="1"/>
    </row>
    <row r="32" spans="1:15" ht="15.6" x14ac:dyDescent="0.3">
      <c r="A32" s="1">
        <v>28</v>
      </c>
      <c r="B32" s="1" t="s">
        <v>87</v>
      </c>
      <c r="C32" s="1" t="s">
        <v>88</v>
      </c>
      <c r="D32" s="1" t="s">
        <v>84</v>
      </c>
      <c r="E32" s="1">
        <v>8</v>
      </c>
      <c r="F32" s="1"/>
      <c r="G32" s="1" t="s">
        <v>52</v>
      </c>
      <c r="H32" s="1" t="s">
        <v>52</v>
      </c>
      <c r="I32" s="1"/>
      <c r="J32" s="1"/>
      <c r="K32" s="1"/>
      <c r="L32" s="1"/>
      <c r="M32" s="1"/>
      <c r="N32" s="1"/>
      <c r="O32" s="1"/>
    </row>
    <row r="33" spans="1:15" ht="15.6" x14ac:dyDescent="0.3">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3"/>
  <sheetViews>
    <sheetView workbookViewId="0">
      <selection activeCell="C3" sqref="C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952</v>
      </c>
      <c r="D1" s="1" t="s">
        <v>23</v>
      </c>
      <c r="E1" s="5" t="str">
        <f>HYPERLINK("#'目錄'!A1","回首頁")</f>
        <v>回首頁</v>
      </c>
      <c r="N1" s="4" t="s">
        <v>35</v>
      </c>
      <c r="O1" s="1"/>
    </row>
    <row r="2" spans="1:15" ht="24" customHeight="1" x14ac:dyDescent="0.3">
      <c r="A2" s="11" t="s">
        <v>36</v>
      </c>
      <c r="B2" s="11"/>
      <c r="C2" s="1" t="s">
        <v>1665</v>
      </c>
      <c r="N2" s="4" t="s">
        <v>38</v>
      </c>
      <c r="O2" s="1" t="s">
        <v>1618</v>
      </c>
    </row>
    <row r="3" spans="1:15" ht="24" customHeight="1" x14ac:dyDescent="0.3">
      <c r="A3" s="11" t="s">
        <v>40</v>
      </c>
      <c r="B3" s="11"/>
      <c r="C3" s="1" t="s">
        <v>1666</v>
      </c>
      <c r="N3" s="4" t="s">
        <v>42</v>
      </c>
      <c r="O3" s="1" t="s">
        <v>1640</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15.6" x14ac:dyDescent="0.3">
      <c r="A5" s="1">
        <v>1</v>
      </c>
      <c r="B5" s="1" t="s">
        <v>295</v>
      </c>
      <c r="C5" s="1" t="s">
        <v>955</v>
      </c>
      <c r="D5" s="1" t="s">
        <v>55</v>
      </c>
      <c r="E5" s="1">
        <v>7</v>
      </c>
      <c r="F5" s="1"/>
      <c r="G5" s="1" t="s">
        <v>52</v>
      </c>
      <c r="H5" s="1" t="s">
        <v>52</v>
      </c>
      <c r="I5" s="1" t="s">
        <v>52</v>
      </c>
      <c r="J5" s="1" t="s">
        <v>52</v>
      </c>
      <c r="K5" s="1" t="s">
        <v>52</v>
      </c>
      <c r="L5" s="1"/>
      <c r="M5" s="1"/>
      <c r="N5" s="1" t="s">
        <v>1043</v>
      </c>
      <c r="O5" s="1"/>
    </row>
    <row r="6" spans="1:15" ht="31.2" x14ac:dyDescent="0.3">
      <c r="A6" s="1">
        <v>2</v>
      </c>
      <c r="B6" s="1" t="s">
        <v>69</v>
      </c>
      <c r="C6" s="1" t="s">
        <v>66</v>
      </c>
      <c r="D6" s="1" t="s">
        <v>67</v>
      </c>
      <c r="E6" s="1">
        <v>32</v>
      </c>
      <c r="F6" s="1"/>
      <c r="G6" s="1" t="s">
        <v>52</v>
      </c>
      <c r="H6" s="1" t="s">
        <v>68</v>
      </c>
      <c r="I6" s="1" t="s">
        <v>69</v>
      </c>
      <c r="J6" s="1" t="s">
        <v>66</v>
      </c>
      <c r="K6" s="1" t="s">
        <v>70</v>
      </c>
      <c r="L6" s="1" t="s">
        <v>71</v>
      </c>
      <c r="M6" s="1" t="s">
        <v>57</v>
      </c>
      <c r="N6" s="1"/>
      <c r="O6" s="1" t="s">
        <v>929</v>
      </c>
    </row>
    <row r="7" spans="1:15" ht="15.6" x14ac:dyDescent="0.3">
      <c r="A7" s="1">
        <v>3</v>
      </c>
      <c r="B7" s="1" t="s">
        <v>959</v>
      </c>
      <c r="C7" s="1" t="s">
        <v>960</v>
      </c>
      <c r="D7" s="1" t="s">
        <v>961</v>
      </c>
      <c r="E7" s="1">
        <v>8</v>
      </c>
      <c r="F7" s="1"/>
      <c r="G7" s="1" t="s">
        <v>52</v>
      </c>
      <c r="H7" s="1" t="s">
        <v>52</v>
      </c>
      <c r="I7" s="1" t="s">
        <v>52</v>
      </c>
      <c r="J7" s="1" t="s">
        <v>52</v>
      </c>
      <c r="K7" s="1" t="s">
        <v>52</v>
      </c>
      <c r="L7" s="1"/>
      <c r="M7" s="1"/>
      <c r="N7" s="1" t="s">
        <v>1044</v>
      </c>
      <c r="O7" s="1"/>
    </row>
    <row r="8" spans="1:15" ht="15.6" x14ac:dyDescent="0.3">
      <c r="A8" s="1">
        <v>4</v>
      </c>
      <c r="B8" s="1" t="s">
        <v>964</v>
      </c>
      <c r="C8" s="1" t="s">
        <v>965</v>
      </c>
      <c r="D8" s="1" t="s">
        <v>55</v>
      </c>
      <c r="E8" s="1">
        <v>7</v>
      </c>
      <c r="F8" s="1"/>
      <c r="G8" s="1" t="s">
        <v>966</v>
      </c>
      <c r="H8" s="1" t="s">
        <v>52</v>
      </c>
      <c r="I8" s="1" t="s">
        <v>52</v>
      </c>
      <c r="J8" s="1" t="s">
        <v>52</v>
      </c>
      <c r="K8" s="1" t="s">
        <v>52</v>
      </c>
      <c r="L8" s="1"/>
      <c r="M8" s="1"/>
      <c r="N8" s="1" t="s">
        <v>274</v>
      </c>
      <c r="O8" s="1"/>
    </row>
    <row r="9" spans="1:15" ht="15.6" x14ac:dyDescent="0.3">
      <c r="A9" s="1">
        <v>5</v>
      </c>
      <c r="B9" s="1" t="s">
        <v>970</v>
      </c>
      <c r="C9" s="1" t="s">
        <v>971</v>
      </c>
      <c r="D9" s="1" t="s">
        <v>55</v>
      </c>
      <c r="E9" s="1">
        <v>6</v>
      </c>
      <c r="F9" s="1"/>
      <c r="G9" s="1" t="s">
        <v>52</v>
      </c>
      <c r="H9" s="1" t="s">
        <v>52</v>
      </c>
      <c r="I9" s="1" t="s">
        <v>52</v>
      </c>
      <c r="J9" s="1" t="s">
        <v>52</v>
      </c>
      <c r="K9" s="1" t="s">
        <v>52</v>
      </c>
      <c r="L9" s="1"/>
      <c r="M9" s="1"/>
      <c r="N9" s="1" t="s">
        <v>274</v>
      </c>
      <c r="O9" s="1"/>
    </row>
    <row r="10" spans="1:15" ht="15.6" x14ac:dyDescent="0.3">
      <c r="A10" s="1">
        <v>6</v>
      </c>
      <c r="B10" s="1" t="s">
        <v>972</v>
      </c>
      <c r="C10" s="1" t="s">
        <v>973</v>
      </c>
      <c r="D10" s="1" t="s">
        <v>67</v>
      </c>
      <c r="E10" s="1">
        <v>3</v>
      </c>
      <c r="F10" s="1"/>
      <c r="G10" s="1" t="s">
        <v>52</v>
      </c>
      <c r="H10" s="1" t="s">
        <v>52</v>
      </c>
      <c r="I10" s="1" t="s">
        <v>52</v>
      </c>
      <c r="J10" s="1" t="s">
        <v>52</v>
      </c>
      <c r="K10" s="1" t="s">
        <v>52</v>
      </c>
      <c r="L10" s="1"/>
      <c r="M10" s="1"/>
      <c r="N10" s="1" t="s">
        <v>974</v>
      </c>
      <c r="O10" s="1"/>
    </row>
    <row r="11" spans="1:15" ht="15.6" x14ac:dyDescent="0.3">
      <c r="A11" s="1">
        <v>7</v>
      </c>
      <c r="B11" s="1" t="s">
        <v>975</v>
      </c>
      <c r="C11" s="1" t="s">
        <v>976</v>
      </c>
      <c r="D11" s="1" t="s">
        <v>55</v>
      </c>
      <c r="E11" s="1">
        <v>16</v>
      </c>
      <c r="F11" s="1">
        <v>2</v>
      </c>
      <c r="G11" s="1" t="s">
        <v>52</v>
      </c>
      <c r="H11" s="1" t="s">
        <v>52</v>
      </c>
      <c r="I11" s="1" t="s">
        <v>52</v>
      </c>
      <c r="J11" s="1" t="s">
        <v>52</v>
      </c>
      <c r="K11" s="1" t="s">
        <v>52</v>
      </c>
      <c r="L11" s="1"/>
      <c r="M11" s="1"/>
      <c r="N11" s="1" t="s">
        <v>1045</v>
      </c>
      <c r="O11" s="1"/>
    </row>
    <row r="12" spans="1:15" ht="46.8" x14ac:dyDescent="0.3">
      <c r="A12" s="1">
        <v>8</v>
      </c>
      <c r="B12" s="1" t="s">
        <v>979</v>
      </c>
      <c r="C12" s="1" t="s">
        <v>980</v>
      </c>
      <c r="D12" s="1" t="s">
        <v>67</v>
      </c>
      <c r="E12" s="1">
        <v>5</v>
      </c>
      <c r="F12" s="1"/>
      <c r="G12" s="1" t="s">
        <v>52</v>
      </c>
      <c r="H12" s="1" t="s">
        <v>52</v>
      </c>
      <c r="I12" s="1" t="s">
        <v>52</v>
      </c>
      <c r="J12" s="1" t="s">
        <v>52</v>
      </c>
      <c r="K12" s="1" t="s">
        <v>52</v>
      </c>
      <c r="L12" s="1"/>
      <c r="M12" s="1"/>
      <c r="N12" s="1" t="s">
        <v>1663</v>
      </c>
      <c r="O12" s="1" t="s">
        <v>1664</v>
      </c>
    </row>
    <row r="13" spans="1:15" ht="15.6" x14ac:dyDescent="0.3">
      <c r="A13" s="1">
        <v>9</v>
      </c>
      <c r="B13" s="1" t="s">
        <v>981</v>
      </c>
      <c r="C13" s="1" t="s">
        <v>982</v>
      </c>
      <c r="D13" s="1" t="s">
        <v>67</v>
      </c>
      <c r="E13" s="1">
        <v>6</v>
      </c>
      <c r="F13" s="1"/>
      <c r="G13" s="1" t="s">
        <v>52</v>
      </c>
      <c r="H13" s="1" t="s">
        <v>52</v>
      </c>
      <c r="I13" s="1" t="s">
        <v>52</v>
      </c>
      <c r="J13" s="1" t="s">
        <v>52</v>
      </c>
      <c r="K13" s="1" t="s">
        <v>52</v>
      </c>
      <c r="L13" s="1"/>
      <c r="M13" s="1"/>
      <c r="N13" s="1" t="s">
        <v>76</v>
      </c>
      <c r="O13" s="1"/>
    </row>
    <row r="14" spans="1:15" ht="46.8" x14ac:dyDescent="0.3">
      <c r="A14" s="1">
        <v>10</v>
      </c>
      <c r="B14" s="1" t="s">
        <v>985</v>
      </c>
      <c r="C14" s="1" t="s">
        <v>986</v>
      </c>
      <c r="D14" s="1" t="s">
        <v>67</v>
      </c>
      <c r="E14" s="1">
        <v>1</v>
      </c>
      <c r="F14" s="1"/>
      <c r="G14" s="1" t="s">
        <v>987</v>
      </c>
      <c r="H14" s="1" t="s">
        <v>52</v>
      </c>
      <c r="I14" s="1" t="s">
        <v>52</v>
      </c>
      <c r="J14" s="1" t="s">
        <v>52</v>
      </c>
      <c r="K14" s="1" t="s">
        <v>52</v>
      </c>
      <c r="L14" s="1"/>
      <c r="M14" s="1"/>
      <c r="N14" s="1" t="s">
        <v>79</v>
      </c>
      <c r="O14" s="1"/>
    </row>
    <row r="15" spans="1:15" ht="249.6" x14ac:dyDescent="0.3">
      <c r="A15" s="1">
        <v>11</v>
      </c>
      <c r="B15" s="1" t="s">
        <v>990</v>
      </c>
      <c r="C15" s="1" t="s">
        <v>991</v>
      </c>
      <c r="D15" s="1" t="s">
        <v>67</v>
      </c>
      <c r="E15" s="1">
        <v>1</v>
      </c>
      <c r="F15" s="1"/>
      <c r="G15" s="1" t="s">
        <v>992</v>
      </c>
      <c r="H15" s="1" t="s">
        <v>52</v>
      </c>
      <c r="I15" s="1" t="s">
        <v>52</v>
      </c>
      <c r="J15" s="1" t="s">
        <v>52</v>
      </c>
      <c r="K15" s="1" t="s">
        <v>52</v>
      </c>
      <c r="L15" s="1"/>
      <c r="M15" s="1"/>
      <c r="N15" s="1" t="s">
        <v>1046</v>
      </c>
      <c r="O15" s="1"/>
    </row>
    <row r="16" spans="1:15" ht="15.6" x14ac:dyDescent="0.3">
      <c r="A16" s="1">
        <v>12</v>
      </c>
      <c r="B16" s="1" t="s">
        <v>995</v>
      </c>
      <c r="C16" s="1" t="s">
        <v>996</v>
      </c>
      <c r="D16" s="1" t="s">
        <v>67</v>
      </c>
      <c r="E16" s="1">
        <v>6</v>
      </c>
      <c r="F16" s="1"/>
      <c r="G16" s="1" t="s">
        <v>52</v>
      </c>
      <c r="H16" s="1" t="s">
        <v>52</v>
      </c>
      <c r="I16" s="1" t="s">
        <v>52</v>
      </c>
      <c r="J16" s="1" t="s">
        <v>52</v>
      </c>
      <c r="K16" s="1" t="s">
        <v>52</v>
      </c>
      <c r="L16" s="1"/>
      <c r="M16" s="1"/>
      <c r="N16" s="1" t="s">
        <v>1047</v>
      </c>
      <c r="O16" s="1"/>
    </row>
    <row r="17" spans="1:15" ht="15.6" x14ac:dyDescent="0.3">
      <c r="A17" s="1">
        <v>13</v>
      </c>
      <c r="B17" s="1" t="s">
        <v>999</v>
      </c>
      <c r="C17" s="1" t="s">
        <v>1000</v>
      </c>
      <c r="D17" s="1" t="s">
        <v>67</v>
      </c>
      <c r="E17" s="1">
        <v>6</v>
      </c>
      <c r="F17" s="1"/>
      <c r="G17" s="1" t="s">
        <v>52</v>
      </c>
      <c r="H17" s="1" t="s">
        <v>52</v>
      </c>
      <c r="I17" s="1" t="s">
        <v>52</v>
      </c>
      <c r="J17" s="1" t="s">
        <v>52</v>
      </c>
      <c r="K17" s="1" t="s">
        <v>52</v>
      </c>
      <c r="L17" s="1"/>
      <c r="M17" s="1"/>
      <c r="N17" s="1" t="s">
        <v>1048</v>
      </c>
      <c r="O17" s="1"/>
    </row>
    <row r="18" spans="1:15" ht="15.6" x14ac:dyDescent="0.3">
      <c r="A18" s="1">
        <v>14</v>
      </c>
      <c r="B18" s="1" t="s">
        <v>1003</v>
      </c>
      <c r="C18" s="1" t="s">
        <v>1004</v>
      </c>
      <c r="D18" s="1" t="s">
        <v>67</v>
      </c>
      <c r="E18" s="1">
        <v>6</v>
      </c>
      <c r="F18" s="1"/>
      <c r="G18" s="1" t="s">
        <v>52</v>
      </c>
      <c r="H18" s="1" t="s">
        <v>52</v>
      </c>
      <c r="I18" s="1" t="s">
        <v>52</v>
      </c>
      <c r="J18" s="1" t="s">
        <v>52</v>
      </c>
      <c r="K18" s="1" t="s">
        <v>52</v>
      </c>
      <c r="L18" s="1"/>
      <c r="M18" s="1"/>
      <c r="N18" s="1" t="s">
        <v>76</v>
      </c>
      <c r="O18" s="1"/>
    </row>
    <row r="19" spans="1:15" ht="15.6" x14ac:dyDescent="0.3">
      <c r="A19" s="1">
        <v>15</v>
      </c>
      <c r="B19" s="1" t="s">
        <v>1007</v>
      </c>
      <c r="C19" s="1" t="s">
        <v>1008</v>
      </c>
      <c r="D19" s="1" t="s">
        <v>67</v>
      </c>
      <c r="E19" s="1">
        <v>6</v>
      </c>
      <c r="F19" s="1"/>
      <c r="G19" s="1" t="s">
        <v>52</v>
      </c>
      <c r="H19" s="1" t="s">
        <v>52</v>
      </c>
      <c r="I19" s="1" t="s">
        <v>52</v>
      </c>
      <c r="J19" s="1" t="s">
        <v>52</v>
      </c>
      <c r="K19" s="1" t="s">
        <v>52</v>
      </c>
      <c r="L19" s="1"/>
      <c r="M19" s="1"/>
      <c r="N19" s="1" t="s">
        <v>76</v>
      </c>
      <c r="O19" s="1"/>
    </row>
    <row r="20" spans="1:15" ht="15.6" x14ac:dyDescent="0.3">
      <c r="A20" s="1">
        <v>16</v>
      </c>
      <c r="B20" s="1" t="s">
        <v>1013</v>
      </c>
      <c r="C20" s="1" t="s">
        <v>1014</v>
      </c>
      <c r="D20" s="1" t="s">
        <v>67</v>
      </c>
      <c r="E20" s="1">
        <v>6</v>
      </c>
      <c r="F20" s="1"/>
      <c r="G20" s="1" t="s">
        <v>52</v>
      </c>
      <c r="H20" s="1" t="s">
        <v>52</v>
      </c>
      <c r="I20" s="1" t="s">
        <v>52</v>
      </c>
      <c r="J20" s="1" t="s">
        <v>52</v>
      </c>
      <c r="K20" s="1" t="s">
        <v>52</v>
      </c>
      <c r="L20" s="1"/>
      <c r="M20" s="1"/>
      <c r="N20" s="1" t="s">
        <v>76</v>
      </c>
      <c r="O20" s="1"/>
    </row>
    <row r="21" spans="1:15" ht="15.6" x14ac:dyDescent="0.3">
      <c r="A21" s="1">
        <v>17</v>
      </c>
      <c r="B21" s="1" t="s">
        <v>1015</v>
      </c>
      <c r="C21" s="1" t="s">
        <v>1016</v>
      </c>
      <c r="D21" s="1" t="s">
        <v>67</v>
      </c>
      <c r="E21" s="1">
        <v>6</v>
      </c>
      <c r="F21" s="1"/>
      <c r="G21" s="1" t="s">
        <v>52</v>
      </c>
      <c r="H21" s="1" t="s">
        <v>52</v>
      </c>
      <c r="I21" s="1" t="s">
        <v>52</v>
      </c>
      <c r="J21" s="1" t="s">
        <v>52</v>
      </c>
      <c r="K21" s="1" t="s">
        <v>52</v>
      </c>
      <c r="L21" s="1"/>
      <c r="M21" s="1"/>
      <c r="N21" s="1" t="s">
        <v>76</v>
      </c>
      <c r="O21" s="1"/>
    </row>
    <row r="22" spans="1:15" ht="15.6" x14ac:dyDescent="0.3">
      <c r="A22" s="1">
        <v>18</v>
      </c>
      <c r="B22" s="1" t="s">
        <v>1017</v>
      </c>
      <c r="C22" s="1" t="s">
        <v>1018</v>
      </c>
      <c r="D22" s="1" t="s">
        <v>67</v>
      </c>
      <c r="E22" s="1">
        <v>6</v>
      </c>
      <c r="F22" s="1"/>
      <c r="G22" s="1" t="s">
        <v>52</v>
      </c>
      <c r="H22" s="1" t="s">
        <v>52</v>
      </c>
      <c r="I22" s="1" t="s">
        <v>52</v>
      </c>
      <c r="J22" s="1" t="s">
        <v>52</v>
      </c>
      <c r="K22" s="1" t="s">
        <v>52</v>
      </c>
      <c r="L22" s="1"/>
      <c r="M22" s="1"/>
      <c r="N22" s="1" t="s">
        <v>1049</v>
      </c>
      <c r="O22" s="1"/>
    </row>
    <row r="23" spans="1:15" ht="62.4" x14ac:dyDescent="0.3">
      <c r="A23" s="1">
        <v>19</v>
      </c>
      <c r="B23" s="1" t="s">
        <v>1022</v>
      </c>
      <c r="C23" s="1" t="s">
        <v>1023</v>
      </c>
      <c r="D23" s="1" t="s">
        <v>67</v>
      </c>
      <c r="E23" s="1">
        <v>1</v>
      </c>
      <c r="F23" s="1"/>
      <c r="G23" s="1" t="s">
        <v>1024</v>
      </c>
      <c r="H23" s="1" t="s">
        <v>52</v>
      </c>
      <c r="I23" s="1" t="s">
        <v>52</v>
      </c>
      <c r="J23" s="1" t="s">
        <v>52</v>
      </c>
      <c r="K23" s="1" t="s">
        <v>52</v>
      </c>
      <c r="L23" s="1"/>
      <c r="M23" s="1"/>
      <c r="N23" s="1" t="s">
        <v>79</v>
      </c>
      <c r="O23" s="1"/>
    </row>
    <row r="24" spans="1:15" ht="15.6" x14ac:dyDescent="0.3">
      <c r="A24" s="1">
        <v>20</v>
      </c>
      <c r="B24" s="1" t="s">
        <v>1027</v>
      </c>
      <c r="C24" s="1" t="s">
        <v>1028</v>
      </c>
      <c r="D24" s="1" t="s">
        <v>961</v>
      </c>
      <c r="E24" s="1">
        <v>8</v>
      </c>
      <c r="F24" s="1"/>
      <c r="G24" s="1" t="s">
        <v>52</v>
      </c>
      <c r="H24" s="1" t="s">
        <v>52</v>
      </c>
      <c r="I24" s="1" t="s">
        <v>52</v>
      </c>
      <c r="J24" s="1" t="s">
        <v>52</v>
      </c>
      <c r="K24" s="1" t="s">
        <v>52</v>
      </c>
      <c r="L24" s="1"/>
      <c r="M24" s="1"/>
      <c r="N24" s="1" t="s">
        <v>1044</v>
      </c>
      <c r="O24" s="1"/>
    </row>
    <row r="25" spans="1:15" ht="15.6" x14ac:dyDescent="0.3">
      <c r="A25" s="1">
        <v>21</v>
      </c>
      <c r="B25" s="1" t="s">
        <v>1031</v>
      </c>
      <c r="C25" s="1" t="s">
        <v>1032</v>
      </c>
      <c r="D25" s="1" t="s">
        <v>67</v>
      </c>
      <c r="E25" s="1">
        <v>32</v>
      </c>
      <c r="F25" s="1"/>
      <c r="G25" s="1" t="s">
        <v>52</v>
      </c>
      <c r="H25" s="1" t="s">
        <v>52</v>
      </c>
      <c r="I25" s="1" t="s">
        <v>52</v>
      </c>
      <c r="J25" s="1" t="s">
        <v>52</v>
      </c>
      <c r="K25" s="1" t="s">
        <v>52</v>
      </c>
      <c r="L25" s="1"/>
      <c r="M25" s="1"/>
      <c r="N25" s="1" t="s">
        <v>76</v>
      </c>
      <c r="O25" s="1"/>
    </row>
    <row r="26" spans="1:15" ht="15.6" x14ac:dyDescent="0.3">
      <c r="A26" s="1">
        <v>22</v>
      </c>
      <c r="B26" s="1" t="s">
        <v>1034</v>
      </c>
      <c r="C26" s="1" t="s">
        <v>1035</v>
      </c>
      <c r="D26" s="1" t="s">
        <v>67</v>
      </c>
      <c r="E26" s="1">
        <v>4</v>
      </c>
      <c r="F26" s="1"/>
      <c r="G26" s="1" t="s">
        <v>52</v>
      </c>
      <c r="H26" s="1" t="s">
        <v>52</v>
      </c>
      <c r="I26" s="1" t="s">
        <v>52</v>
      </c>
      <c r="J26" s="1" t="s">
        <v>52</v>
      </c>
      <c r="K26" s="1" t="s">
        <v>52</v>
      </c>
      <c r="L26" s="1"/>
      <c r="M26" s="1"/>
      <c r="N26" s="1" t="s">
        <v>1036</v>
      </c>
      <c r="O26" s="1"/>
    </row>
    <row r="27" spans="1:15" ht="31.2" x14ac:dyDescent="0.3">
      <c r="A27" s="1">
        <v>23</v>
      </c>
      <c r="B27" s="1" t="s">
        <v>1037</v>
      </c>
      <c r="C27" s="1" t="s">
        <v>1038</v>
      </c>
      <c r="D27" s="1" t="s">
        <v>67</v>
      </c>
      <c r="E27" s="1">
        <v>1</v>
      </c>
      <c r="F27" s="1"/>
      <c r="G27" s="1" t="s">
        <v>277</v>
      </c>
      <c r="H27" s="1" t="s">
        <v>52</v>
      </c>
      <c r="I27" s="1" t="s">
        <v>52</v>
      </c>
      <c r="J27" s="1" t="s">
        <v>52</v>
      </c>
      <c r="K27" s="1" t="s">
        <v>52</v>
      </c>
      <c r="L27" s="1"/>
      <c r="M27" s="1"/>
      <c r="N27" s="1" t="s">
        <v>76</v>
      </c>
      <c r="O27" s="1"/>
    </row>
    <row r="28" spans="1:15" ht="31.2" x14ac:dyDescent="0.3">
      <c r="A28" s="1">
        <v>24</v>
      </c>
      <c r="B28" s="1" t="s">
        <v>1039</v>
      </c>
      <c r="C28" s="1" t="s">
        <v>1040</v>
      </c>
      <c r="D28" s="1" t="s">
        <v>67</v>
      </c>
      <c r="E28" s="1">
        <v>1</v>
      </c>
      <c r="F28" s="1"/>
      <c r="G28" s="1" t="s">
        <v>277</v>
      </c>
      <c r="H28" s="1" t="s">
        <v>52</v>
      </c>
      <c r="I28" s="1" t="s">
        <v>52</v>
      </c>
      <c r="J28" s="1" t="s">
        <v>52</v>
      </c>
      <c r="K28" s="1" t="s">
        <v>52</v>
      </c>
      <c r="L28" s="1"/>
      <c r="M28" s="1"/>
      <c r="N28" s="1" t="s">
        <v>76</v>
      </c>
      <c r="O28" s="1"/>
    </row>
    <row r="29" spans="1:15" ht="31.2" x14ac:dyDescent="0.3">
      <c r="A29" s="1">
        <v>25</v>
      </c>
      <c r="B29" s="1" t="s">
        <v>1041</v>
      </c>
      <c r="C29" s="1" t="s">
        <v>1042</v>
      </c>
      <c r="D29" s="1" t="s">
        <v>67</v>
      </c>
      <c r="E29" s="1">
        <v>1</v>
      </c>
      <c r="F29" s="1"/>
      <c r="G29" s="1" t="s">
        <v>277</v>
      </c>
      <c r="H29" s="1" t="s">
        <v>52</v>
      </c>
      <c r="I29" s="1" t="s">
        <v>52</v>
      </c>
      <c r="J29" s="1" t="s">
        <v>52</v>
      </c>
      <c r="K29" s="1" t="s">
        <v>52</v>
      </c>
      <c r="L29" s="1"/>
      <c r="M29" s="1"/>
      <c r="N29" s="1" t="s">
        <v>76</v>
      </c>
      <c r="O29" s="1"/>
    </row>
    <row r="30" spans="1:15" ht="15.6" x14ac:dyDescent="0.3">
      <c r="A30" s="1">
        <v>26</v>
      </c>
      <c r="B30" s="1" t="s">
        <v>82</v>
      </c>
      <c r="C30" s="1" t="s">
        <v>83</v>
      </c>
      <c r="D30" s="1" t="s">
        <v>84</v>
      </c>
      <c r="E30" s="1">
        <v>8</v>
      </c>
      <c r="F30" s="1"/>
      <c r="G30" s="1" t="s">
        <v>52</v>
      </c>
      <c r="H30" s="1" t="s">
        <v>52</v>
      </c>
      <c r="I30" s="1"/>
      <c r="J30" s="1"/>
      <c r="K30" s="1"/>
      <c r="L30" s="1"/>
      <c r="M30" s="1"/>
      <c r="N30" s="1"/>
      <c r="O30" s="1"/>
    </row>
    <row r="31" spans="1:15" ht="15.6" x14ac:dyDescent="0.3">
      <c r="A31" s="1">
        <v>27</v>
      </c>
      <c r="B31" s="1" t="s">
        <v>85</v>
      </c>
      <c r="C31" s="1" t="s">
        <v>86</v>
      </c>
      <c r="D31" s="1" t="s">
        <v>67</v>
      </c>
      <c r="E31" s="1">
        <v>6</v>
      </c>
      <c r="F31" s="1"/>
      <c r="G31" s="1" t="s">
        <v>52</v>
      </c>
      <c r="H31" s="1" t="s">
        <v>52</v>
      </c>
      <c r="I31" s="1"/>
      <c r="J31" s="1"/>
      <c r="K31" s="1"/>
      <c r="L31" s="1"/>
      <c r="M31" s="1"/>
      <c r="N31" s="1"/>
      <c r="O31" s="1"/>
    </row>
    <row r="32" spans="1:15" ht="15.6" x14ac:dyDescent="0.3">
      <c r="A32" s="1">
        <v>28</v>
      </c>
      <c r="B32" s="1" t="s">
        <v>87</v>
      </c>
      <c r="C32" s="1" t="s">
        <v>88</v>
      </c>
      <c r="D32" s="1" t="s">
        <v>84</v>
      </c>
      <c r="E32" s="1">
        <v>8</v>
      </c>
      <c r="F32" s="1"/>
      <c r="G32" s="1" t="s">
        <v>52</v>
      </c>
      <c r="H32" s="1" t="s">
        <v>52</v>
      </c>
      <c r="I32" s="1"/>
      <c r="J32" s="1"/>
      <c r="K32" s="1"/>
      <c r="L32" s="1"/>
      <c r="M32" s="1"/>
      <c r="N32" s="1"/>
      <c r="O32" s="1"/>
    </row>
    <row r="33" spans="1:15" ht="15.6" x14ac:dyDescent="0.3">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32"/>
  <sheetViews>
    <sheetView topLeftCell="G2" workbookViewId="0">
      <selection activeCell="S13" sqref="S1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1050</v>
      </c>
      <c r="D1" s="1" t="s">
        <v>24</v>
      </c>
      <c r="E1" s="5" t="str">
        <f>HYPERLINK("#'目錄'!A1","回首頁")</f>
        <v>回首頁</v>
      </c>
      <c r="N1" s="4" t="s">
        <v>35</v>
      </c>
      <c r="O1" s="1"/>
    </row>
    <row r="2" spans="1:15" ht="24" customHeight="1" x14ac:dyDescent="0.3">
      <c r="A2" s="11" t="s">
        <v>36</v>
      </c>
      <c r="B2" s="11"/>
      <c r="C2" s="1" t="s">
        <v>1051</v>
      </c>
      <c r="N2" s="4" t="s">
        <v>38</v>
      </c>
      <c r="O2" s="1" t="s">
        <v>1617</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927</v>
      </c>
      <c r="D5" s="1" t="s">
        <v>55</v>
      </c>
      <c r="E5" s="1">
        <v>7</v>
      </c>
      <c r="F5" s="1"/>
      <c r="G5" s="1" t="s">
        <v>52</v>
      </c>
      <c r="H5" s="1" t="s">
        <v>1052</v>
      </c>
      <c r="I5" s="1" t="s">
        <v>936</v>
      </c>
      <c r="J5" s="1" t="s">
        <v>927</v>
      </c>
      <c r="K5" s="1" t="s">
        <v>118</v>
      </c>
      <c r="L5" s="1" t="s">
        <v>104</v>
      </c>
      <c r="M5" s="1" t="s">
        <v>57</v>
      </c>
      <c r="N5" s="1"/>
      <c r="O5" s="1" t="s">
        <v>1053</v>
      </c>
    </row>
    <row r="6" spans="1:15" ht="46.8" x14ac:dyDescent="0.3">
      <c r="A6" s="1">
        <v>2</v>
      </c>
      <c r="B6" s="1" t="s">
        <v>1054</v>
      </c>
      <c r="C6" s="1" t="s">
        <v>1055</v>
      </c>
      <c r="D6" s="1" t="s">
        <v>55</v>
      </c>
      <c r="E6" s="1">
        <v>3</v>
      </c>
      <c r="F6" s="1"/>
      <c r="G6" s="1" t="s">
        <v>52</v>
      </c>
      <c r="H6" s="1"/>
      <c r="I6" s="1"/>
      <c r="J6" s="1"/>
      <c r="K6" s="1"/>
      <c r="L6" s="1"/>
      <c r="M6" s="1"/>
      <c r="N6" s="1" t="s">
        <v>1056</v>
      </c>
      <c r="O6" s="1"/>
    </row>
    <row r="7" spans="1:15" ht="31.2" x14ac:dyDescent="0.3">
      <c r="A7" s="1">
        <v>3</v>
      </c>
      <c r="B7" s="1" t="s">
        <v>298</v>
      </c>
      <c r="C7" s="1" t="s">
        <v>299</v>
      </c>
      <c r="D7" s="1" t="s">
        <v>55</v>
      </c>
      <c r="E7" s="1">
        <v>3</v>
      </c>
      <c r="F7" s="1"/>
      <c r="G7" s="1" t="s">
        <v>52</v>
      </c>
      <c r="H7" s="1" t="s">
        <v>1052</v>
      </c>
      <c r="I7" s="1" t="s">
        <v>1057</v>
      </c>
      <c r="J7" s="1" t="s">
        <v>1058</v>
      </c>
      <c r="K7" s="1" t="s">
        <v>118</v>
      </c>
      <c r="L7" s="1" t="s">
        <v>125</v>
      </c>
      <c r="M7" s="1" t="s">
        <v>57</v>
      </c>
      <c r="N7" s="1"/>
      <c r="O7" s="1" t="s">
        <v>1059</v>
      </c>
    </row>
    <row r="8" spans="1:15" ht="46.8" x14ac:dyDescent="0.3">
      <c r="A8" s="1">
        <v>4</v>
      </c>
      <c r="B8" s="1" t="s">
        <v>1060</v>
      </c>
      <c r="C8" s="1" t="s">
        <v>1061</v>
      </c>
      <c r="D8" s="1" t="s">
        <v>55</v>
      </c>
      <c r="E8" s="1">
        <v>1</v>
      </c>
      <c r="F8" s="1"/>
      <c r="G8" s="1" t="s">
        <v>1062</v>
      </c>
      <c r="H8" s="1" t="s">
        <v>52</v>
      </c>
      <c r="I8" s="1" t="s">
        <v>52</v>
      </c>
      <c r="J8" s="1" t="s">
        <v>52</v>
      </c>
      <c r="K8" s="1" t="s">
        <v>52</v>
      </c>
      <c r="L8" s="1"/>
      <c r="M8" s="1"/>
      <c r="N8" s="1" t="s">
        <v>274</v>
      </c>
      <c r="O8" s="1"/>
    </row>
    <row r="9" spans="1:15" ht="62.4" x14ac:dyDescent="0.3">
      <c r="A9" s="1">
        <v>5</v>
      </c>
      <c r="B9" s="1" t="s">
        <v>1063</v>
      </c>
      <c r="C9" s="1" t="s">
        <v>1064</v>
      </c>
      <c r="D9" s="1" t="s">
        <v>67</v>
      </c>
      <c r="E9" s="1">
        <v>1</v>
      </c>
      <c r="F9" s="1"/>
      <c r="G9" s="1" t="s">
        <v>1065</v>
      </c>
      <c r="H9" s="1" t="s">
        <v>52</v>
      </c>
      <c r="I9" s="1" t="s">
        <v>52</v>
      </c>
      <c r="J9" s="1" t="s">
        <v>52</v>
      </c>
      <c r="K9" s="1" t="s">
        <v>52</v>
      </c>
      <c r="L9" s="1"/>
      <c r="M9" s="1"/>
      <c r="N9" s="1" t="s">
        <v>79</v>
      </c>
      <c r="O9" s="1"/>
    </row>
    <row r="10" spans="1:15" ht="31.2" x14ac:dyDescent="0.3">
      <c r="A10" s="1">
        <v>6</v>
      </c>
      <c r="B10" s="1" t="s">
        <v>1066</v>
      </c>
      <c r="C10" s="1" t="s">
        <v>1067</v>
      </c>
      <c r="D10" s="1" t="s">
        <v>55</v>
      </c>
      <c r="E10" s="1">
        <v>1</v>
      </c>
      <c r="F10" s="1"/>
      <c r="G10" s="1" t="s">
        <v>1068</v>
      </c>
      <c r="H10" s="1" t="s">
        <v>52</v>
      </c>
      <c r="I10" s="1" t="s">
        <v>52</v>
      </c>
      <c r="J10" s="1" t="s">
        <v>52</v>
      </c>
      <c r="K10" s="1" t="s">
        <v>52</v>
      </c>
      <c r="L10" s="1"/>
      <c r="M10" s="1"/>
      <c r="N10" s="1" t="s">
        <v>274</v>
      </c>
      <c r="O10" s="1"/>
    </row>
    <row r="11" spans="1:15" ht="31.2" x14ac:dyDescent="0.3">
      <c r="A11" s="1">
        <v>7</v>
      </c>
      <c r="B11" s="1" t="s">
        <v>959</v>
      </c>
      <c r="C11" s="1" t="s">
        <v>960</v>
      </c>
      <c r="D11" s="1" t="s">
        <v>531</v>
      </c>
      <c r="E11" s="1">
        <v>8</v>
      </c>
      <c r="F11" s="1"/>
      <c r="G11" s="1" t="s">
        <v>1069</v>
      </c>
      <c r="H11" s="1" t="s">
        <v>1052</v>
      </c>
      <c r="I11" s="1" t="s">
        <v>1070</v>
      </c>
      <c r="J11" s="1" t="s">
        <v>1071</v>
      </c>
      <c r="K11" s="1" t="s">
        <v>118</v>
      </c>
      <c r="L11" s="1" t="s">
        <v>241</v>
      </c>
      <c r="M11" s="1" t="s">
        <v>57</v>
      </c>
      <c r="N11" s="1"/>
      <c r="O11" s="1" t="s">
        <v>1072</v>
      </c>
    </row>
    <row r="12" spans="1:15" ht="15.6" x14ac:dyDescent="0.3">
      <c r="A12" s="1">
        <v>8</v>
      </c>
      <c r="B12" s="1" t="s">
        <v>1073</v>
      </c>
      <c r="C12" s="1" t="s">
        <v>1074</v>
      </c>
      <c r="D12" s="1" t="s">
        <v>531</v>
      </c>
      <c r="E12" s="1">
        <v>8</v>
      </c>
      <c r="F12" s="1"/>
      <c r="G12" s="1" t="s">
        <v>1075</v>
      </c>
      <c r="H12" s="1" t="s">
        <v>52</v>
      </c>
      <c r="I12" s="1" t="s">
        <v>52</v>
      </c>
      <c r="J12" s="1" t="s">
        <v>52</v>
      </c>
      <c r="K12" s="1" t="s">
        <v>52</v>
      </c>
      <c r="L12" s="1"/>
      <c r="M12" s="1"/>
      <c r="N12" s="1" t="s">
        <v>274</v>
      </c>
      <c r="O12" s="1"/>
    </row>
    <row r="13" spans="1:15" ht="187.2" x14ac:dyDescent="0.3">
      <c r="A13" s="1">
        <v>9</v>
      </c>
      <c r="B13" s="1" t="s">
        <v>1076</v>
      </c>
      <c r="C13" s="1" t="s">
        <v>1077</v>
      </c>
      <c r="D13" s="1" t="s">
        <v>67</v>
      </c>
      <c r="E13" s="1">
        <v>2</v>
      </c>
      <c r="F13" s="1"/>
      <c r="G13" s="1" t="s">
        <v>1078</v>
      </c>
      <c r="H13" s="1" t="s">
        <v>1052</v>
      </c>
      <c r="I13" s="1" t="s">
        <v>1079</v>
      </c>
      <c r="J13" s="1" t="s">
        <v>1080</v>
      </c>
      <c r="K13" s="1" t="s">
        <v>118</v>
      </c>
      <c r="L13" s="1" t="s">
        <v>102</v>
      </c>
      <c r="M13" s="1" t="s">
        <v>57</v>
      </c>
      <c r="N13" s="1"/>
      <c r="O13" s="1" t="s">
        <v>1081</v>
      </c>
    </row>
    <row r="14" spans="1:15" ht="31.2" x14ac:dyDescent="0.3">
      <c r="A14" s="1">
        <v>10</v>
      </c>
      <c r="B14" s="1" t="s">
        <v>1082</v>
      </c>
      <c r="C14" s="1" t="s">
        <v>1083</v>
      </c>
      <c r="D14" s="1" t="s">
        <v>55</v>
      </c>
      <c r="E14" s="1">
        <v>16</v>
      </c>
      <c r="F14" s="1">
        <v>2</v>
      </c>
      <c r="G14" s="1" t="s">
        <v>52</v>
      </c>
      <c r="H14" s="1" t="s">
        <v>1052</v>
      </c>
      <c r="I14" s="1" t="s">
        <v>1084</v>
      </c>
      <c r="J14" s="1" t="s">
        <v>1083</v>
      </c>
      <c r="K14" s="1" t="s">
        <v>228</v>
      </c>
      <c r="L14" s="1" t="s">
        <v>1085</v>
      </c>
      <c r="M14" s="1" t="s">
        <v>57</v>
      </c>
      <c r="N14" s="1"/>
      <c r="O14" s="1" t="s">
        <v>1086</v>
      </c>
    </row>
    <row r="15" spans="1:15" ht="15.6" x14ac:dyDescent="0.3">
      <c r="A15" s="1">
        <v>11</v>
      </c>
      <c r="B15" s="1" t="s">
        <v>1087</v>
      </c>
      <c r="C15" s="1" t="s">
        <v>1088</v>
      </c>
      <c r="D15" s="1" t="s">
        <v>67</v>
      </c>
      <c r="E15" s="1">
        <v>1</v>
      </c>
      <c r="F15" s="1"/>
      <c r="G15" s="1" t="s">
        <v>52</v>
      </c>
      <c r="H15" s="1" t="s">
        <v>52</v>
      </c>
      <c r="I15" s="1" t="s">
        <v>52</v>
      </c>
      <c r="J15" s="1" t="s">
        <v>52</v>
      </c>
      <c r="K15" s="1" t="s">
        <v>52</v>
      </c>
      <c r="L15" s="1"/>
      <c r="M15" s="1"/>
      <c r="N15" s="1" t="s">
        <v>76</v>
      </c>
      <c r="O15" s="1"/>
    </row>
    <row r="16" spans="1:15" ht="31.2" x14ac:dyDescent="0.3">
      <c r="A16" s="1">
        <v>12</v>
      </c>
      <c r="B16" s="1" t="s">
        <v>1089</v>
      </c>
      <c r="C16" s="1" t="s">
        <v>1090</v>
      </c>
      <c r="D16" s="1" t="s">
        <v>67</v>
      </c>
      <c r="E16" s="1">
        <v>2</v>
      </c>
      <c r="F16" s="1"/>
      <c r="G16" s="1" t="s">
        <v>52</v>
      </c>
      <c r="H16" s="1" t="s">
        <v>1052</v>
      </c>
      <c r="I16" s="1" t="s">
        <v>1091</v>
      </c>
      <c r="J16" s="1" t="s">
        <v>1092</v>
      </c>
      <c r="K16" s="1" t="s">
        <v>157</v>
      </c>
      <c r="L16" s="1" t="s">
        <v>102</v>
      </c>
      <c r="M16" s="1" t="s">
        <v>57</v>
      </c>
      <c r="N16" s="1"/>
      <c r="O16" s="1" t="s">
        <v>1093</v>
      </c>
    </row>
    <row r="17" spans="1:15" ht="15.6" x14ac:dyDescent="0.3">
      <c r="A17" s="1">
        <v>13</v>
      </c>
      <c r="B17" s="1" t="s">
        <v>1094</v>
      </c>
      <c r="C17" s="1" t="s">
        <v>1095</v>
      </c>
      <c r="D17" s="1" t="s">
        <v>531</v>
      </c>
      <c r="E17" s="1">
        <v>8</v>
      </c>
      <c r="F17" s="1"/>
      <c r="G17" s="1" t="s">
        <v>52</v>
      </c>
      <c r="H17" s="1" t="s">
        <v>52</v>
      </c>
      <c r="I17" s="1" t="s">
        <v>52</v>
      </c>
      <c r="J17" s="1" t="s">
        <v>52</v>
      </c>
      <c r="K17" s="1" t="s">
        <v>52</v>
      </c>
      <c r="L17" s="1"/>
      <c r="M17" s="1"/>
      <c r="N17" s="1" t="s">
        <v>274</v>
      </c>
      <c r="O17" s="1"/>
    </row>
    <row r="18" spans="1:15" ht="31.2" x14ac:dyDescent="0.3">
      <c r="A18" s="1">
        <v>14</v>
      </c>
      <c r="B18" s="1" t="s">
        <v>1096</v>
      </c>
      <c r="C18" s="1" t="s">
        <v>1097</v>
      </c>
      <c r="D18" s="1" t="s">
        <v>67</v>
      </c>
      <c r="E18" s="1">
        <v>15</v>
      </c>
      <c r="F18" s="1"/>
      <c r="G18" s="1" t="s">
        <v>52</v>
      </c>
      <c r="H18" s="1" t="s">
        <v>1052</v>
      </c>
      <c r="I18" s="1" t="s">
        <v>1098</v>
      </c>
      <c r="J18" s="1" t="s">
        <v>1099</v>
      </c>
      <c r="K18" s="1" t="s">
        <v>157</v>
      </c>
      <c r="L18" s="1" t="s">
        <v>1100</v>
      </c>
      <c r="M18" s="1" t="s">
        <v>57</v>
      </c>
      <c r="N18" s="1"/>
      <c r="O18" s="1" t="s">
        <v>1101</v>
      </c>
    </row>
    <row r="19" spans="1:15" ht="31.2" x14ac:dyDescent="0.3">
      <c r="A19" s="1">
        <v>15</v>
      </c>
      <c r="B19" s="1" t="s">
        <v>1102</v>
      </c>
      <c r="C19" s="1" t="s">
        <v>1103</v>
      </c>
      <c r="D19" s="1" t="s">
        <v>67</v>
      </c>
      <c r="E19" s="1">
        <v>15</v>
      </c>
      <c r="F19" s="1"/>
      <c r="G19" s="1" t="s">
        <v>52</v>
      </c>
      <c r="H19" s="1" t="s">
        <v>1052</v>
      </c>
      <c r="I19" s="1" t="s">
        <v>1104</v>
      </c>
      <c r="J19" s="1" t="s">
        <v>1105</v>
      </c>
      <c r="K19" s="1" t="s">
        <v>157</v>
      </c>
      <c r="L19" s="1" t="s">
        <v>1100</v>
      </c>
      <c r="M19" s="1" t="s">
        <v>57</v>
      </c>
      <c r="N19" s="1"/>
      <c r="O19" s="1" t="s">
        <v>1106</v>
      </c>
    </row>
    <row r="20" spans="1:15" ht="15.6" x14ac:dyDescent="0.3">
      <c r="A20" s="1">
        <v>16</v>
      </c>
      <c r="B20" s="1" t="s">
        <v>1107</v>
      </c>
      <c r="C20" s="1" t="s">
        <v>1108</v>
      </c>
      <c r="D20" s="1" t="s">
        <v>67</v>
      </c>
      <c r="E20" s="1">
        <v>15</v>
      </c>
      <c r="F20" s="1"/>
      <c r="G20" s="1" t="s">
        <v>52</v>
      </c>
      <c r="H20" s="1" t="s">
        <v>52</v>
      </c>
      <c r="I20" s="1" t="s">
        <v>52</v>
      </c>
      <c r="J20" s="1" t="s">
        <v>52</v>
      </c>
      <c r="K20" s="1" t="s">
        <v>52</v>
      </c>
      <c r="L20" s="1"/>
      <c r="M20" s="1"/>
      <c r="N20" s="1" t="s">
        <v>76</v>
      </c>
      <c r="O20" s="1"/>
    </row>
    <row r="21" spans="1:15" ht="31.2" x14ac:dyDescent="0.3">
      <c r="A21" s="1">
        <v>17</v>
      </c>
      <c r="B21" s="1" t="s">
        <v>1109</v>
      </c>
      <c r="C21" s="1" t="s">
        <v>1110</v>
      </c>
      <c r="D21" s="1" t="s">
        <v>961</v>
      </c>
      <c r="E21" s="1">
        <v>8</v>
      </c>
      <c r="F21" s="1"/>
      <c r="G21" s="1" t="s">
        <v>52</v>
      </c>
      <c r="H21" s="1" t="s">
        <v>1052</v>
      </c>
      <c r="I21" s="1" t="s">
        <v>1111</v>
      </c>
      <c r="J21" s="1" t="s">
        <v>1110</v>
      </c>
      <c r="K21" s="1" t="s">
        <v>118</v>
      </c>
      <c r="L21" s="1" t="s">
        <v>241</v>
      </c>
      <c r="M21" s="1" t="s">
        <v>57</v>
      </c>
      <c r="N21" s="1"/>
      <c r="O21" s="1" t="s">
        <v>1112</v>
      </c>
    </row>
    <row r="22" spans="1:15" ht="15.6" x14ac:dyDescent="0.3">
      <c r="A22" s="1">
        <v>18</v>
      </c>
      <c r="B22" s="1" t="s">
        <v>1113</v>
      </c>
      <c r="C22" s="1" t="s">
        <v>1114</v>
      </c>
      <c r="D22" s="1" t="s">
        <v>67</v>
      </c>
      <c r="E22" s="1">
        <v>10</v>
      </c>
      <c r="F22" s="1"/>
      <c r="G22" s="1" t="s">
        <v>52</v>
      </c>
      <c r="H22" s="1" t="s">
        <v>52</v>
      </c>
      <c r="I22" s="1" t="s">
        <v>52</v>
      </c>
      <c r="J22" s="1" t="s">
        <v>52</v>
      </c>
      <c r="K22" s="1" t="s">
        <v>52</v>
      </c>
      <c r="L22" s="1"/>
      <c r="M22" s="1"/>
      <c r="N22" s="1" t="s">
        <v>76</v>
      </c>
      <c r="O22" s="1"/>
    </row>
    <row r="23" spans="1:15" ht="15.6" x14ac:dyDescent="0.3">
      <c r="A23" s="1">
        <v>19</v>
      </c>
      <c r="B23" s="1" t="s">
        <v>773</v>
      </c>
      <c r="C23" s="1" t="s">
        <v>1115</v>
      </c>
      <c r="D23" s="1" t="s">
        <v>55</v>
      </c>
      <c r="E23" s="1">
        <v>7</v>
      </c>
      <c r="F23" s="1"/>
      <c r="G23" s="1" t="s">
        <v>52</v>
      </c>
      <c r="H23" s="1" t="s">
        <v>52</v>
      </c>
      <c r="I23" s="1" t="s">
        <v>52</v>
      </c>
      <c r="J23" s="1" t="s">
        <v>52</v>
      </c>
      <c r="K23" s="1" t="s">
        <v>52</v>
      </c>
      <c r="L23" s="1"/>
      <c r="M23" s="1"/>
      <c r="N23" s="1" t="s">
        <v>274</v>
      </c>
      <c r="O23" s="1"/>
    </row>
    <row r="24" spans="1:15" ht="15.6" x14ac:dyDescent="0.3">
      <c r="A24" s="1">
        <v>20</v>
      </c>
      <c r="B24" s="1" t="s">
        <v>1116</v>
      </c>
      <c r="C24" s="1" t="s">
        <v>1117</v>
      </c>
      <c r="D24" s="1" t="s">
        <v>137</v>
      </c>
      <c r="E24" s="1">
        <v>18</v>
      </c>
      <c r="F24" s="1"/>
      <c r="G24" s="1" t="s">
        <v>52</v>
      </c>
      <c r="H24" s="1" t="s">
        <v>52</v>
      </c>
      <c r="I24" s="1" t="s">
        <v>52</v>
      </c>
      <c r="J24" s="1" t="s">
        <v>52</v>
      </c>
      <c r="K24" s="1" t="s">
        <v>52</v>
      </c>
      <c r="L24" s="1"/>
      <c r="M24" s="1"/>
      <c r="N24" s="1" t="s">
        <v>76</v>
      </c>
      <c r="O24" s="1"/>
    </row>
    <row r="25" spans="1:15" ht="31.2" x14ac:dyDescent="0.3">
      <c r="A25" s="1">
        <v>21</v>
      </c>
      <c r="B25" s="1" t="s">
        <v>1118</v>
      </c>
      <c r="C25" s="1" t="s">
        <v>7</v>
      </c>
      <c r="D25" s="1" t="s">
        <v>137</v>
      </c>
      <c r="E25" s="1">
        <v>100</v>
      </c>
      <c r="F25" s="1"/>
      <c r="G25" s="1" t="s">
        <v>52</v>
      </c>
      <c r="H25" s="1" t="s">
        <v>1052</v>
      </c>
      <c r="I25" s="1" t="s">
        <v>1119</v>
      </c>
      <c r="J25" s="1" t="s">
        <v>7</v>
      </c>
      <c r="K25" s="1" t="s">
        <v>157</v>
      </c>
      <c r="L25" s="1" t="s">
        <v>1120</v>
      </c>
      <c r="M25" s="1" t="s">
        <v>57</v>
      </c>
      <c r="N25" s="1"/>
      <c r="O25" s="1" t="s">
        <v>1121</v>
      </c>
    </row>
    <row r="26" spans="1:15" ht="15.6" x14ac:dyDescent="0.3">
      <c r="A26" s="1">
        <v>22</v>
      </c>
      <c r="B26" s="1" t="s">
        <v>53</v>
      </c>
      <c r="C26" s="1" t="s">
        <v>97</v>
      </c>
      <c r="D26" s="1" t="s">
        <v>55</v>
      </c>
      <c r="E26" s="1">
        <v>1</v>
      </c>
      <c r="F26" s="1"/>
      <c r="G26" s="1" t="s">
        <v>95</v>
      </c>
      <c r="H26" s="1" t="s">
        <v>52</v>
      </c>
      <c r="I26" s="1" t="s">
        <v>52</v>
      </c>
      <c r="J26" s="1" t="s">
        <v>52</v>
      </c>
      <c r="K26" s="1" t="s">
        <v>52</v>
      </c>
      <c r="L26" s="1"/>
      <c r="M26" s="1"/>
      <c r="N26" s="1" t="s">
        <v>274</v>
      </c>
      <c r="O26" s="1"/>
    </row>
    <row r="27" spans="1:15" ht="15.6" x14ac:dyDescent="0.3">
      <c r="A27" s="1">
        <v>23</v>
      </c>
      <c r="B27" s="1" t="s">
        <v>59</v>
      </c>
      <c r="C27" s="1" t="s">
        <v>101</v>
      </c>
      <c r="D27" s="1" t="s">
        <v>55</v>
      </c>
      <c r="E27" s="1">
        <v>2</v>
      </c>
      <c r="F27" s="1"/>
      <c r="G27" s="1" t="s">
        <v>95</v>
      </c>
      <c r="H27" s="1" t="s">
        <v>52</v>
      </c>
      <c r="I27" s="1" t="s">
        <v>52</v>
      </c>
      <c r="J27" s="1" t="s">
        <v>52</v>
      </c>
      <c r="K27" s="1" t="s">
        <v>52</v>
      </c>
      <c r="L27" s="1"/>
      <c r="M27" s="1"/>
      <c r="N27" s="1" t="s">
        <v>274</v>
      </c>
      <c r="O27" s="1"/>
    </row>
    <row r="28" spans="1:15" ht="15.6" x14ac:dyDescent="0.3">
      <c r="A28" s="1">
        <v>24</v>
      </c>
      <c r="B28" s="1" t="s">
        <v>62</v>
      </c>
      <c r="C28" s="1" t="s">
        <v>63</v>
      </c>
      <c r="D28" s="1" t="s">
        <v>55</v>
      </c>
      <c r="E28" s="1">
        <v>7</v>
      </c>
      <c r="F28" s="1"/>
      <c r="G28" s="1" t="s">
        <v>52</v>
      </c>
      <c r="H28" s="1" t="s">
        <v>52</v>
      </c>
      <c r="I28" s="1" t="s">
        <v>52</v>
      </c>
      <c r="J28" s="1" t="s">
        <v>52</v>
      </c>
      <c r="K28" s="1" t="s">
        <v>52</v>
      </c>
      <c r="L28" s="1"/>
      <c r="M28" s="1"/>
      <c r="N28" s="1" t="s">
        <v>274</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84"/>
  <sheetViews>
    <sheetView workbookViewId="0">
      <selection activeCell="G3" sqref="G3"/>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294</v>
      </c>
      <c r="D1" s="1" t="s">
        <v>25</v>
      </c>
      <c r="E1" s="5" t="str">
        <f>HYPERLINK("#'目錄'!A1","回首頁")</f>
        <v>回首頁</v>
      </c>
      <c r="N1" s="4" t="s">
        <v>35</v>
      </c>
      <c r="O1" s="1"/>
    </row>
    <row r="2" spans="1:15" ht="24" customHeight="1" x14ac:dyDescent="0.3">
      <c r="A2" s="11" t="s">
        <v>36</v>
      </c>
      <c r="B2" s="11"/>
      <c r="C2" s="1" t="s">
        <v>1122</v>
      </c>
      <c r="N2" s="4" t="s">
        <v>38</v>
      </c>
      <c r="O2" s="1" t="s">
        <v>1123</v>
      </c>
    </row>
    <row r="3" spans="1:15" ht="24" customHeight="1" x14ac:dyDescent="0.3">
      <c r="A3" s="11" t="s">
        <v>40</v>
      </c>
      <c r="B3" s="11"/>
      <c r="C3" s="1" t="s">
        <v>1124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297</v>
      </c>
      <c r="D5" s="1" t="s">
        <v>55</v>
      </c>
      <c r="E5" s="1">
        <v>7</v>
      </c>
      <c r="F5" s="1"/>
      <c r="G5" s="1" t="s">
        <v>52</v>
      </c>
      <c r="H5" s="1" t="s">
        <v>967</v>
      </c>
      <c r="I5" s="1" t="s">
        <v>936</v>
      </c>
      <c r="J5" s="1" t="s">
        <v>927</v>
      </c>
      <c r="K5" s="1" t="s">
        <v>118</v>
      </c>
      <c r="L5" s="1" t="s">
        <v>104</v>
      </c>
      <c r="M5" s="1" t="s">
        <v>57</v>
      </c>
      <c r="N5" s="1"/>
      <c r="O5" s="1" t="s">
        <v>1125</v>
      </c>
    </row>
    <row r="6" spans="1:15" ht="31.2" x14ac:dyDescent="0.3">
      <c r="A6" s="1">
        <v>2</v>
      </c>
      <c r="B6" s="1" t="s">
        <v>298</v>
      </c>
      <c r="C6" s="1" t="s">
        <v>299</v>
      </c>
      <c r="D6" s="1" t="s">
        <v>55</v>
      </c>
      <c r="E6" s="1">
        <v>3</v>
      </c>
      <c r="F6" s="1"/>
      <c r="G6" s="1" t="s">
        <v>52</v>
      </c>
      <c r="H6" s="1" t="s">
        <v>967</v>
      </c>
      <c r="I6" s="1" t="s">
        <v>1057</v>
      </c>
      <c r="J6" s="1" t="s">
        <v>1058</v>
      </c>
      <c r="K6" s="1" t="s">
        <v>118</v>
      </c>
      <c r="L6" s="1" t="s">
        <v>125</v>
      </c>
      <c r="M6" s="1" t="s">
        <v>57</v>
      </c>
      <c r="N6" s="1"/>
      <c r="O6" s="1" t="s">
        <v>1126</v>
      </c>
    </row>
    <row r="7" spans="1:15" ht="31.2" x14ac:dyDescent="0.3">
      <c r="A7" s="1">
        <v>3</v>
      </c>
      <c r="B7" s="1" t="s">
        <v>1127</v>
      </c>
      <c r="C7" s="1" t="s">
        <v>1128</v>
      </c>
      <c r="D7" s="1" t="s">
        <v>55</v>
      </c>
      <c r="E7" s="1">
        <v>3</v>
      </c>
      <c r="F7" s="1"/>
      <c r="G7" s="1" t="s">
        <v>52</v>
      </c>
      <c r="H7" s="1" t="s">
        <v>967</v>
      </c>
      <c r="I7" s="1" t="s">
        <v>1129</v>
      </c>
      <c r="J7" s="1" t="s">
        <v>1130</v>
      </c>
      <c r="K7" s="1" t="s">
        <v>118</v>
      </c>
      <c r="L7" s="1" t="s">
        <v>125</v>
      </c>
      <c r="M7" s="1" t="s">
        <v>57</v>
      </c>
      <c r="N7" s="1"/>
      <c r="O7" s="1" t="s">
        <v>1131</v>
      </c>
    </row>
    <row r="8" spans="1:15" ht="15.6" x14ac:dyDescent="0.3">
      <c r="A8" s="1">
        <v>4</v>
      </c>
      <c r="B8" s="1" t="s">
        <v>1132</v>
      </c>
      <c r="C8" s="1" t="s">
        <v>1133</v>
      </c>
      <c r="D8" s="1" t="s">
        <v>55</v>
      </c>
      <c r="E8" s="1">
        <v>3</v>
      </c>
      <c r="F8" s="1"/>
      <c r="G8" s="1" t="s">
        <v>52</v>
      </c>
      <c r="H8" s="1" t="s">
        <v>52</v>
      </c>
      <c r="I8" s="1" t="s">
        <v>52</v>
      </c>
      <c r="J8" s="1" t="s">
        <v>52</v>
      </c>
      <c r="K8" s="1" t="s">
        <v>52</v>
      </c>
      <c r="L8" s="1"/>
      <c r="M8" s="1"/>
      <c r="N8" s="1" t="s">
        <v>1134</v>
      </c>
      <c r="O8" s="1"/>
    </row>
    <row r="9" spans="1:15" ht="31.2" x14ac:dyDescent="0.3">
      <c r="A9" s="1">
        <v>5</v>
      </c>
      <c r="B9" s="1" t="s">
        <v>295</v>
      </c>
      <c r="C9" s="1" t="s">
        <v>292</v>
      </c>
      <c r="D9" s="1" t="s">
        <v>55</v>
      </c>
      <c r="E9" s="1">
        <v>7</v>
      </c>
      <c r="F9" s="1"/>
      <c r="G9" s="1" t="s">
        <v>1135</v>
      </c>
      <c r="H9" s="1" t="s">
        <v>967</v>
      </c>
      <c r="I9" s="1" t="s">
        <v>1136</v>
      </c>
      <c r="J9" s="1" t="s">
        <v>292</v>
      </c>
      <c r="K9" s="1" t="s">
        <v>118</v>
      </c>
      <c r="L9" s="1" t="s">
        <v>104</v>
      </c>
      <c r="M9" s="1" t="s">
        <v>57</v>
      </c>
      <c r="N9" s="1"/>
      <c r="O9" s="1" t="s">
        <v>1137</v>
      </c>
    </row>
    <row r="10" spans="1:15" ht="31.2" x14ac:dyDescent="0.3">
      <c r="A10" s="1">
        <v>6</v>
      </c>
      <c r="B10" s="1" t="s">
        <v>964</v>
      </c>
      <c r="C10" s="1" t="s">
        <v>965</v>
      </c>
      <c r="D10" s="1" t="s">
        <v>55</v>
      </c>
      <c r="E10" s="1">
        <v>7</v>
      </c>
      <c r="F10" s="1"/>
      <c r="G10" s="1" t="s">
        <v>966</v>
      </c>
      <c r="H10" s="1" t="s">
        <v>967</v>
      </c>
      <c r="I10" s="1" t="s">
        <v>968</v>
      </c>
      <c r="J10" s="1" t="s">
        <v>965</v>
      </c>
      <c r="K10" s="1" t="s">
        <v>118</v>
      </c>
      <c r="L10" s="1" t="s">
        <v>104</v>
      </c>
      <c r="M10" s="1" t="s">
        <v>57</v>
      </c>
      <c r="N10" s="1"/>
      <c r="O10" s="1" t="s">
        <v>1138</v>
      </c>
    </row>
    <row r="11" spans="1:15" ht="31.2" x14ac:dyDescent="0.3">
      <c r="A11" s="1">
        <v>7</v>
      </c>
      <c r="B11" s="1" t="s">
        <v>979</v>
      </c>
      <c r="C11" s="1" t="s">
        <v>1139</v>
      </c>
      <c r="D11" s="1" t="s">
        <v>67</v>
      </c>
      <c r="E11" s="1">
        <v>5</v>
      </c>
      <c r="F11" s="1"/>
      <c r="G11" s="1" t="s">
        <v>52</v>
      </c>
      <c r="H11" s="1" t="s">
        <v>967</v>
      </c>
      <c r="I11" s="1" t="s">
        <v>1140</v>
      </c>
      <c r="J11" s="1" t="s">
        <v>1141</v>
      </c>
      <c r="K11" s="1" t="s">
        <v>157</v>
      </c>
      <c r="L11" s="1" t="s">
        <v>102</v>
      </c>
      <c r="M11" s="1" t="s">
        <v>57</v>
      </c>
      <c r="N11" s="1"/>
      <c r="O11" s="1" t="s">
        <v>1142</v>
      </c>
    </row>
    <row r="12" spans="1:15" ht="31.2" x14ac:dyDescent="0.3">
      <c r="A12" s="1">
        <v>8</v>
      </c>
      <c r="B12" s="1" t="s">
        <v>1143</v>
      </c>
      <c r="C12" s="1" t="s">
        <v>1144</v>
      </c>
      <c r="D12" s="1" t="s">
        <v>67</v>
      </c>
      <c r="E12" s="1">
        <v>2</v>
      </c>
      <c r="F12" s="1"/>
      <c r="G12" s="1" t="s">
        <v>52</v>
      </c>
      <c r="H12" s="1" t="s">
        <v>1145</v>
      </c>
      <c r="I12" s="1" t="s">
        <v>1143</v>
      </c>
      <c r="J12" s="1" t="s">
        <v>1144</v>
      </c>
      <c r="K12" s="1" t="s">
        <v>70</v>
      </c>
      <c r="L12" s="1" t="s">
        <v>102</v>
      </c>
      <c r="M12" s="1" t="s">
        <v>57</v>
      </c>
      <c r="N12" s="1"/>
      <c r="O12" s="1" t="s">
        <v>1146</v>
      </c>
    </row>
    <row r="13" spans="1:15" ht="31.2" x14ac:dyDescent="0.3">
      <c r="A13" s="1">
        <v>9</v>
      </c>
      <c r="B13" s="1" t="s">
        <v>1147</v>
      </c>
      <c r="C13" s="1" t="s">
        <v>1148</v>
      </c>
      <c r="D13" s="1" t="s">
        <v>55</v>
      </c>
      <c r="E13" s="1">
        <v>6</v>
      </c>
      <c r="F13" s="1">
        <v>4</v>
      </c>
      <c r="G13" s="1" t="s">
        <v>52</v>
      </c>
      <c r="H13" s="1" t="s">
        <v>967</v>
      </c>
      <c r="I13" s="1" t="s">
        <v>1149</v>
      </c>
      <c r="J13" s="1" t="s">
        <v>1150</v>
      </c>
      <c r="K13" s="1" t="s">
        <v>228</v>
      </c>
      <c r="L13" s="1" t="s">
        <v>119</v>
      </c>
      <c r="M13" s="1" t="s">
        <v>57</v>
      </c>
      <c r="N13" s="1"/>
      <c r="O13" s="1" t="s">
        <v>1151</v>
      </c>
    </row>
    <row r="14" spans="1:15" ht="31.2" x14ac:dyDescent="0.3">
      <c r="A14" s="1">
        <v>10</v>
      </c>
      <c r="B14" s="1" t="s">
        <v>1152</v>
      </c>
      <c r="C14" s="1" t="s">
        <v>1153</v>
      </c>
      <c r="D14" s="1" t="s">
        <v>55</v>
      </c>
      <c r="E14" s="1">
        <v>6</v>
      </c>
      <c r="F14" s="1">
        <v>4</v>
      </c>
      <c r="G14" s="1" t="s">
        <v>52</v>
      </c>
      <c r="H14" s="1" t="s">
        <v>1154</v>
      </c>
      <c r="I14" s="1" t="s">
        <v>1155</v>
      </c>
      <c r="J14" s="1" t="s">
        <v>1148</v>
      </c>
      <c r="K14" s="1" t="s">
        <v>228</v>
      </c>
      <c r="L14" s="1" t="s">
        <v>476</v>
      </c>
      <c r="M14" s="1" t="s">
        <v>430</v>
      </c>
      <c r="N14" s="1"/>
      <c r="O14" s="1" t="s">
        <v>1156</v>
      </c>
    </row>
    <row r="15" spans="1:15" ht="31.2" x14ac:dyDescent="0.3">
      <c r="A15" s="1">
        <v>11</v>
      </c>
      <c r="B15" s="1" t="s">
        <v>1157</v>
      </c>
      <c r="C15" s="1" t="s">
        <v>1158</v>
      </c>
      <c r="D15" s="1" t="s">
        <v>55</v>
      </c>
      <c r="E15" s="1">
        <v>6</v>
      </c>
      <c r="F15" s="1">
        <v>4</v>
      </c>
      <c r="G15" s="1" t="s">
        <v>52</v>
      </c>
      <c r="H15" s="1" t="s">
        <v>967</v>
      </c>
      <c r="I15" s="1" t="s">
        <v>1159</v>
      </c>
      <c r="J15" s="1" t="s">
        <v>1158</v>
      </c>
      <c r="K15" s="1" t="s">
        <v>228</v>
      </c>
      <c r="L15" s="1" t="s">
        <v>476</v>
      </c>
      <c r="M15" s="1" t="s">
        <v>430</v>
      </c>
      <c r="N15" s="1"/>
      <c r="O15" s="1" t="s">
        <v>1160</v>
      </c>
    </row>
    <row r="16" spans="1:15" ht="15.6" x14ac:dyDescent="0.3">
      <c r="A16" s="1">
        <v>12</v>
      </c>
      <c r="B16" s="1" t="s">
        <v>1161</v>
      </c>
      <c r="C16" s="1" t="s">
        <v>1162</v>
      </c>
      <c r="D16" s="1" t="s">
        <v>55</v>
      </c>
      <c r="E16" s="1">
        <v>6</v>
      </c>
      <c r="F16" s="1">
        <v>4</v>
      </c>
      <c r="G16" s="1" t="s">
        <v>52</v>
      </c>
      <c r="H16" s="1" t="s">
        <v>52</v>
      </c>
      <c r="I16" s="1" t="s">
        <v>52</v>
      </c>
      <c r="J16" s="1" t="s">
        <v>52</v>
      </c>
      <c r="K16" s="1" t="s">
        <v>52</v>
      </c>
      <c r="L16" s="1"/>
      <c r="M16" s="1"/>
      <c r="N16" s="1" t="s">
        <v>274</v>
      </c>
      <c r="O16" s="1"/>
    </row>
    <row r="17" spans="1:15" ht="15.6" x14ac:dyDescent="0.3">
      <c r="A17" s="1">
        <v>13</v>
      </c>
      <c r="B17" s="1" t="s">
        <v>1163</v>
      </c>
      <c r="C17" s="1" t="s">
        <v>1164</v>
      </c>
      <c r="D17" s="1" t="s">
        <v>55</v>
      </c>
      <c r="E17" s="1">
        <v>6</v>
      </c>
      <c r="F17" s="1">
        <v>4</v>
      </c>
      <c r="G17" s="1" t="s">
        <v>52</v>
      </c>
      <c r="H17" s="1" t="s">
        <v>52</v>
      </c>
      <c r="I17" s="1" t="s">
        <v>52</v>
      </c>
      <c r="J17" s="1" t="s">
        <v>52</v>
      </c>
      <c r="K17" s="1" t="s">
        <v>52</v>
      </c>
      <c r="L17" s="1"/>
      <c r="M17" s="1"/>
      <c r="N17" s="1" t="s">
        <v>274</v>
      </c>
      <c r="O17" s="1"/>
    </row>
    <row r="18" spans="1:15" ht="15.6" x14ac:dyDescent="0.3">
      <c r="A18" s="1">
        <v>14</v>
      </c>
      <c r="B18" s="1" t="s">
        <v>1165</v>
      </c>
      <c r="C18" s="1" t="s">
        <v>1166</v>
      </c>
      <c r="D18" s="1" t="s">
        <v>55</v>
      </c>
      <c r="E18" s="1">
        <v>6</v>
      </c>
      <c r="F18" s="1">
        <v>4</v>
      </c>
      <c r="G18" s="1" t="s">
        <v>52</v>
      </c>
      <c r="H18" s="1" t="s">
        <v>52</v>
      </c>
      <c r="I18" s="1" t="s">
        <v>52</v>
      </c>
      <c r="J18" s="1" t="s">
        <v>52</v>
      </c>
      <c r="K18" s="1" t="s">
        <v>52</v>
      </c>
      <c r="L18" s="1"/>
      <c r="M18" s="1"/>
      <c r="N18" s="1" t="s">
        <v>274</v>
      </c>
      <c r="O18" s="1"/>
    </row>
    <row r="19" spans="1:15" ht="62.4" x14ac:dyDescent="0.3">
      <c r="A19" s="1">
        <v>15</v>
      </c>
      <c r="B19" s="1" t="s">
        <v>1167</v>
      </c>
      <c r="C19" s="1" t="s">
        <v>1168</v>
      </c>
      <c r="D19" s="1" t="s">
        <v>67</v>
      </c>
      <c r="E19" s="1">
        <v>1</v>
      </c>
      <c r="F19" s="1"/>
      <c r="G19" s="1" t="s">
        <v>1169</v>
      </c>
      <c r="H19" s="1" t="s">
        <v>967</v>
      </c>
      <c r="I19" s="1" t="s">
        <v>1170</v>
      </c>
      <c r="J19" s="1" t="s">
        <v>1168</v>
      </c>
      <c r="K19" s="1" t="s">
        <v>118</v>
      </c>
      <c r="L19" s="1" t="s">
        <v>99</v>
      </c>
      <c r="M19" s="1" t="s">
        <v>57</v>
      </c>
      <c r="N19" s="1"/>
      <c r="O19" s="1" t="s">
        <v>1171</v>
      </c>
    </row>
    <row r="20" spans="1:15" ht="31.2" x14ac:dyDescent="0.3">
      <c r="A20" s="1">
        <v>16</v>
      </c>
      <c r="B20" s="1" t="s">
        <v>1172</v>
      </c>
      <c r="C20" s="1" t="s">
        <v>1173</v>
      </c>
      <c r="D20" s="1" t="s">
        <v>55</v>
      </c>
      <c r="E20" s="1">
        <v>2</v>
      </c>
      <c r="F20" s="1"/>
      <c r="G20" s="1" t="s">
        <v>52</v>
      </c>
      <c r="H20" s="1" t="s">
        <v>967</v>
      </c>
      <c r="I20" s="1" t="s">
        <v>1174</v>
      </c>
      <c r="J20" s="1" t="s">
        <v>1175</v>
      </c>
      <c r="K20" s="1" t="s">
        <v>118</v>
      </c>
      <c r="L20" s="1" t="s">
        <v>102</v>
      </c>
      <c r="M20" s="1" t="s">
        <v>57</v>
      </c>
      <c r="N20" s="1"/>
      <c r="O20" s="1" t="s">
        <v>1176</v>
      </c>
    </row>
    <row r="21" spans="1:15" ht="31.2" x14ac:dyDescent="0.3">
      <c r="A21" s="1">
        <v>17</v>
      </c>
      <c r="B21" s="1" t="s">
        <v>1177</v>
      </c>
      <c r="C21" s="1" t="s">
        <v>1178</v>
      </c>
      <c r="D21" s="1" t="s">
        <v>55</v>
      </c>
      <c r="E21" s="1">
        <v>2</v>
      </c>
      <c r="F21" s="1"/>
      <c r="G21" s="1" t="s">
        <v>52</v>
      </c>
      <c r="H21" s="1" t="s">
        <v>967</v>
      </c>
      <c r="I21" s="1" t="s">
        <v>1179</v>
      </c>
      <c r="J21" s="1" t="s">
        <v>1180</v>
      </c>
      <c r="K21" s="1" t="s">
        <v>118</v>
      </c>
      <c r="L21" s="1" t="s">
        <v>102</v>
      </c>
      <c r="M21" s="1" t="s">
        <v>57</v>
      </c>
      <c r="N21" s="1"/>
      <c r="O21" s="1" t="s">
        <v>1181</v>
      </c>
    </row>
    <row r="22" spans="1:15" ht="31.2" x14ac:dyDescent="0.3">
      <c r="A22" s="1">
        <v>18</v>
      </c>
      <c r="B22" s="1" t="s">
        <v>972</v>
      </c>
      <c r="C22" s="1" t="s">
        <v>1182</v>
      </c>
      <c r="D22" s="1" t="s">
        <v>67</v>
      </c>
      <c r="E22" s="1">
        <v>3</v>
      </c>
      <c r="F22" s="1"/>
      <c r="G22" s="1" t="s">
        <v>52</v>
      </c>
      <c r="H22" s="1" t="s">
        <v>967</v>
      </c>
      <c r="I22" s="1" t="s">
        <v>1183</v>
      </c>
      <c r="J22" s="1" t="s">
        <v>1184</v>
      </c>
      <c r="K22" s="1" t="s">
        <v>157</v>
      </c>
      <c r="L22" s="1" t="s">
        <v>125</v>
      </c>
      <c r="M22" s="1" t="s">
        <v>57</v>
      </c>
      <c r="N22" s="1"/>
      <c r="O22" s="1" t="s">
        <v>1185</v>
      </c>
    </row>
    <row r="23" spans="1:15" ht="31.2" x14ac:dyDescent="0.3">
      <c r="A23" s="1">
        <v>19</v>
      </c>
      <c r="B23" s="1" t="s">
        <v>1186</v>
      </c>
      <c r="C23" s="1" t="s">
        <v>1187</v>
      </c>
      <c r="D23" s="1" t="s">
        <v>55</v>
      </c>
      <c r="E23" s="1">
        <v>16</v>
      </c>
      <c r="F23" s="1">
        <v>2</v>
      </c>
      <c r="G23" s="1" t="s">
        <v>52</v>
      </c>
      <c r="H23" s="1" t="s">
        <v>967</v>
      </c>
      <c r="I23" s="1" t="s">
        <v>1188</v>
      </c>
      <c r="J23" s="1" t="s">
        <v>1187</v>
      </c>
      <c r="K23" s="1" t="s">
        <v>228</v>
      </c>
      <c r="L23" s="1" t="s">
        <v>229</v>
      </c>
      <c r="M23" s="1" t="s">
        <v>230</v>
      </c>
      <c r="N23" s="1"/>
      <c r="O23" s="1" t="s">
        <v>1189</v>
      </c>
    </row>
    <row r="24" spans="1:15" ht="31.2" x14ac:dyDescent="0.3">
      <c r="A24" s="1">
        <v>20</v>
      </c>
      <c r="B24" s="1" t="s">
        <v>1190</v>
      </c>
      <c r="C24" s="1" t="s">
        <v>1191</v>
      </c>
      <c r="D24" s="1" t="s">
        <v>55</v>
      </c>
      <c r="E24" s="1">
        <v>16</v>
      </c>
      <c r="F24" s="1">
        <v>2</v>
      </c>
      <c r="G24" s="1" t="s">
        <v>52</v>
      </c>
      <c r="H24" s="1" t="s">
        <v>967</v>
      </c>
      <c r="I24" s="1" t="s">
        <v>1192</v>
      </c>
      <c r="J24" s="1" t="s">
        <v>1193</v>
      </c>
      <c r="K24" s="1" t="s">
        <v>228</v>
      </c>
      <c r="L24" s="1" t="s">
        <v>229</v>
      </c>
      <c r="M24" s="1" t="s">
        <v>230</v>
      </c>
      <c r="N24" s="1"/>
      <c r="O24" s="1" t="s">
        <v>1194</v>
      </c>
    </row>
    <row r="25" spans="1:15" ht="62.4" x14ac:dyDescent="0.3">
      <c r="A25" s="1">
        <v>21</v>
      </c>
      <c r="B25" s="1" t="s">
        <v>1195</v>
      </c>
      <c r="C25" s="1" t="s">
        <v>1196</v>
      </c>
      <c r="D25" s="1" t="s">
        <v>55</v>
      </c>
      <c r="E25" s="1">
        <v>16</v>
      </c>
      <c r="F25" s="1">
        <v>2</v>
      </c>
      <c r="G25" s="1" t="s">
        <v>1197</v>
      </c>
      <c r="H25" s="1" t="s">
        <v>1198</v>
      </c>
      <c r="I25" s="1" t="s">
        <v>1199</v>
      </c>
      <c r="J25" s="1" t="s">
        <v>1200</v>
      </c>
      <c r="K25" s="1" t="s">
        <v>575</v>
      </c>
      <c r="L25" s="1" t="s">
        <v>1201</v>
      </c>
      <c r="M25" s="1" t="s">
        <v>1202</v>
      </c>
      <c r="N25" s="1"/>
      <c r="O25" s="1" t="s">
        <v>1203</v>
      </c>
    </row>
    <row r="26" spans="1:15" ht="78" x14ac:dyDescent="0.3">
      <c r="A26" s="1">
        <v>22</v>
      </c>
      <c r="B26" s="1" t="s">
        <v>1204</v>
      </c>
      <c r="C26" s="1" t="s">
        <v>1205</v>
      </c>
      <c r="D26" s="1" t="s">
        <v>67</v>
      </c>
      <c r="E26" s="1">
        <v>3</v>
      </c>
      <c r="F26" s="1"/>
      <c r="G26" s="1" t="s">
        <v>1206</v>
      </c>
      <c r="H26" s="1" t="s">
        <v>967</v>
      </c>
      <c r="I26" s="1" t="s">
        <v>1207</v>
      </c>
      <c r="J26" s="1" t="s">
        <v>1208</v>
      </c>
      <c r="K26" s="1" t="s">
        <v>118</v>
      </c>
      <c r="L26" s="1" t="s">
        <v>125</v>
      </c>
      <c r="M26" s="1" t="s">
        <v>57</v>
      </c>
      <c r="N26" s="1"/>
      <c r="O26" s="1" t="s">
        <v>1209</v>
      </c>
    </row>
    <row r="27" spans="1:15" ht="31.2" x14ac:dyDescent="0.3">
      <c r="A27" s="1">
        <v>23</v>
      </c>
      <c r="B27" s="1" t="s">
        <v>1210</v>
      </c>
      <c r="C27" s="1" t="s">
        <v>1211</v>
      </c>
      <c r="D27" s="1" t="s">
        <v>55</v>
      </c>
      <c r="E27" s="1">
        <v>2</v>
      </c>
      <c r="F27" s="1"/>
      <c r="G27" s="1" t="s">
        <v>52</v>
      </c>
      <c r="H27" s="1" t="s">
        <v>967</v>
      </c>
      <c r="I27" s="1" t="s">
        <v>1212</v>
      </c>
      <c r="J27" s="1" t="s">
        <v>1213</v>
      </c>
      <c r="K27" s="1" t="s">
        <v>118</v>
      </c>
      <c r="L27" s="1" t="s">
        <v>102</v>
      </c>
      <c r="M27" s="1" t="s">
        <v>57</v>
      </c>
      <c r="N27" s="1"/>
      <c r="O27" s="1" t="s">
        <v>1214</v>
      </c>
    </row>
    <row r="28" spans="1:15" ht="31.2" x14ac:dyDescent="0.3">
      <c r="A28" s="1">
        <v>24</v>
      </c>
      <c r="B28" s="1" t="s">
        <v>1215</v>
      </c>
      <c r="C28" s="1" t="s">
        <v>1216</v>
      </c>
      <c r="D28" s="1" t="s">
        <v>55</v>
      </c>
      <c r="E28" s="1">
        <v>2</v>
      </c>
      <c r="F28" s="1"/>
      <c r="G28" s="1" t="s">
        <v>52</v>
      </c>
      <c r="H28" s="1" t="s">
        <v>967</v>
      </c>
      <c r="I28" s="1" t="s">
        <v>1217</v>
      </c>
      <c r="J28" s="1" t="s">
        <v>1218</v>
      </c>
      <c r="K28" s="1" t="s">
        <v>118</v>
      </c>
      <c r="L28" s="1" t="s">
        <v>102</v>
      </c>
      <c r="M28" s="1" t="s">
        <v>57</v>
      </c>
      <c r="N28" s="1"/>
      <c r="O28" s="1" t="s">
        <v>1219</v>
      </c>
    </row>
    <row r="29" spans="1:15" ht="31.2" x14ac:dyDescent="0.3">
      <c r="A29" s="1">
        <v>25</v>
      </c>
      <c r="B29" s="1" t="s">
        <v>1220</v>
      </c>
      <c r="C29" s="1" t="s">
        <v>1221</v>
      </c>
      <c r="D29" s="1" t="s">
        <v>55</v>
      </c>
      <c r="E29" s="1">
        <v>3</v>
      </c>
      <c r="F29" s="1"/>
      <c r="G29" s="1" t="s">
        <v>52</v>
      </c>
      <c r="H29" s="1" t="s">
        <v>967</v>
      </c>
      <c r="I29" s="1" t="s">
        <v>1222</v>
      </c>
      <c r="J29" s="1" t="s">
        <v>1223</v>
      </c>
      <c r="K29" s="1" t="s">
        <v>118</v>
      </c>
      <c r="L29" s="1" t="s">
        <v>102</v>
      </c>
      <c r="M29" s="1" t="s">
        <v>57</v>
      </c>
      <c r="N29" s="1"/>
      <c r="O29" s="1" t="s">
        <v>1224</v>
      </c>
    </row>
    <row r="30" spans="1:15" ht="31.2" x14ac:dyDescent="0.3">
      <c r="A30" s="1">
        <v>26</v>
      </c>
      <c r="B30" s="1" t="s">
        <v>1225</v>
      </c>
      <c r="C30" s="1" t="s">
        <v>1226</v>
      </c>
      <c r="D30" s="1" t="s">
        <v>961</v>
      </c>
      <c r="E30" s="1">
        <v>8</v>
      </c>
      <c r="F30" s="1"/>
      <c r="G30" s="1" t="s">
        <v>52</v>
      </c>
      <c r="H30" s="1" t="s">
        <v>967</v>
      </c>
      <c r="I30" s="1" t="s">
        <v>1227</v>
      </c>
      <c r="J30" s="1" t="s">
        <v>1228</v>
      </c>
      <c r="K30" s="1" t="s">
        <v>118</v>
      </c>
      <c r="L30" s="1" t="s">
        <v>241</v>
      </c>
      <c r="M30" s="1" t="s">
        <v>57</v>
      </c>
      <c r="N30" s="1"/>
      <c r="O30" s="1" t="s">
        <v>1229</v>
      </c>
    </row>
    <row r="31" spans="1:15" ht="31.2" x14ac:dyDescent="0.3">
      <c r="A31" s="1">
        <v>27</v>
      </c>
      <c r="B31" s="1" t="s">
        <v>1230</v>
      </c>
      <c r="C31" s="1" t="s">
        <v>784</v>
      </c>
      <c r="D31" s="1" t="s">
        <v>961</v>
      </c>
      <c r="E31" s="1">
        <v>8</v>
      </c>
      <c r="F31" s="1"/>
      <c r="G31" s="1" t="s">
        <v>1231</v>
      </c>
      <c r="H31" s="1" t="s">
        <v>967</v>
      </c>
      <c r="I31" s="1" t="s">
        <v>1232</v>
      </c>
      <c r="J31" s="1" t="s">
        <v>1233</v>
      </c>
      <c r="K31" s="1" t="s">
        <v>118</v>
      </c>
      <c r="L31" s="1" t="s">
        <v>241</v>
      </c>
      <c r="M31" s="1" t="s">
        <v>57</v>
      </c>
      <c r="N31" s="1"/>
      <c r="O31" s="1" t="s">
        <v>1234</v>
      </c>
    </row>
    <row r="32" spans="1:15" ht="62.4" x14ac:dyDescent="0.3">
      <c r="A32" s="1">
        <v>28</v>
      </c>
      <c r="B32" s="1" t="s">
        <v>1235</v>
      </c>
      <c r="C32" s="1" t="s">
        <v>1236</v>
      </c>
      <c r="D32" s="1" t="s">
        <v>67</v>
      </c>
      <c r="E32" s="1">
        <v>1</v>
      </c>
      <c r="F32" s="1"/>
      <c r="G32" s="1" t="s">
        <v>1237</v>
      </c>
      <c r="H32" s="1" t="s">
        <v>52</v>
      </c>
      <c r="I32" s="1" t="s">
        <v>52</v>
      </c>
      <c r="J32" s="1" t="s">
        <v>52</v>
      </c>
      <c r="K32" s="1" t="s">
        <v>52</v>
      </c>
      <c r="L32" s="1"/>
      <c r="M32" s="1"/>
      <c r="N32" s="1"/>
      <c r="O32" s="1" t="s">
        <v>1238</v>
      </c>
    </row>
    <row r="33" spans="1:15" ht="93.6" x14ac:dyDescent="0.3">
      <c r="A33" s="1">
        <v>29</v>
      </c>
      <c r="B33" s="1" t="s">
        <v>1239</v>
      </c>
      <c r="C33" s="1" t="s">
        <v>1240</v>
      </c>
      <c r="D33" s="1" t="s">
        <v>67</v>
      </c>
      <c r="E33" s="1">
        <v>1</v>
      </c>
      <c r="F33" s="1"/>
      <c r="G33" s="1" t="s">
        <v>1241</v>
      </c>
      <c r="H33" s="1" t="s">
        <v>967</v>
      </c>
      <c r="I33" s="1" t="s">
        <v>1242</v>
      </c>
      <c r="J33" s="1" t="s">
        <v>1240</v>
      </c>
      <c r="K33" s="1" t="s">
        <v>118</v>
      </c>
      <c r="L33" s="1" t="s">
        <v>99</v>
      </c>
      <c r="M33" s="1" t="s">
        <v>57</v>
      </c>
      <c r="N33" s="1"/>
      <c r="O33" s="1" t="s">
        <v>1243</v>
      </c>
    </row>
    <row r="34" spans="1:15" ht="15.6" x14ac:dyDescent="0.3">
      <c r="A34" s="1">
        <v>30</v>
      </c>
      <c r="B34" s="1" t="s">
        <v>1244</v>
      </c>
      <c r="C34" s="1" t="s">
        <v>1245</v>
      </c>
      <c r="D34" s="1" t="s">
        <v>67</v>
      </c>
      <c r="E34" s="1">
        <v>1</v>
      </c>
      <c r="F34" s="1"/>
      <c r="G34" s="1" t="s">
        <v>1246</v>
      </c>
      <c r="H34" s="1" t="s">
        <v>52</v>
      </c>
      <c r="I34" s="1" t="s">
        <v>52</v>
      </c>
      <c r="J34" s="1" t="s">
        <v>52</v>
      </c>
      <c r="K34" s="1" t="s">
        <v>52</v>
      </c>
      <c r="L34" s="1"/>
      <c r="M34" s="1"/>
      <c r="N34" s="1" t="s">
        <v>1247</v>
      </c>
      <c r="O34" s="1"/>
    </row>
    <row r="35" spans="1:15" ht="31.2" x14ac:dyDescent="0.3">
      <c r="A35" s="1">
        <v>31</v>
      </c>
      <c r="B35" s="1" t="s">
        <v>1248</v>
      </c>
      <c r="C35" s="1" t="s">
        <v>1249</v>
      </c>
      <c r="D35" s="1" t="s">
        <v>55</v>
      </c>
      <c r="E35" s="1">
        <v>2</v>
      </c>
      <c r="F35" s="1"/>
      <c r="G35" s="1" t="s">
        <v>52</v>
      </c>
      <c r="H35" s="1" t="s">
        <v>967</v>
      </c>
      <c r="I35" s="1" t="s">
        <v>1250</v>
      </c>
      <c r="J35" s="1" t="s">
        <v>1249</v>
      </c>
      <c r="K35" s="1" t="s">
        <v>118</v>
      </c>
      <c r="L35" s="1" t="s">
        <v>102</v>
      </c>
      <c r="M35" s="1" t="s">
        <v>57</v>
      </c>
      <c r="N35" s="1"/>
      <c r="O35" s="1" t="s">
        <v>1251</v>
      </c>
    </row>
    <row r="36" spans="1:15" ht="31.2" x14ac:dyDescent="0.3">
      <c r="A36" s="1">
        <v>32</v>
      </c>
      <c r="B36" s="1" t="s">
        <v>1252</v>
      </c>
      <c r="C36" s="1" t="s">
        <v>1253</v>
      </c>
      <c r="D36" s="1" t="s">
        <v>55</v>
      </c>
      <c r="E36" s="1">
        <v>2</v>
      </c>
      <c r="F36" s="1"/>
      <c r="G36" s="1" t="s">
        <v>52</v>
      </c>
      <c r="H36" s="1" t="s">
        <v>967</v>
      </c>
      <c r="I36" s="1" t="s">
        <v>1254</v>
      </c>
      <c r="J36" s="1" t="s">
        <v>1253</v>
      </c>
      <c r="K36" s="1" t="s">
        <v>118</v>
      </c>
      <c r="L36" s="1" t="s">
        <v>102</v>
      </c>
      <c r="M36" s="1" t="s">
        <v>57</v>
      </c>
      <c r="N36" s="1"/>
      <c r="O36" s="1" t="s">
        <v>1255</v>
      </c>
    </row>
    <row r="37" spans="1:15" ht="31.2" x14ac:dyDescent="0.3">
      <c r="A37" s="1">
        <v>33</v>
      </c>
      <c r="B37" s="1" t="s">
        <v>1256</v>
      </c>
      <c r="C37" s="1" t="s">
        <v>1257</v>
      </c>
      <c r="D37" s="1" t="s">
        <v>961</v>
      </c>
      <c r="E37" s="1">
        <v>8</v>
      </c>
      <c r="F37" s="1"/>
      <c r="G37" s="1" t="s">
        <v>52</v>
      </c>
      <c r="H37" s="1" t="s">
        <v>967</v>
      </c>
      <c r="I37" s="1" t="s">
        <v>1258</v>
      </c>
      <c r="J37" s="1" t="s">
        <v>1257</v>
      </c>
      <c r="K37" s="1" t="s">
        <v>118</v>
      </c>
      <c r="L37" s="1" t="s">
        <v>241</v>
      </c>
      <c r="M37" s="1" t="s">
        <v>57</v>
      </c>
      <c r="N37" s="1"/>
      <c r="O37" s="1" t="s">
        <v>1259</v>
      </c>
    </row>
    <row r="38" spans="1:15" ht="31.2" x14ac:dyDescent="0.3">
      <c r="A38" s="1">
        <v>34</v>
      </c>
      <c r="B38" s="1" t="s">
        <v>1260</v>
      </c>
      <c r="C38" s="1" t="s">
        <v>1261</v>
      </c>
      <c r="D38" s="1" t="s">
        <v>55</v>
      </c>
      <c r="E38" s="1">
        <v>3</v>
      </c>
      <c r="F38" s="1"/>
      <c r="G38" s="1" t="s">
        <v>52</v>
      </c>
      <c r="H38" s="1" t="s">
        <v>967</v>
      </c>
      <c r="I38" s="1" t="s">
        <v>1262</v>
      </c>
      <c r="J38" s="1" t="s">
        <v>1261</v>
      </c>
      <c r="K38" s="1" t="s">
        <v>118</v>
      </c>
      <c r="L38" s="1" t="s">
        <v>125</v>
      </c>
      <c r="M38" s="1" t="s">
        <v>57</v>
      </c>
      <c r="N38" s="1"/>
      <c r="O38" s="1" t="s">
        <v>1263</v>
      </c>
    </row>
    <row r="39" spans="1:15" ht="31.2" x14ac:dyDescent="0.3">
      <c r="A39" s="1">
        <v>35</v>
      </c>
      <c r="B39" s="1" t="s">
        <v>1264</v>
      </c>
      <c r="C39" s="1" t="s">
        <v>1265</v>
      </c>
      <c r="D39" s="1" t="s">
        <v>55</v>
      </c>
      <c r="E39" s="1">
        <v>16</v>
      </c>
      <c r="F39" s="1">
        <v>2</v>
      </c>
      <c r="G39" s="1" t="s">
        <v>52</v>
      </c>
      <c r="H39" s="1" t="s">
        <v>967</v>
      </c>
      <c r="I39" s="1" t="s">
        <v>1266</v>
      </c>
      <c r="J39" s="1" t="s">
        <v>1265</v>
      </c>
      <c r="K39" s="1" t="s">
        <v>228</v>
      </c>
      <c r="L39" s="1" t="s">
        <v>119</v>
      </c>
      <c r="M39" s="1" t="s">
        <v>57</v>
      </c>
      <c r="N39" s="1"/>
      <c r="O39" s="1" t="s">
        <v>1267</v>
      </c>
    </row>
    <row r="40" spans="1:15" ht="15.6" x14ac:dyDescent="0.3">
      <c r="A40" s="1">
        <v>36</v>
      </c>
      <c r="B40" s="1" t="s">
        <v>1268</v>
      </c>
      <c r="C40" s="1" t="s">
        <v>1269</v>
      </c>
      <c r="D40" s="1" t="s">
        <v>55</v>
      </c>
      <c r="E40" s="1">
        <v>16</v>
      </c>
      <c r="F40" s="1">
        <v>2</v>
      </c>
      <c r="G40" s="1" t="s">
        <v>52</v>
      </c>
      <c r="H40" s="1" t="s">
        <v>52</v>
      </c>
      <c r="I40" s="1" t="s">
        <v>52</v>
      </c>
      <c r="J40" s="1" t="s">
        <v>52</v>
      </c>
      <c r="K40" s="1" t="s">
        <v>52</v>
      </c>
      <c r="L40" s="1"/>
      <c r="M40" s="1"/>
      <c r="N40" s="1" t="s">
        <v>274</v>
      </c>
      <c r="O40" s="1"/>
    </row>
    <row r="41" spans="1:15" ht="343.2" x14ac:dyDescent="0.3">
      <c r="A41" s="1">
        <v>37</v>
      </c>
      <c r="B41" s="1" t="s">
        <v>1270</v>
      </c>
      <c r="C41" s="1" t="s">
        <v>1271</v>
      </c>
      <c r="D41" s="1" t="s">
        <v>67</v>
      </c>
      <c r="E41" s="1">
        <v>2</v>
      </c>
      <c r="F41" s="1"/>
      <c r="G41" s="1" t="s">
        <v>1272</v>
      </c>
      <c r="H41" s="1" t="s">
        <v>52</v>
      </c>
      <c r="I41" s="1" t="s">
        <v>52</v>
      </c>
      <c r="J41" s="1" t="s">
        <v>52</v>
      </c>
      <c r="K41" s="1" t="s">
        <v>52</v>
      </c>
      <c r="L41" s="1"/>
      <c r="M41" s="1"/>
      <c r="N41" s="1"/>
      <c r="O41" s="1" t="s">
        <v>1273</v>
      </c>
    </row>
    <row r="42" spans="1:15" ht="46.8" x14ac:dyDescent="0.3">
      <c r="A42" s="1">
        <v>38</v>
      </c>
      <c r="B42" s="1" t="s">
        <v>1274</v>
      </c>
      <c r="C42" s="1" t="s">
        <v>1275</v>
      </c>
      <c r="D42" s="1" t="s">
        <v>67</v>
      </c>
      <c r="E42" s="1">
        <v>1</v>
      </c>
      <c r="F42" s="1"/>
      <c r="G42" s="1" t="s">
        <v>1276</v>
      </c>
      <c r="H42" s="1" t="s">
        <v>967</v>
      </c>
      <c r="I42" s="1" t="s">
        <v>1277</v>
      </c>
      <c r="J42" s="1" t="s">
        <v>1275</v>
      </c>
      <c r="K42" s="1" t="s">
        <v>118</v>
      </c>
      <c r="L42" s="1" t="s">
        <v>99</v>
      </c>
      <c r="M42" s="1" t="s">
        <v>57</v>
      </c>
      <c r="N42" s="1"/>
      <c r="O42" s="1" t="s">
        <v>1278</v>
      </c>
    </row>
    <row r="43" spans="1:15" ht="202.8" x14ac:dyDescent="0.3">
      <c r="A43" s="1">
        <v>39</v>
      </c>
      <c r="B43" s="1" t="s">
        <v>1279</v>
      </c>
      <c r="C43" s="1" t="s">
        <v>1280</v>
      </c>
      <c r="D43" s="1" t="s">
        <v>67</v>
      </c>
      <c r="E43" s="1">
        <v>2</v>
      </c>
      <c r="F43" s="1"/>
      <c r="G43" s="1" t="s">
        <v>1281</v>
      </c>
      <c r="H43" s="1" t="s">
        <v>967</v>
      </c>
      <c r="I43" s="1" t="s">
        <v>1282</v>
      </c>
      <c r="J43" s="1" t="s">
        <v>1280</v>
      </c>
      <c r="K43" s="1" t="s">
        <v>157</v>
      </c>
      <c r="L43" s="1" t="s">
        <v>99</v>
      </c>
      <c r="M43" s="1" t="s">
        <v>57</v>
      </c>
      <c r="N43" s="1"/>
      <c r="O43" s="1" t="s">
        <v>1283</v>
      </c>
    </row>
    <row r="44" spans="1:15" ht="46.8" x14ac:dyDescent="0.3">
      <c r="A44" s="1">
        <v>40</v>
      </c>
      <c r="B44" s="1" t="s">
        <v>1284</v>
      </c>
      <c r="C44" s="1" t="s">
        <v>1285</v>
      </c>
      <c r="D44" s="1" t="s">
        <v>67</v>
      </c>
      <c r="E44" s="1">
        <v>1</v>
      </c>
      <c r="F44" s="1"/>
      <c r="G44" s="1" t="s">
        <v>1286</v>
      </c>
      <c r="H44" s="1" t="s">
        <v>967</v>
      </c>
      <c r="I44" s="1" t="s">
        <v>1287</v>
      </c>
      <c r="J44" s="1" t="s">
        <v>1285</v>
      </c>
      <c r="K44" s="1" t="s">
        <v>118</v>
      </c>
      <c r="L44" s="1" t="s">
        <v>99</v>
      </c>
      <c r="M44" s="1" t="s">
        <v>57</v>
      </c>
      <c r="N44" s="1"/>
      <c r="O44" s="1" t="s">
        <v>1288</v>
      </c>
    </row>
    <row r="45" spans="1:15" ht="31.2" x14ac:dyDescent="0.3">
      <c r="A45" s="1">
        <v>41</v>
      </c>
      <c r="B45" s="1" t="s">
        <v>1289</v>
      </c>
      <c r="C45" s="1" t="s">
        <v>1290</v>
      </c>
      <c r="D45" s="1" t="s">
        <v>961</v>
      </c>
      <c r="E45" s="1">
        <v>8</v>
      </c>
      <c r="F45" s="1"/>
      <c r="G45" s="1" t="s">
        <v>52</v>
      </c>
      <c r="H45" s="1" t="s">
        <v>967</v>
      </c>
      <c r="I45" s="1" t="s">
        <v>1291</v>
      </c>
      <c r="J45" s="1" t="s">
        <v>1290</v>
      </c>
      <c r="K45" s="1" t="s">
        <v>118</v>
      </c>
      <c r="L45" s="1" t="s">
        <v>241</v>
      </c>
      <c r="M45" s="1" t="s">
        <v>57</v>
      </c>
      <c r="N45" s="1"/>
      <c r="O45" s="1" t="s">
        <v>1292</v>
      </c>
    </row>
    <row r="46" spans="1:15" ht="124.8" x14ac:dyDescent="0.3">
      <c r="A46" s="1">
        <v>42</v>
      </c>
      <c r="B46" s="1" t="s">
        <v>1293</v>
      </c>
      <c r="C46" s="1" t="s">
        <v>1294</v>
      </c>
      <c r="D46" s="1" t="s">
        <v>67</v>
      </c>
      <c r="E46" s="1">
        <v>2</v>
      </c>
      <c r="F46" s="1"/>
      <c r="G46" s="1" t="s">
        <v>1295</v>
      </c>
      <c r="H46" s="1" t="s">
        <v>967</v>
      </c>
      <c r="I46" s="1" t="s">
        <v>1296</v>
      </c>
      <c r="J46" s="1" t="s">
        <v>1297</v>
      </c>
      <c r="K46" s="1" t="s">
        <v>118</v>
      </c>
      <c r="L46" s="1" t="s">
        <v>99</v>
      </c>
      <c r="M46" s="1" t="s">
        <v>57</v>
      </c>
      <c r="N46" s="1"/>
      <c r="O46" s="1" t="s">
        <v>1298</v>
      </c>
    </row>
    <row r="47" spans="1:15" ht="46.8" x14ac:dyDescent="0.3">
      <c r="A47" s="1">
        <v>43</v>
      </c>
      <c r="B47" s="1" t="s">
        <v>985</v>
      </c>
      <c r="C47" s="1" t="s">
        <v>986</v>
      </c>
      <c r="D47" s="1" t="s">
        <v>67</v>
      </c>
      <c r="E47" s="1">
        <v>1</v>
      </c>
      <c r="F47" s="1"/>
      <c r="G47" s="1" t="s">
        <v>987</v>
      </c>
      <c r="H47" s="1" t="s">
        <v>967</v>
      </c>
      <c r="I47" s="1" t="s">
        <v>988</v>
      </c>
      <c r="J47" s="1" t="s">
        <v>986</v>
      </c>
      <c r="K47" s="1" t="s">
        <v>157</v>
      </c>
      <c r="L47" s="1" t="s">
        <v>99</v>
      </c>
      <c r="M47" s="1" t="s">
        <v>57</v>
      </c>
      <c r="N47" s="1"/>
      <c r="O47" s="1" t="s">
        <v>989</v>
      </c>
    </row>
    <row r="48" spans="1:15" ht="31.2" x14ac:dyDescent="0.3">
      <c r="A48" s="1">
        <v>44</v>
      </c>
      <c r="B48" s="1" t="s">
        <v>1299</v>
      </c>
      <c r="C48" s="1" t="s">
        <v>1300</v>
      </c>
      <c r="D48" s="1" t="s">
        <v>67</v>
      </c>
      <c r="E48" s="1">
        <v>1</v>
      </c>
      <c r="F48" s="1"/>
      <c r="G48" s="1" t="s">
        <v>1301</v>
      </c>
      <c r="H48" s="1" t="s">
        <v>52</v>
      </c>
      <c r="I48" s="1" t="s">
        <v>52</v>
      </c>
      <c r="J48" s="1" t="s">
        <v>52</v>
      </c>
      <c r="K48" s="1" t="s">
        <v>52</v>
      </c>
      <c r="L48" s="1"/>
      <c r="M48" s="1"/>
      <c r="N48" s="1"/>
      <c r="O48" s="1" t="s">
        <v>1302</v>
      </c>
    </row>
    <row r="49" spans="1:15" ht="62.4" x14ac:dyDescent="0.3">
      <c r="A49" s="1">
        <v>45</v>
      </c>
      <c r="B49" s="1" t="s">
        <v>1303</v>
      </c>
      <c r="C49" s="1" t="s">
        <v>1304</v>
      </c>
      <c r="D49" s="1" t="s">
        <v>67</v>
      </c>
      <c r="E49" s="1">
        <v>1</v>
      </c>
      <c r="F49" s="1"/>
      <c r="G49" s="1" t="s">
        <v>1301</v>
      </c>
      <c r="H49" s="1" t="s">
        <v>52</v>
      </c>
      <c r="I49" s="1" t="s">
        <v>52</v>
      </c>
      <c r="J49" s="1" t="s">
        <v>52</v>
      </c>
      <c r="K49" s="1" t="s">
        <v>52</v>
      </c>
      <c r="L49" s="1"/>
      <c r="M49" s="1"/>
      <c r="N49" s="1"/>
      <c r="O49" s="1" t="s">
        <v>1305</v>
      </c>
    </row>
    <row r="50" spans="1:15" ht="31.2" x14ac:dyDescent="0.3">
      <c r="A50" s="1">
        <v>46</v>
      </c>
      <c r="B50" s="1" t="s">
        <v>1306</v>
      </c>
      <c r="C50" s="1" t="s">
        <v>1307</v>
      </c>
      <c r="D50" s="1" t="s">
        <v>67</v>
      </c>
      <c r="E50" s="1">
        <v>1</v>
      </c>
      <c r="F50" s="1"/>
      <c r="G50" s="1" t="s">
        <v>1301</v>
      </c>
      <c r="H50" s="1" t="s">
        <v>52</v>
      </c>
      <c r="I50" s="1" t="s">
        <v>52</v>
      </c>
      <c r="J50" s="1" t="s">
        <v>52</v>
      </c>
      <c r="K50" s="1" t="s">
        <v>52</v>
      </c>
      <c r="L50" s="1"/>
      <c r="M50" s="1"/>
      <c r="N50" s="1"/>
      <c r="O50" s="1" t="s">
        <v>1308</v>
      </c>
    </row>
    <row r="51" spans="1:15" ht="62.4" x14ac:dyDescent="0.3">
      <c r="A51" s="1">
        <v>47</v>
      </c>
      <c r="B51" s="1" t="s">
        <v>1309</v>
      </c>
      <c r="C51" s="1" t="s">
        <v>1310</v>
      </c>
      <c r="D51" s="1" t="s">
        <v>67</v>
      </c>
      <c r="E51" s="1">
        <v>1</v>
      </c>
      <c r="F51" s="1"/>
      <c r="G51" s="1" t="s">
        <v>1311</v>
      </c>
      <c r="H51" s="1" t="s">
        <v>52</v>
      </c>
      <c r="I51" s="1" t="s">
        <v>52</v>
      </c>
      <c r="J51" s="1" t="s">
        <v>52</v>
      </c>
      <c r="K51" s="1" t="s">
        <v>52</v>
      </c>
      <c r="L51" s="1"/>
      <c r="M51" s="1"/>
      <c r="N51" s="1" t="s">
        <v>1247</v>
      </c>
      <c r="O51" s="1"/>
    </row>
    <row r="52" spans="1:15" ht="218.4" x14ac:dyDescent="0.3">
      <c r="A52" s="1">
        <v>48</v>
      </c>
      <c r="B52" s="1" t="s">
        <v>990</v>
      </c>
      <c r="C52" s="1" t="s">
        <v>991</v>
      </c>
      <c r="D52" s="1" t="s">
        <v>67</v>
      </c>
      <c r="E52" s="1">
        <v>1</v>
      </c>
      <c r="F52" s="1"/>
      <c r="G52" s="1" t="s">
        <v>1312</v>
      </c>
      <c r="H52" s="1" t="s">
        <v>967</v>
      </c>
      <c r="I52" s="1" t="s">
        <v>993</v>
      </c>
      <c r="J52" s="1" t="s">
        <v>991</v>
      </c>
      <c r="K52" s="1" t="s">
        <v>157</v>
      </c>
      <c r="L52" s="1" t="s">
        <v>99</v>
      </c>
      <c r="M52" s="1" t="s">
        <v>57</v>
      </c>
      <c r="N52" s="1"/>
      <c r="O52" s="1" t="s">
        <v>1313</v>
      </c>
    </row>
    <row r="53" spans="1:15" ht="156" x14ac:dyDescent="0.3">
      <c r="A53" s="1">
        <v>49</v>
      </c>
      <c r="B53" s="1" t="s">
        <v>1314</v>
      </c>
      <c r="C53" s="1" t="s">
        <v>1315</v>
      </c>
      <c r="D53" s="1" t="s">
        <v>55</v>
      </c>
      <c r="E53" s="1">
        <v>2</v>
      </c>
      <c r="F53" s="1"/>
      <c r="G53" s="1" t="s">
        <v>1316</v>
      </c>
      <c r="H53" s="1" t="s">
        <v>967</v>
      </c>
      <c r="I53" s="1" t="s">
        <v>1317</v>
      </c>
      <c r="J53" s="1" t="s">
        <v>1315</v>
      </c>
      <c r="K53" s="1" t="s">
        <v>118</v>
      </c>
      <c r="L53" s="1" t="s">
        <v>99</v>
      </c>
      <c r="M53" s="1" t="s">
        <v>57</v>
      </c>
      <c r="N53" s="1"/>
      <c r="O53" s="1" t="s">
        <v>1318</v>
      </c>
    </row>
    <row r="54" spans="1:15" ht="31.2" x14ac:dyDescent="0.3">
      <c r="A54" s="1">
        <v>50</v>
      </c>
      <c r="B54" s="1" t="s">
        <v>1003</v>
      </c>
      <c r="C54" s="1" t="s">
        <v>1004</v>
      </c>
      <c r="D54" s="1" t="s">
        <v>67</v>
      </c>
      <c r="E54" s="1">
        <v>6</v>
      </c>
      <c r="F54" s="1"/>
      <c r="G54" s="1" t="s">
        <v>52</v>
      </c>
      <c r="H54" s="1" t="s">
        <v>967</v>
      </c>
      <c r="I54" s="1" t="s">
        <v>1005</v>
      </c>
      <c r="J54" s="1" t="s">
        <v>1004</v>
      </c>
      <c r="K54" s="1" t="s">
        <v>157</v>
      </c>
      <c r="L54" s="1" t="s">
        <v>476</v>
      </c>
      <c r="M54" s="1" t="s">
        <v>57</v>
      </c>
      <c r="N54" s="1"/>
      <c r="O54" s="1" t="s">
        <v>1319</v>
      </c>
    </row>
    <row r="55" spans="1:15" ht="31.2" x14ac:dyDescent="0.3">
      <c r="A55" s="1">
        <v>51</v>
      </c>
      <c r="B55" s="1" t="s">
        <v>1320</v>
      </c>
      <c r="C55" s="1" t="s">
        <v>1321</v>
      </c>
      <c r="D55" s="1" t="s">
        <v>67</v>
      </c>
      <c r="E55" s="1">
        <v>6</v>
      </c>
      <c r="F55" s="1"/>
      <c r="G55" s="1" t="s">
        <v>52</v>
      </c>
      <c r="H55" s="1" t="s">
        <v>967</v>
      </c>
      <c r="I55" s="1" t="s">
        <v>1322</v>
      </c>
      <c r="J55" s="1" t="s">
        <v>1321</v>
      </c>
      <c r="K55" s="1" t="s">
        <v>157</v>
      </c>
      <c r="L55" s="1" t="s">
        <v>476</v>
      </c>
      <c r="M55" s="1" t="s">
        <v>57</v>
      </c>
      <c r="N55" s="1"/>
      <c r="O55" s="1" t="s">
        <v>1323</v>
      </c>
    </row>
    <row r="56" spans="1:15" ht="31.2" x14ac:dyDescent="0.3">
      <c r="A56" s="1">
        <v>52</v>
      </c>
      <c r="B56" s="1" t="s">
        <v>1324</v>
      </c>
      <c r="C56" s="1" t="s">
        <v>1325</v>
      </c>
      <c r="D56" s="1" t="s">
        <v>67</v>
      </c>
      <c r="E56" s="1">
        <v>6</v>
      </c>
      <c r="F56" s="1"/>
      <c r="G56" s="1" t="s">
        <v>52</v>
      </c>
      <c r="H56" s="1" t="s">
        <v>967</v>
      </c>
      <c r="I56" s="1" t="s">
        <v>1326</v>
      </c>
      <c r="J56" s="1" t="s">
        <v>1325</v>
      </c>
      <c r="K56" s="1" t="s">
        <v>157</v>
      </c>
      <c r="L56" s="1" t="s">
        <v>476</v>
      </c>
      <c r="M56" s="1" t="s">
        <v>57</v>
      </c>
      <c r="N56" s="1"/>
      <c r="O56" s="1" t="s">
        <v>1327</v>
      </c>
    </row>
    <row r="57" spans="1:15" ht="31.2" x14ac:dyDescent="0.3">
      <c r="A57" s="1">
        <v>53</v>
      </c>
      <c r="B57" s="1" t="s">
        <v>981</v>
      </c>
      <c r="C57" s="1" t="s">
        <v>982</v>
      </c>
      <c r="D57" s="1" t="s">
        <v>67</v>
      </c>
      <c r="E57" s="1">
        <v>6</v>
      </c>
      <c r="F57" s="1"/>
      <c r="G57" s="1" t="s">
        <v>52</v>
      </c>
      <c r="H57" s="1" t="s">
        <v>967</v>
      </c>
      <c r="I57" s="1" t="s">
        <v>983</v>
      </c>
      <c r="J57" s="1" t="s">
        <v>982</v>
      </c>
      <c r="K57" s="1" t="s">
        <v>157</v>
      </c>
      <c r="L57" s="1" t="s">
        <v>476</v>
      </c>
      <c r="M57" s="1" t="s">
        <v>57</v>
      </c>
      <c r="N57" s="1"/>
      <c r="O57" s="1" t="s">
        <v>1328</v>
      </c>
    </row>
    <row r="58" spans="1:15" ht="31.2" x14ac:dyDescent="0.3">
      <c r="A58" s="1">
        <v>54</v>
      </c>
      <c r="B58" s="1" t="s">
        <v>995</v>
      </c>
      <c r="C58" s="1" t="s">
        <v>996</v>
      </c>
      <c r="D58" s="1" t="s">
        <v>67</v>
      </c>
      <c r="E58" s="1">
        <v>6</v>
      </c>
      <c r="F58" s="1"/>
      <c r="G58" s="1" t="s">
        <v>52</v>
      </c>
      <c r="H58" s="1" t="s">
        <v>967</v>
      </c>
      <c r="I58" s="1" t="s">
        <v>997</v>
      </c>
      <c r="J58" s="1" t="s">
        <v>996</v>
      </c>
      <c r="K58" s="1" t="s">
        <v>157</v>
      </c>
      <c r="L58" s="1" t="s">
        <v>476</v>
      </c>
      <c r="M58" s="1" t="s">
        <v>57</v>
      </c>
      <c r="N58" s="1"/>
      <c r="O58" s="1" t="s">
        <v>1329</v>
      </c>
    </row>
    <row r="59" spans="1:15" ht="31.2" x14ac:dyDescent="0.3">
      <c r="A59" s="1">
        <v>55</v>
      </c>
      <c r="B59" s="1" t="s">
        <v>999</v>
      </c>
      <c r="C59" s="1" t="s">
        <v>1330</v>
      </c>
      <c r="D59" s="1" t="s">
        <v>67</v>
      </c>
      <c r="E59" s="1">
        <v>6</v>
      </c>
      <c r="F59" s="1"/>
      <c r="G59" s="1" t="s">
        <v>1331</v>
      </c>
      <c r="H59" s="1" t="s">
        <v>967</v>
      </c>
      <c r="I59" s="1" t="s">
        <v>1332</v>
      </c>
      <c r="J59" s="1" t="s">
        <v>1330</v>
      </c>
      <c r="K59" s="1" t="s">
        <v>157</v>
      </c>
      <c r="L59" s="1" t="s">
        <v>476</v>
      </c>
      <c r="M59" s="1" t="s">
        <v>57</v>
      </c>
      <c r="N59" s="1"/>
      <c r="O59" s="1" t="s">
        <v>1333</v>
      </c>
    </row>
    <row r="60" spans="1:15" ht="31.2" x14ac:dyDescent="0.3">
      <c r="A60" s="1">
        <v>56</v>
      </c>
      <c r="B60" s="1" t="s">
        <v>1334</v>
      </c>
      <c r="C60" s="1" t="s">
        <v>1335</v>
      </c>
      <c r="D60" s="1" t="s">
        <v>67</v>
      </c>
      <c r="E60" s="1">
        <v>6</v>
      </c>
      <c r="F60" s="1"/>
      <c r="G60" s="1" t="s">
        <v>52</v>
      </c>
      <c r="H60" s="1" t="s">
        <v>967</v>
      </c>
      <c r="I60" s="1" t="s">
        <v>1001</v>
      </c>
      <c r="J60" s="1" t="s">
        <v>1000</v>
      </c>
      <c r="K60" s="1" t="s">
        <v>157</v>
      </c>
      <c r="L60" s="1" t="s">
        <v>476</v>
      </c>
      <c r="M60" s="1" t="s">
        <v>57</v>
      </c>
      <c r="N60" s="1"/>
      <c r="O60" s="1" t="s">
        <v>1336</v>
      </c>
    </row>
    <row r="61" spans="1:15" ht="31.2" x14ac:dyDescent="0.3">
      <c r="A61" s="1">
        <v>57</v>
      </c>
      <c r="B61" s="1" t="s">
        <v>1017</v>
      </c>
      <c r="C61" s="1" t="s">
        <v>1018</v>
      </c>
      <c r="D61" s="1" t="s">
        <v>67</v>
      </c>
      <c r="E61" s="1">
        <v>6</v>
      </c>
      <c r="F61" s="1"/>
      <c r="G61" s="1" t="s">
        <v>52</v>
      </c>
      <c r="H61" s="1" t="s">
        <v>967</v>
      </c>
      <c r="I61" s="1" t="s">
        <v>1019</v>
      </c>
      <c r="J61" s="1" t="s">
        <v>1020</v>
      </c>
      <c r="K61" s="1" t="s">
        <v>157</v>
      </c>
      <c r="L61" s="1" t="s">
        <v>476</v>
      </c>
      <c r="M61" s="1" t="s">
        <v>57</v>
      </c>
      <c r="N61" s="1"/>
      <c r="O61" s="1" t="s">
        <v>1337</v>
      </c>
    </row>
    <row r="62" spans="1:15" ht="31.2" x14ac:dyDescent="0.3">
      <c r="A62" s="1">
        <v>58</v>
      </c>
      <c r="B62" s="1" t="s">
        <v>1338</v>
      </c>
      <c r="C62" s="1" t="s">
        <v>1339</v>
      </c>
      <c r="D62" s="1" t="s">
        <v>67</v>
      </c>
      <c r="E62" s="1">
        <v>6</v>
      </c>
      <c r="F62" s="1"/>
      <c r="G62" s="1" t="s">
        <v>52</v>
      </c>
      <c r="H62" s="1" t="s">
        <v>967</v>
      </c>
      <c r="I62" s="1" t="s">
        <v>1340</v>
      </c>
      <c r="J62" s="1" t="s">
        <v>1339</v>
      </c>
      <c r="K62" s="1" t="s">
        <v>157</v>
      </c>
      <c r="L62" s="1" t="s">
        <v>476</v>
      </c>
      <c r="M62" s="1" t="s">
        <v>57</v>
      </c>
      <c r="N62" s="1"/>
      <c r="O62" s="1" t="s">
        <v>1341</v>
      </c>
    </row>
    <row r="63" spans="1:15" ht="31.2" x14ac:dyDescent="0.3">
      <c r="A63" s="1">
        <v>59</v>
      </c>
      <c r="B63" s="1" t="s">
        <v>1342</v>
      </c>
      <c r="C63" s="1" t="s">
        <v>1343</v>
      </c>
      <c r="D63" s="1" t="s">
        <v>67</v>
      </c>
      <c r="E63" s="1">
        <v>6</v>
      </c>
      <c r="F63" s="1"/>
      <c r="G63" s="1" t="s">
        <v>52</v>
      </c>
      <c r="H63" s="1" t="s">
        <v>967</v>
      </c>
      <c r="I63" s="1" t="s">
        <v>1344</v>
      </c>
      <c r="J63" s="1" t="s">
        <v>1343</v>
      </c>
      <c r="K63" s="1" t="s">
        <v>157</v>
      </c>
      <c r="L63" s="1" t="s">
        <v>476</v>
      </c>
      <c r="M63" s="1" t="s">
        <v>57</v>
      </c>
      <c r="N63" s="1"/>
      <c r="O63" s="1" t="s">
        <v>1345</v>
      </c>
    </row>
    <row r="64" spans="1:15" ht="31.2" x14ac:dyDescent="0.3">
      <c r="A64" s="1">
        <v>60</v>
      </c>
      <c r="B64" s="1" t="s">
        <v>1007</v>
      </c>
      <c r="C64" s="1" t="s">
        <v>1008</v>
      </c>
      <c r="D64" s="1" t="s">
        <v>67</v>
      </c>
      <c r="E64" s="1">
        <v>6</v>
      </c>
      <c r="F64" s="1"/>
      <c r="G64" s="1" t="s">
        <v>1346</v>
      </c>
      <c r="H64" s="1" t="s">
        <v>1009</v>
      </c>
      <c r="I64" s="1" t="s">
        <v>1010</v>
      </c>
      <c r="J64" s="1" t="s">
        <v>1011</v>
      </c>
      <c r="K64" s="1" t="s">
        <v>157</v>
      </c>
      <c r="L64" s="1" t="s">
        <v>476</v>
      </c>
      <c r="M64" s="1" t="s">
        <v>57</v>
      </c>
      <c r="N64" s="1"/>
      <c r="O64" s="1" t="s">
        <v>1012</v>
      </c>
    </row>
    <row r="65" spans="1:15" ht="202.8" x14ac:dyDescent="0.3">
      <c r="A65" s="1">
        <v>61</v>
      </c>
      <c r="B65" s="1" t="s">
        <v>1347</v>
      </c>
      <c r="C65" s="1" t="s">
        <v>1080</v>
      </c>
      <c r="D65" s="1" t="s">
        <v>55</v>
      </c>
      <c r="E65" s="1">
        <v>2</v>
      </c>
      <c r="F65" s="1"/>
      <c r="G65" s="1" t="s">
        <v>1348</v>
      </c>
      <c r="H65" s="1" t="s">
        <v>967</v>
      </c>
      <c r="I65" s="1" t="s">
        <v>1079</v>
      </c>
      <c r="J65" s="1" t="s">
        <v>1080</v>
      </c>
      <c r="K65" s="1" t="s">
        <v>118</v>
      </c>
      <c r="L65" s="1" t="s">
        <v>102</v>
      </c>
      <c r="M65" s="1" t="s">
        <v>57</v>
      </c>
      <c r="N65" s="1"/>
      <c r="O65" s="1" t="s">
        <v>1349</v>
      </c>
    </row>
    <row r="66" spans="1:15" ht="31.2" x14ac:dyDescent="0.3">
      <c r="A66" s="1">
        <v>62</v>
      </c>
      <c r="B66" s="1" t="s">
        <v>1350</v>
      </c>
      <c r="C66" s="1" t="s">
        <v>1351</v>
      </c>
      <c r="D66" s="1" t="s">
        <v>67</v>
      </c>
      <c r="E66" s="1">
        <v>1</v>
      </c>
      <c r="F66" s="1"/>
      <c r="G66" s="1" t="s">
        <v>277</v>
      </c>
      <c r="H66" s="1" t="s">
        <v>52</v>
      </c>
      <c r="I66" s="1" t="s">
        <v>52</v>
      </c>
      <c r="J66" s="1" t="s">
        <v>52</v>
      </c>
      <c r="K66" s="1" t="s">
        <v>52</v>
      </c>
      <c r="L66" s="1"/>
      <c r="M66" s="1"/>
      <c r="N66" s="1" t="s">
        <v>555</v>
      </c>
      <c r="O66" s="1"/>
    </row>
    <row r="67" spans="1:15" ht="15.6" x14ac:dyDescent="0.3">
      <c r="A67" s="1">
        <v>63</v>
      </c>
      <c r="B67" s="1" t="s">
        <v>1352</v>
      </c>
      <c r="C67" s="1" t="s">
        <v>1353</v>
      </c>
      <c r="D67" s="1" t="s">
        <v>137</v>
      </c>
      <c r="E67" s="1">
        <v>200</v>
      </c>
      <c r="F67" s="1"/>
      <c r="G67" s="1" t="s">
        <v>52</v>
      </c>
      <c r="H67" s="1" t="s">
        <v>52</v>
      </c>
      <c r="I67" s="1" t="s">
        <v>52</v>
      </c>
      <c r="J67" s="1" t="s">
        <v>52</v>
      </c>
      <c r="K67" s="1" t="s">
        <v>52</v>
      </c>
      <c r="L67" s="1"/>
      <c r="M67" s="1"/>
      <c r="N67" s="1" t="s">
        <v>76</v>
      </c>
      <c r="O67" s="1"/>
    </row>
    <row r="68" spans="1:15" ht="31.2" x14ac:dyDescent="0.3">
      <c r="A68" s="1">
        <v>64</v>
      </c>
      <c r="B68" s="1" t="s">
        <v>1354</v>
      </c>
      <c r="C68" s="1" t="s">
        <v>1355</v>
      </c>
      <c r="D68" s="1" t="s">
        <v>55</v>
      </c>
      <c r="E68" s="1">
        <v>3</v>
      </c>
      <c r="F68" s="1"/>
      <c r="G68" s="1" t="s">
        <v>52</v>
      </c>
      <c r="H68" s="1" t="s">
        <v>967</v>
      </c>
      <c r="I68" s="1" t="s">
        <v>1356</v>
      </c>
      <c r="J68" s="1" t="s">
        <v>1355</v>
      </c>
      <c r="K68" s="1" t="s">
        <v>118</v>
      </c>
      <c r="L68" s="1" t="s">
        <v>125</v>
      </c>
      <c r="M68" s="1" t="s">
        <v>57</v>
      </c>
      <c r="N68" s="1"/>
      <c r="O68" s="1" t="s">
        <v>1357</v>
      </c>
    </row>
    <row r="69" spans="1:15" ht="31.2" x14ac:dyDescent="0.3">
      <c r="A69" s="1">
        <v>65</v>
      </c>
      <c r="B69" s="1" t="s">
        <v>1358</v>
      </c>
      <c r="C69" s="1" t="s">
        <v>1359</v>
      </c>
      <c r="D69" s="1" t="s">
        <v>961</v>
      </c>
      <c r="E69" s="1">
        <v>8</v>
      </c>
      <c r="F69" s="1"/>
      <c r="G69" s="1" t="s">
        <v>52</v>
      </c>
      <c r="H69" s="1" t="s">
        <v>967</v>
      </c>
      <c r="I69" s="1" t="s">
        <v>1360</v>
      </c>
      <c r="J69" s="1" t="s">
        <v>1359</v>
      </c>
      <c r="K69" s="1" t="s">
        <v>118</v>
      </c>
      <c r="L69" s="1" t="s">
        <v>241</v>
      </c>
      <c r="M69" s="1" t="s">
        <v>57</v>
      </c>
      <c r="N69" s="1"/>
      <c r="O69" s="1" t="s">
        <v>1361</v>
      </c>
    </row>
    <row r="70" spans="1:15" ht="31.2" x14ac:dyDescent="0.3">
      <c r="A70" s="1">
        <v>66</v>
      </c>
      <c r="B70" s="1" t="s">
        <v>1362</v>
      </c>
      <c r="C70" s="1" t="s">
        <v>1363</v>
      </c>
      <c r="D70" s="1" t="s">
        <v>67</v>
      </c>
      <c r="E70" s="1">
        <v>10</v>
      </c>
      <c r="F70" s="1"/>
      <c r="G70" s="1" t="s">
        <v>52</v>
      </c>
      <c r="H70" s="1" t="s">
        <v>1364</v>
      </c>
      <c r="I70" s="1" t="s">
        <v>1365</v>
      </c>
      <c r="J70" s="1" t="s">
        <v>1366</v>
      </c>
      <c r="K70" s="1" t="s">
        <v>157</v>
      </c>
      <c r="L70" s="1" t="s">
        <v>257</v>
      </c>
      <c r="M70" s="1" t="s">
        <v>57</v>
      </c>
      <c r="N70" s="1"/>
      <c r="O70" s="1" t="s">
        <v>1367</v>
      </c>
    </row>
    <row r="71" spans="1:15" ht="31.2" x14ac:dyDescent="0.3">
      <c r="A71" s="1">
        <v>67</v>
      </c>
      <c r="B71" s="1" t="s">
        <v>1368</v>
      </c>
      <c r="C71" s="1" t="s">
        <v>1369</v>
      </c>
      <c r="D71" s="1" t="s">
        <v>67</v>
      </c>
      <c r="E71" s="1">
        <v>1</v>
      </c>
      <c r="F71" s="1"/>
      <c r="G71" s="1" t="s">
        <v>1370</v>
      </c>
      <c r="H71" s="1" t="s">
        <v>967</v>
      </c>
      <c r="I71" s="1" t="s">
        <v>1371</v>
      </c>
      <c r="J71" s="1" t="s">
        <v>382</v>
      </c>
      <c r="K71" s="1" t="s">
        <v>118</v>
      </c>
      <c r="L71" s="1" t="s">
        <v>99</v>
      </c>
      <c r="M71" s="1" t="s">
        <v>57</v>
      </c>
      <c r="N71" s="1"/>
      <c r="O71" s="1" t="s">
        <v>1372</v>
      </c>
    </row>
    <row r="72" spans="1:15" ht="31.2" x14ac:dyDescent="0.3">
      <c r="A72" s="1">
        <v>68</v>
      </c>
      <c r="B72" s="1" t="s">
        <v>1373</v>
      </c>
      <c r="C72" s="1" t="s">
        <v>1374</v>
      </c>
      <c r="D72" s="1" t="s">
        <v>55</v>
      </c>
      <c r="E72" s="1">
        <v>1</v>
      </c>
      <c r="F72" s="1"/>
      <c r="G72" s="1" t="s">
        <v>1375</v>
      </c>
      <c r="H72" s="1" t="s">
        <v>52</v>
      </c>
      <c r="I72" s="1" t="s">
        <v>52</v>
      </c>
      <c r="J72" s="1" t="s">
        <v>52</v>
      </c>
      <c r="K72" s="1" t="s">
        <v>52</v>
      </c>
      <c r="L72" s="1"/>
      <c r="M72" s="1"/>
      <c r="N72" s="1" t="s">
        <v>274</v>
      </c>
      <c r="O72" s="1"/>
    </row>
    <row r="73" spans="1:15" ht="15.6" x14ac:dyDescent="0.3">
      <c r="A73" s="1">
        <v>69</v>
      </c>
      <c r="B73" s="1" t="s">
        <v>1376</v>
      </c>
      <c r="C73" s="1" t="s">
        <v>1377</v>
      </c>
      <c r="D73" s="1" t="s">
        <v>961</v>
      </c>
      <c r="E73" s="1">
        <v>8</v>
      </c>
      <c r="F73" s="1"/>
      <c r="G73" s="1" t="s">
        <v>1378</v>
      </c>
      <c r="H73" s="1" t="s">
        <v>52</v>
      </c>
      <c r="I73" s="1" t="s">
        <v>52</v>
      </c>
      <c r="J73" s="1" t="s">
        <v>52</v>
      </c>
      <c r="K73" s="1" t="s">
        <v>52</v>
      </c>
      <c r="L73" s="1"/>
      <c r="M73" s="1"/>
      <c r="N73" s="1" t="s">
        <v>274</v>
      </c>
      <c r="O73" s="1"/>
    </row>
    <row r="74" spans="1:15" ht="15.6" x14ac:dyDescent="0.3">
      <c r="A74" s="1">
        <v>70</v>
      </c>
      <c r="B74" s="1" t="s">
        <v>1379</v>
      </c>
      <c r="C74" s="1" t="s">
        <v>1380</v>
      </c>
      <c r="D74" s="1" t="s">
        <v>67</v>
      </c>
      <c r="E74" s="1">
        <v>4</v>
      </c>
      <c r="F74" s="1"/>
      <c r="G74" s="1" t="s">
        <v>52</v>
      </c>
      <c r="H74" s="1" t="s">
        <v>52</v>
      </c>
      <c r="I74" s="1" t="s">
        <v>52</v>
      </c>
      <c r="J74" s="1" t="s">
        <v>52</v>
      </c>
      <c r="K74" s="1" t="s">
        <v>52</v>
      </c>
      <c r="L74" s="1"/>
      <c r="M74" s="1"/>
      <c r="N74" s="1" t="s">
        <v>76</v>
      </c>
      <c r="O74" s="1"/>
    </row>
    <row r="75" spans="1:15" ht="15.6" x14ac:dyDescent="0.3">
      <c r="A75" s="1">
        <v>71</v>
      </c>
      <c r="B75" s="1" t="s">
        <v>1381</v>
      </c>
      <c r="C75" s="1" t="s">
        <v>1382</v>
      </c>
      <c r="D75" s="1" t="s">
        <v>67</v>
      </c>
      <c r="E75" s="1">
        <v>6</v>
      </c>
      <c r="F75" s="1"/>
      <c r="G75" s="1" t="s">
        <v>52</v>
      </c>
      <c r="H75" s="1" t="s">
        <v>52</v>
      </c>
      <c r="I75" s="1" t="s">
        <v>52</v>
      </c>
      <c r="J75" s="1" t="s">
        <v>52</v>
      </c>
      <c r="K75" s="1" t="s">
        <v>52</v>
      </c>
      <c r="L75" s="1"/>
      <c r="M75" s="1"/>
      <c r="N75" s="1" t="s">
        <v>76</v>
      </c>
      <c r="O75" s="1"/>
    </row>
    <row r="76" spans="1:15" ht="15.6" x14ac:dyDescent="0.3">
      <c r="A76" s="1">
        <v>72</v>
      </c>
      <c r="B76" s="1" t="s">
        <v>1383</v>
      </c>
      <c r="C76" s="1" t="s">
        <v>1384</v>
      </c>
      <c r="D76" s="1" t="s">
        <v>67</v>
      </c>
      <c r="E76" s="1">
        <v>8</v>
      </c>
      <c r="F76" s="1"/>
      <c r="G76" s="1" t="s">
        <v>52</v>
      </c>
      <c r="H76" s="1" t="s">
        <v>52</v>
      </c>
      <c r="I76" s="1" t="s">
        <v>52</v>
      </c>
      <c r="J76" s="1" t="s">
        <v>52</v>
      </c>
      <c r="K76" s="1" t="s">
        <v>52</v>
      </c>
      <c r="L76" s="1"/>
      <c r="M76" s="1"/>
      <c r="N76" s="1" t="s">
        <v>76</v>
      </c>
      <c r="O76" s="1"/>
    </row>
    <row r="77" spans="1:15" ht="15.6" x14ac:dyDescent="0.3">
      <c r="A77" s="1">
        <v>73</v>
      </c>
      <c r="B77" s="1" t="s">
        <v>1385</v>
      </c>
      <c r="C77" s="1" t="s">
        <v>1386</v>
      </c>
      <c r="D77" s="1" t="s">
        <v>961</v>
      </c>
      <c r="E77" s="1">
        <v>8</v>
      </c>
      <c r="F77" s="1"/>
      <c r="G77" s="1" t="s">
        <v>52</v>
      </c>
      <c r="H77" s="1" t="s">
        <v>52</v>
      </c>
      <c r="I77" s="1" t="s">
        <v>52</v>
      </c>
      <c r="J77" s="1" t="s">
        <v>52</v>
      </c>
      <c r="K77" s="1" t="s">
        <v>52</v>
      </c>
      <c r="L77" s="1"/>
      <c r="M77" s="1"/>
      <c r="N77" s="1" t="s">
        <v>274</v>
      </c>
      <c r="O77" s="1"/>
    </row>
    <row r="78" spans="1:15" ht="15.6" x14ac:dyDescent="0.3">
      <c r="A78" s="1">
        <v>74</v>
      </c>
      <c r="B78" s="1" t="s">
        <v>1387</v>
      </c>
      <c r="C78" s="1" t="s">
        <v>1388</v>
      </c>
      <c r="D78" s="1" t="s">
        <v>67</v>
      </c>
      <c r="E78" s="1">
        <v>1</v>
      </c>
      <c r="F78" s="1"/>
      <c r="G78" s="1" t="s">
        <v>1370</v>
      </c>
      <c r="H78" s="1" t="s">
        <v>52</v>
      </c>
      <c r="I78" s="1" t="s">
        <v>52</v>
      </c>
      <c r="J78" s="1" t="s">
        <v>52</v>
      </c>
      <c r="K78" s="1" t="s">
        <v>52</v>
      </c>
      <c r="L78" s="1"/>
      <c r="M78" s="1"/>
      <c r="N78" s="1" t="s">
        <v>555</v>
      </c>
      <c r="O78" s="1"/>
    </row>
    <row r="79" spans="1:15" ht="15.6" x14ac:dyDescent="0.3">
      <c r="A79" s="1">
        <v>75</v>
      </c>
      <c r="B79" s="1" t="s">
        <v>1034</v>
      </c>
      <c r="C79" s="1" t="s">
        <v>1035</v>
      </c>
      <c r="D79" s="1" t="s">
        <v>67</v>
      </c>
      <c r="E79" s="1">
        <v>4</v>
      </c>
      <c r="F79" s="1"/>
      <c r="G79" s="1" t="s">
        <v>52</v>
      </c>
      <c r="H79" s="1" t="s">
        <v>52</v>
      </c>
      <c r="I79" s="1" t="s">
        <v>52</v>
      </c>
      <c r="J79" s="1" t="s">
        <v>52</v>
      </c>
      <c r="K79" s="1" t="s">
        <v>52</v>
      </c>
      <c r="L79" s="1"/>
      <c r="M79" s="1"/>
      <c r="N79" s="1" t="s">
        <v>1036</v>
      </c>
      <c r="O79" s="1"/>
    </row>
    <row r="80" spans="1:15" ht="31.2" x14ac:dyDescent="0.3">
      <c r="A80" s="1">
        <v>76</v>
      </c>
      <c r="B80" s="1" t="s">
        <v>1389</v>
      </c>
      <c r="C80" s="1" t="s">
        <v>1390</v>
      </c>
      <c r="D80" s="1" t="s">
        <v>67</v>
      </c>
      <c r="E80" s="1">
        <v>1</v>
      </c>
      <c r="F80" s="1"/>
      <c r="G80" s="1" t="s">
        <v>1391</v>
      </c>
      <c r="H80" s="1" t="s">
        <v>52</v>
      </c>
      <c r="I80" s="1" t="s">
        <v>52</v>
      </c>
      <c r="J80" s="1" t="s">
        <v>52</v>
      </c>
      <c r="K80" s="1" t="s">
        <v>52</v>
      </c>
      <c r="L80" s="1"/>
      <c r="M80" s="1"/>
      <c r="N80" s="1" t="s">
        <v>76</v>
      </c>
      <c r="O80" s="1"/>
    </row>
    <row r="81" spans="1:15" ht="15.6" x14ac:dyDescent="0.3">
      <c r="A81" s="1">
        <v>77</v>
      </c>
      <c r="B81" s="1" t="s">
        <v>82</v>
      </c>
      <c r="C81" s="1" t="s">
        <v>83</v>
      </c>
      <c r="D81" s="1" t="s">
        <v>84</v>
      </c>
      <c r="E81" s="1">
        <v>8</v>
      </c>
      <c r="F81" s="1"/>
      <c r="G81" s="1" t="s">
        <v>52</v>
      </c>
      <c r="H81" s="1" t="s">
        <v>52</v>
      </c>
      <c r="I81" s="1"/>
      <c r="J81" s="1"/>
      <c r="K81" s="1"/>
      <c r="L81" s="1"/>
      <c r="M81" s="1"/>
      <c r="N81" s="1"/>
      <c r="O81" s="1"/>
    </row>
    <row r="82" spans="1:15" ht="15.6" x14ac:dyDescent="0.3">
      <c r="A82" s="1">
        <v>78</v>
      </c>
      <c r="B82" s="1" t="s">
        <v>85</v>
      </c>
      <c r="C82" s="1" t="s">
        <v>86</v>
      </c>
      <c r="D82" s="1" t="s">
        <v>67</v>
      </c>
      <c r="E82" s="1">
        <v>6</v>
      </c>
      <c r="F82" s="1">
        <v>1</v>
      </c>
      <c r="G82" s="1" t="s">
        <v>52</v>
      </c>
      <c r="H82" s="1" t="s">
        <v>52</v>
      </c>
      <c r="I82" s="1"/>
      <c r="J82" s="1"/>
      <c r="K82" s="1"/>
      <c r="L82" s="1"/>
      <c r="M82" s="1"/>
      <c r="N82" s="1"/>
      <c r="O82" s="1"/>
    </row>
    <row r="83" spans="1:15" ht="15.6" x14ac:dyDescent="0.3">
      <c r="A83" s="1">
        <v>79</v>
      </c>
      <c r="B83" s="1" t="s">
        <v>87</v>
      </c>
      <c r="C83" s="1" t="s">
        <v>88</v>
      </c>
      <c r="D83" s="1" t="s">
        <v>84</v>
      </c>
      <c r="E83" s="1">
        <v>8</v>
      </c>
      <c r="F83" s="1"/>
      <c r="G83" s="1" t="s">
        <v>52</v>
      </c>
      <c r="H83" s="1" t="s">
        <v>52</v>
      </c>
      <c r="I83" s="1"/>
      <c r="J83" s="1"/>
      <c r="K83" s="1"/>
      <c r="L83" s="1"/>
      <c r="M83" s="1"/>
      <c r="N83" s="1"/>
      <c r="O83" s="1"/>
    </row>
    <row r="84" spans="1:15" ht="15.6" x14ac:dyDescent="0.3">
      <c r="A84" s="1">
        <v>80</v>
      </c>
      <c r="B84" s="1" t="s">
        <v>89</v>
      </c>
      <c r="C84" s="1" t="s">
        <v>90</v>
      </c>
      <c r="D84" s="1" t="s">
        <v>67</v>
      </c>
      <c r="E84" s="1">
        <v>6</v>
      </c>
      <c r="F84" s="1"/>
      <c r="G84" s="1" t="s">
        <v>52</v>
      </c>
      <c r="H84" s="1" t="s">
        <v>52</v>
      </c>
      <c r="I84" s="1"/>
      <c r="J84" s="1"/>
      <c r="K84" s="1"/>
      <c r="L84" s="1"/>
      <c r="M84" s="1"/>
      <c r="N84" s="1"/>
      <c r="O84"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3"/>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1392</v>
      </c>
      <c r="D1" s="1" t="s">
        <v>26</v>
      </c>
      <c r="E1" s="5" t="str">
        <f>HYPERLINK("#'目錄'!A1","回首頁")</f>
        <v>回首頁</v>
      </c>
      <c r="N1" s="4" t="s">
        <v>35</v>
      </c>
      <c r="O1" s="1"/>
    </row>
    <row r="2" spans="1:15" ht="24" customHeight="1" x14ac:dyDescent="0.3">
      <c r="A2" s="11" t="s">
        <v>36</v>
      </c>
      <c r="B2" s="11"/>
      <c r="C2" s="1" t="s">
        <v>1393</v>
      </c>
      <c r="N2" s="4" t="s">
        <v>38</v>
      </c>
      <c r="O2" s="1" t="s">
        <v>1394</v>
      </c>
    </row>
    <row r="3" spans="1:15" ht="24" customHeight="1" x14ac:dyDescent="0.3">
      <c r="A3" s="11" t="s">
        <v>40</v>
      </c>
      <c r="B3" s="11"/>
      <c r="C3" s="1" t="s">
        <v>1395</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46.8" x14ac:dyDescent="0.3">
      <c r="A5" s="1">
        <v>1</v>
      </c>
      <c r="B5" s="1" t="s">
        <v>979</v>
      </c>
      <c r="C5" s="1" t="s">
        <v>1396</v>
      </c>
      <c r="D5" s="1" t="s">
        <v>67</v>
      </c>
      <c r="E5" s="1">
        <v>10</v>
      </c>
      <c r="F5" s="1"/>
      <c r="G5" s="1" t="s">
        <v>52</v>
      </c>
      <c r="H5" s="1" t="s">
        <v>1397</v>
      </c>
      <c r="I5" s="1" t="s">
        <v>1398</v>
      </c>
      <c r="J5" s="1" t="s">
        <v>57</v>
      </c>
      <c r="K5" s="1" t="s">
        <v>527</v>
      </c>
      <c r="L5" s="1" t="s">
        <v>527</v>
      </c>
      <c r="M5" s="1" t="s">
        <v>527</v>
      </c>
      <c r="N5" s="1"/>
      <c r="O5" s="1" t="s">
        <v>1399</v>
      </c>
    </row>
    <row r="6" spans="1:15" ht="78" x14ac:dyDescent="0.3">
      <c r="A6" s="1">
        <v>2</v>
      </c>
      <c r="B6" s="1" t="s">
        <v>1400</v>
      </c>
      <c r="C6" s="1" t="s">
        <v>1401</v>
      </c>
      <c r="D6" s="1" t="s">
        <v>55</v>
      </c>
      <c r="E6" s="1">
        <v>3</v>
      </c>
      <c r="F6" s="1"/>
      <c r="G6" s="1" t="s">
        <v>52</v>
      </c>
      <c r="H6" s="1" t="s">
        <v>1402</v>
      </c>
      <c r="I6" s="1" t="s">
        <v>1403</v>
      </c>
      <c r="J6" s="1" t="s">
        <v>1404</v>
      </c>
      <c r="K6" s="1" t="s">
        <v>1405</v>
      </c>
      <c r="L6" s="1" t="s">
        <v>1406</v>
      </c>
      <c r="M6" s="1" t="s">
        <v>527</v>
      </c>
      <c r="N6" s="1"/>
      <c r="O6" s="1" t="s">
        <v>1407</v>
      </c>
    </row>
    <row r="7" spans="1:15" ht="124.8" x14ac:dyDescent="0.3">
      <c r="A7" s="1">
        <v>3</v>
      </c>
      <c r="B7" s="1" t="s">
        <v>1408</v>
      </c>
      <c r="C7" s="1" t="s">
        <v>1409</v>
      </c>
      <c r="D7" s="1" t="s">
        <v>55</v>
      </c>
      <c r="E7" s="1">
        <v>3</v>
      </c>
      <c r="F7" s="1"/>
      <c r="G7" s="1" t="s">
        <v>52</v>
      </c>
      <c r="H7" s="1" t="s">
        <v>1402</v>
      </c>
      <c r="I7" s="1" t="s">
        <v>1403</v>
      </c>
      <c r="J7" s="1" t="s">
        <v>1404</v>
      </c>
      <c r="K7" s="1" t="s">
        <v>1405</v>
      </c>
      <c r="L7" s="1" t="s">
        <v>1406</v>
      </c>
      <c r="M7" s="1" t="s">
        <v>527</v>
      </c>
      <c r="N7" s="1"/>
      <c r="O7" s="1" t="s">
        <v>1410</v>
      </c>
    </row>
    <row r="8" spans="1:15" ht="46.8" x14ac:dyDescent="0.3">
      <c r="A8" s="1">
        <v>4</v>
      </c>
      <c r="B8" s="1" t="s">
        <v>1411</v>
      </c>
      <c r="C8" s="1" t="s">
        <v>1412</v>
      </c>
      <c r="D8" s="1" t="s">
        <v>67</v>
      </c>
      <c r="E8" s="1">
        <v>1</v>
      </c>
      <c r="F8" s="1"/>
      <c r="G8" s="1" t="s">
        <v>1413</v>
      </c>
      <c r="H8" s="1" t="s">
        <v>52</v>
      </c>
      <c r="I8" s="1" t="s">
        <v>52</v>
      </c>
      <c r="J8" s="1" t="s">
        <v>52</v>
      </c>
      <c r="K8" s="1" t="s">
        <v>52</v>
      </c>
      <c r="L8" s="1"/>
      <c r="M8" s="1"/>
      <c r="N8" s="1" t="s">
        <v>1247</v>
      </c>
      <c r="O8" s="1"/>
    </row>
    <row r="9" spans="1:15" ht="31.2" x14ac:dyDescent="0.3">
      <c r="A9" s="1">
        <v>5</v>
      </c>
      <c r="B9" s="1" t="s">
        <v>1147</v>
      </c>
      <c r="C9" s="1" t="s">
        <v>1148</v>
      </c>
      <c r="D9" s="1" t="s">
        <v>55</v>
      </c>
      <c r="E9" s="1">
        <v>6</v>
      </c>
      <c r="F9" s="1">
        <v>4</v>
      </c>
      <c r="G9" s="1" t="s">
        <v>52</v>
      </c>
      <c r="H9" s="1" t="s">
        <v>1414</v>
      </c>
      <c r="I9" s="1" t="s">
        <v>1155</v>
      </c>
      <c r="J9" s="1" t="s">
        <v>52</v>
      </c>
      <c r="K9" s="1" t="s">
        <v>52</v>
      </c>
      <c r="L9" s="1" t="s">
        <v>57</v>
      </c>
      <c r="M9" s="1" t="s">
        <v>57</v>
      </c>
      <c r="N9" s="1"/>
      <c r="O9" s="1" t="s">
        <v>1415</v>
      </c>
    </row>
    <row r="10" spans="1:15" ht="15.6" x14ac:dyDescent="0.3">
      <c r="A10" s="1">
        <v>6</v>
      </c>
      <c r="B10" s="1" t="s">
        <v>82</v>
      </c>
      <c r="C10" s="1" t="s">
        <v>83</v>
      </c>
      <c r="D10" s="1" t="s">
        <v>84</v>
      </c>
      <c r="E10" s="1"/>
      <c r="F10" s="1"/>
      <c r="G10" s="1" t="s">
        <v>52</v>
      </c>
      <c r="H10" s="1" t="s">
        <v>52</v>
      </c>
      <c r="I10" s="1"/>
      <c r="J10" s="1"/>
      <c r="K10" s="1"/>
      <c r="L10" s="1"/>
      <c r="M10" s="1"/>
      <c r="N10" s="1"/>
      <c r="O10" s="1"/>
    </row>
    <row r="11" spans="1:15" ht="15.6" x14ac:dyDescent="0.3">
      <c r="A11" s="1">
        <v>7</v>
      </c>
      <c r="B11" s="1" t="s">
        <v>85</v>
      </c>
      <c r="C11" s="1" t="s">
        <v>86</v>
      </c>
      <c r="D11" s="1" t="s">
        <v>67</v>
      </c>
      <c r="E11" s="1">
        <v>6</v>
      </c>
      <c r="F11" s="1"/>
      <c r="G11" s="1" t="s">
        <v>52</v>
      </c>
      <c r="H11" s="1" t="s">
        <v>52</v>
      </c>
      <c r="I11" s="1"/>
      <c r="J11" s="1"/>
      <c r="K11" s="1"/>
      <c r="L11" s="1"/>
      <c r="M11" s="1"/>
      <c r="N11" s="1"/>
      <c r="O11" s="1"/>
    </row>
    <row r="12" spans="1:15" ht="15.6" x14ac:dyDescent="0.3">
      <c r="A12" s="1">
        <v>8</v>
      </c>
      <c r="B12" s="1" t="s">
        <v>87</v>
      </c>
      <c r="C12" s="1" t="s">
        <v>88</v>
      </c>
      <c r="D12" s="1" t="s">
        <v>84</v>
      </c>
      <c r="E12" s="1"/>
      <c r="F12" s="1"/>
      <c r="G12" s="1" t="s">
        <v>52</v>
      </c>
      <c r="H12" s="1" t="s">
        <v>52</v>
      </c>
      <c r="I12" s="1"/>
      <c r="J12" s="1"/>
      <c r="K12" s="1"/>
      <c r="L12" s="1"/>
      <c r="M12" s="1"/>
      <c r="N12" s="1"/>
      <c r="O12" s="1"/>
    </row>
    <row r="13" spans="1:15" ht="15.6" x14ac:dyDescent="0.3">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
  <sheetViews>
    <sheetView workbookViewId="0">
      <selection activeCell="D8" sqref="D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91</v>
      </c>
      <c r="D1" s="1" t="s">
        <v>9</v>
      </c>
      <c r="E1" s="5" t="str">
        <f>HYPERLINK("#'目錄'!A1","回首頁")</f>
        <v>回首頁</v>
      </c>
      <c r="N1" s="4" t="s">
        <v>35</v>
      </c>
      <c r="O1" s="1"/>
    </row>
    <row r="2" spans="1:15" ht="24" customHeight="1" x14ac:dyDescent="0.3">
      <c r="A2" s="11" t="s">
        <v>36</v>
      </c>
      <c r="B2" s="11"/>
      <c r="C2" s="1" t="s">
        <v>92</v>
      </c>
      <c r="N2" s="4" t="s">
        <v>38</v>
      </c>
      <c r="O2" s="1" t="s">
        <v>93</v>
      </c>
    </row>
    <row r="3" spans="1:15" ht="24" customHeight="1" x14ac:dyDescent="0.3">
      <c r="A3" s="11" t="s">
        <v>40</v>
      </c>
      <c r="B3" s="11"/>
      <c r="C3" s="1" t="s">
        <v>94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54</v>
      </c>
      <c r="D5" s="1" t="s">
        <v>55</v>
      </c>
      <c r="E5" s="1">
        <v>1</v>
      </c>
      <c r="F5" s="1"/>
      <c r="G5" s="1" t="s">
        <v>95</v>
      </c>
      <c r="H5" s="1" t="s">
        <v>96</v>
      </c>
      <c r="I5" s="1" t="s">
        <v>53</v>
      </c>
      <c r="J5" s="1" t="s">
        <v>97</v>
      </c>
      <c r="K5" s="1" t="s">
        <v>98</v>
      </c>
      <c r="L5" s="1" t="s">
        <v>99</v>
      </c>
      <c r="M5" s="1" t="s">
        <v>57</v>
      </c>
      <c r="N5" s="1"/>
      <c r="O5" s="1" t="s">
        <v>100</v>
      </c>
    </row>
    <row r="6" spans="1:15" ht="31.2" x14ac:dyDescent="0.3">
      <c r="A6" s="1">
        <v>2</v>
      </c>
      <c r="B6" s="1" t="s">
        <v>59</v>
      </c>
      <c r="C6" s="1" t="s">
        <v>60</v>
      </c>
      <c r="D6" s="1" t="s">
        <v>55</v>
      </c>
      <c r="E6" s="1">
        <v>2</v>
      </c>
      <c r="F6" s="1"/>
      <c r="G6" s="1" t="s">
        <v>95</v>
      </c>
      <c r="H6" s="1" t="s">
        <v>96</v>
      </c>
      <c r="I6" s="1" t="s">
        <v>59</v>
      </c>
      <c r="J6" s="1" t="s">
        <v>101</v>
      </c>
      <c r="K6" s="1" t="s">
        <v>98</v>
      </c>
      <c r="L6" s="1" t="s">
        <v>102</v>
      </c>
      <c r="M6" s="1" t="s">
        <v>57</v>
      </c>
      <c r="N6" s="1"/>
      <c r="O6" s="1" t="s">
        <v>103</v>
      </c>
    </row>
    <row r="7" spans="1:15" ht="31.2" x14ac:dyDescent="0.3">
      <c r="A7" s="1">
        <v>3</v>
      </c>
      <c r="B7" s="1" t="s">
        <v>62</v>
      </c>
      <c r="C7" s="1" t="s">
        <v>63</v>
      </c>
      <c r="D7" s="1" t="s">
        <v>55</v>
      </c>
      <c r="E7" s="1">
        <v>7</v>
      </c>
      <c r="F7" s="1"/>
      <c r="G7" s="1" t="s">
        <v>52</v>
      </c>
      <c r="H7" s="1" t="s">
        <v>96</v>
      </c>
      <c r="I7" s="1" t="s">
        <v>62</v>
      </c>
      <c r="J7" s="1" t="s">
        <v>63</v>
      </c>
      <c r="K7" s="1" t="s">
        <v>98</v>
      </c>
      <c r="L7" s="1" t="s">
        <v>104</v>
      </c>
      <c r="M7" s="1" t="s">
        <v>57</v>
      </c>
      <c r="N7" s="1"/>
      <c r="O7" s="1" t="s">
        <v>105</v>
      </c>
    </row>
    <row r="8" spans="1:15" ht="78" x14ac:dyDescent="0.3">
      <c r="A8" s="1">
        <v>4</v>
      </c>
      <c r="B8" s="1" t="s">
        <v>1635</v>
      </c>
      <c r="C8" s="1" t="s">
        <v>1636</v>
      </c>
      <c r="D8" s="1" t="s">
        <v>1637</v>
      </c>
      <c r="E8" s="1">
        <v>5</v>
      </c>
      <c r="F8" s="1"/>
      <c r="G8" s="1" t="s">
        <v>52</v>
      </c>
      <c r="H8" s="1" t="s">
        <v>106</v>
      </c>
      <c r="I8" s="1" t="s">
        <v>107</v>
      </c>
      <c r="J8" s="1" t="s">
        <v>108</v>
      </c>
      <c r="K8" s="1" t="s">
        <v>109</v>
      </c>
      <c r="L8" s="1" t="s">
        <v>110</v>
      </c>
      <c r="M8" s="1" t="s">
        <v>111</v>
      </c>
      <c r="N8" s="1"/>
      <c r="O8" s="1" t="s">
        <v>112</v>
      </c>
    </row>
    <row r="9" spans="1:15" ht="31.2" x14ac:dyDescent="0.3">
      <c r="A9" s="1">
        <v>5</v>
      </c>
      <c r="B9" s="1" t="s">
        <v>113</v>
      </c>
      <c r="C9" s="1" t="s">
        <v>114</v>
      </c>
      <c r="D9" s="1" t="s">
        <v>55</v>
      </c>
      <c r="E9" s="1">
        <v>5</v>
      </c>
      <c r="F9" s="1"/>
      <c r="G9" s="1" t="s">
        <v>115</v>
      </c>
      <c r="H9" s="1" t="s">
        <v>116</v>
      </c>
      <c r="I9" s="1" t="s">
        <v>117</v>
      </c>
      <c r="J9" s="1" t="s">
        <v>114</v>
      </c>
      <c r="K9" s="1" t="s">
        <v>118</v>
      </c>
      <c r="L9" s="1" t="s">
        <v>119</v>
      </c>
      <c r="M9" s="1" t="s">
        <v>57</v>
      </c>
      <c r="N9" s="1"/>
      <c r="O9" s="1" t="s">
        <v>120</v>
      </c>
    </row>
    <row r="10" spans="1:15" ht="31.2" x14ac:dyDescent="0.3">
      <c r="A10" s="1">
        <v>6</v>
      </c>
      <c r="B10" s="1" t="s">
        <v>121</v>
      </c>
      <c r="C10" s="1" t="s">
        <v>122</v>
      </c>
      <c r="D10" s="1" t="s">
        <v>55</v>
      </c>
      <c r="E10" s="1">
        <v>3</v>
      </c>
      <c r="F10" s="1"/>
      <c r="G10" s="1" t="s">
        <v>115</v>
      </c>
      <c r="H10" s="1" t="s">
        <v>116</v>
      </c>
      <c r="I10" s="1" t="s">
        <v>123</v>
      </c>
      <c r="J10" s="1" t="s">
        <v>124</v>
      </c>
      <c r="K10" s="1" t="s">
        <v>118</v>
      </c>
      <c r="L10" s="1" t="s">
        <v>125</v>
      </c>
      <c r="M10" s="1" t="s">
        <v>57</v>
      </c>
      <c r="N10" s="1"/>
      <c r="O10" s="1" t="s">
        <v>126</v>
      </c>
    </row>
    <row r="11" spans="1:15" ht="31.2" x14ac:dyDescent="0.3">
      <c r="A11" s="1">
        <v>7</v>
      </c>
      <c r="B11" s="1" t="s">
        <v>127</v>
      </c>
      <c r="C11" s="1" t="s">
        <v>128</v>
      </c>
      <c r="D11" s="1" t="s">
        <v>55</v>
      </c>
      <c r="E11" s="1">
        <v>16</v>
      </c>
      <c r="F11" s="1">
        <v>2</v>
      </c>
      <c r="G11" s="1" t="s">
        <v>52</v>
      </c>
      <c r="H11" s="1" t="s">
        <v>129</v>
      </c>
      <c r="I11" s="1" t="s">
        <v>130</v>
      </c>
      <c r="J11" s="1" t="s">
        <v>131</v>
      </c>
      <c r="K11" s="1" t="s">
        <v>118</v>
      </c>
      <c r="L11" s="1" t="s">
        <v>104</v>
      </c>
      <c r="M11" s="1" t="s">
        <v>57</v>
      </c>
      <c r="N11" s="1"/>
      <c r="O11" s="1" t="s">
        <v>132</v>
      </c>
    </row>
    <row r="12" spans="1:15" ht="15.6" x14ac:dyDescent="0.3">
      <c r="A12" s="1">
        <v>8</v>
      </c>
      <c r="B12" s="1" t="s">
        <v>133</v>
      </c>
      <c r="C12" s="1" t="s">
        <v>134</v>
      </c>
      <c r="D12" s="1" t="s">
        <v>67</v>
      </c>
      <c r="E12" s="1">
        <v>10</v>
      </c>
      <c r="F12" s="1"/>
      <c r="G12" s="1" t="s">
        <v>52</v>
      </c>
      <c r="H12" s="1" t="s">
        <v>52</v>
      </c>
      <c r="I12" s="1" t="s">
        <v>52</v>
      </c>
      <c r="J12" s="1" t="s">
        <v>52</v>
      </c>
      <c r="K12" s="1" t="s">
        <v>52</v>
      </c>
      <c r="L12" s="1"/>
      <c r="M12" s="1"/>
      <c r="N12" s="1" t="s">
        <v>76</v>
      </c>
      <c r="O12" s="1"/>
    </row>
    <row r="13" spans="1:15" ht="15.6" x14ac:dyDescent="0.3">
      <c r="A13" s="1">
        <v>9</v>
      </c>
      <c r="B13" s="1" t="s">
        <v>135</v>
      </c>
      <c r="C13" s="1" t="s">
        <v>136</v>
      </c>
      <c r="D13" s="1" t="s">
        <v>137</v>
      </c>
      <c r="E13" s="1">
        <v>100</v>
      </c>
      <c r="F13" s="1"/>
      <c r="G13" s="1" t="s">
        <v>52</v>
      </c>
      <c r="H13" s="1" t="s">
        <v>52</v>
      </c>
      <c r="I13" s="1" t="s">
        <v>52</v>
      </c>
      <c r="J13" s="1" t="s">
        <v>52</v>
      </c>
      <c r="K13" s="1" t="s">
        <v>52</v>
      </c>
      <c r="L13" s="1"/>
      <c r="M13" s="1"/>
      <c r="N13" s="1" t="s">
        <v>76</v>
      </c>
      <c r="O13" s="1"/>
    </row>
    <row r="14" spans="1:15" ht="15.6" x14ac:dyDescent="0.3">
      <c r="A14" s="1">
        <v>10</v>
      </c>
      <c r="B14" s="1" t="s">
        <v>82</v>
      </c>
      <c r="C14" s="1" t="s">
        <v>83</v>
      </c>
      <c r="D14" s="1" t="s">
        <v>84</v>
      </c>
      <c r="E14" s="1"/>
      <c r="F14" s="1"/>
      <c r="G14" s="1" t="s">
        <v>52</v>
      </c>
      <c r="H14" s="1" t="s">
        <v>52</v>
      </c>
      <c r="I14" s="1"/>
      <c r="J14" s="1"/>
      <c r="K14" s="1"/>
      <c r="L14" s="1"/>
      <c r="M14" s="1"/>
      <c r="N14" s="1"/>
      <c r="O14" s="1"/>
    </row>
    <row r="15" spans="1:15" ht="15.6" x14ac:dyDescent="0.3">
      <c r="A15" s="1">
        <v>11</v>
      </c>
      <c r="B15" s="1" t="s">
        <v>85</v>
      </c>
      <c r="C15" s="1" t="s">
        <v>86</v>
      </c>
      <c r="D15" s="1" t="s">
        <v>67</v>
      </c>
      <c r="E15" s="1">
        <v>6</v>
      </c>
      <c r="F15" s="1"/>
      <c r="G15" s="1" t="s">
        <v>52</v>
      </c>
      <c r="H15" s="1" t="s">
        <v>52</v>
      </c>
      <c r="I15" s="1"/>
      <c r="J15" s="1"/>
      <c r="K15" s="1"/>
      <c r="L15" s="1"/>
      <c r="M15" s="1"/>
      <c r="N15" s="1"/>
      <c r="O15" s="1"/>
    </row>
    <row r="16" spans="1:15" ht="15.6" x14ac:dyDescent="0.3">
      <c r="A16" s="1">
        <v>12</v>
      </c>
      <c r="B16" s="1" t="s">
        <v>87</v>
      </c>
      <c r="C16" s="1" t="s">
        <v>88</v>
      </c>
      <c r="D16" s="1" t="s">
        <v>84</v>
      </c>
      <c r="E16" s="1"/>
      <c r="F16" s="1"/>
      <c r="G16" s="1" t="s">
        <v>52</v>
      </c>
      <c r="H16" s="1" t="s">
        <v>52</v>
      </c>
      <c r="I16" s="1"/>
      <c r="J16" s="1"/>
      <c r="K16" s="1"/>
      <c r="L16" s="1"/>
      <c r="M16" s="1"/>
      <c r="N16" s="1"/>
      <c r="O16" s="1"/>
    </row>
    <row r="17" spans="1:15" ht="15.6" x14ac:dyDescent="0.3">
      <c r="A17" s="1">
        <v>13</v>
      </c>
      <c r="B17" s="1" t="s">
        <v>89</v>
      </c>
      <c r="C17" s="1" t="s">
        <v>90</v>
      </c>
      <c r="D17" s="1" t="s">
        <v>67</v>
      </c>
      <c r="E17" s="1">
        <v>6</v>
      </c>
      <c r="F17" s="1"/>
      <c r="G17" s="1" t="s">
        <v>52</v>
      </c>
      <c r="H17" s="1" t="s">
        <v>52</v>
      </c>
      <c r="I17" s="1"/>
      <c r="J17" s="1"/>
      <c r="K17" s="1"/>
      <c r="L17" s="1"/>
      <c r="M17" s="1"/>
      <c r="N17" s="1"/>
      <c r="O17"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34"/>
  <sheetViews>
    <sheetView topLeftCell="D1" workbookViewId="0">
      <selection activeCell="O7" sqref="O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1145</v>
      </c>
      <c r="D1" s="1" t="s">
        <v>27</v>
      </c>
      <c r="E1" s="5" t="str">
        <f>HYPERLINK("#'目錄'!A1","回首頁")</f>
        <v>回首頁</v>
      </c>
      <c r="N1" s="4" t="s">
        <v>35</v>
      </c>
      <c r="O1" s="1"/>
    </row>
    <row r="2" spans="1:15" ht="24" customHeight="1" x14ac:dyDescent="0.3">
      <c r="A2" s="11" t="s">
        <v>36</v>
      </c>
      <c r="B2" s="11"/>
      <c r="C2" s="1" t="s">
        <v>1416</v>
      </c>
      <c r="N2" s="4" t="s">
        <v>38</v>
      </c>
      <c r="O2" s="1" t="s">
        <v>1417</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979</v>
      </c>
      <c r="C5" s="1" t="s">
        <v>1139</v>
      </c>
      <c r="D5" s="1" t="s">
        <v>67</v>
      </c>
      <c r="E5" s="1">
        <v>5</v>
      </c>
      <c r="F5" s="1"/>
      <c r="G5" s="1" t="s">
        <v>52</v>
      </c>
      <c r="H5" s="1" t="s">
        <v>1418</v>
      </c>
      <c r="I5" s="1" t="s">
        <v>1419</v>
      </c>
      <c r="J5" s="1" t="s">
        <v>1420</v>
      </c>
      <c r="K5" s="1" t="s">
        <v>157</v>
      </c>
      <c r="L5" s="1" t="s">
        <v>102</v>
      </c>
      <c r="M5" s="1" t="s">
        <v>57</v>
      </c>
      <c r="N5" s="1"/>
      <c r="O5" s="1" t="s">
        <v>1421</v>
      </c>
    </row>
    <row r="6" spans="1:15" ht="46.8" x14ac:dyDescent="0.3">
      <c r="A6" s="1">
        <v>2</v>
      </c>
      <c r="B6" s="1" t="s">
        <v>1422</v>
      </c>
      <c r="C6" s="1" t="s">
        <v>1423</v>
      </c>
      <c r="D6" s="1" t="s">
        <v>137</v>
      </c>
      <c r="E6" s="1">
        <v>60</v>
      </c>
      <c r="F6" s="1"/>
      <c r="G6" s="1" t="s">
        <v>52</v>
      </c>
      <c r="H6" s="1" t="s">
        <v>1418</v>
      </c>
      <c r="I6" s="1" t="s">
        <v>1424</v>
      </c>
      <c r="J6" s="1" t="s">
        <v>1425</v>
      </c>
      <c r="K6" s="1" t="s">
        <v>157</v>
      </c>
      <c r="L6" s="1" t="s">
        <v>767</v>
      </c>
      <c r="M6" s="1" t="s">
        <v>57</v>
      </c>
      <c r="N6" s="1"/>
      <c r="O6" s="1" t="s">
        <v>1639</v>
      </c>
    </row>
    <row r="7" spans="1:15" ht="31.2" x14ac:dyDescent="0.3">
      <c r="A7" s="1">
        <v>3</v>
      </c>
      <c r="B7" s="1" t="s">
        <v>1426</v>
      </c>
      <c r="C7" s="1" t="s">
        <v>1427</v>
      </c>
      <c r="D7" s="1" t="s">
        <v>961</v>
      </c>
      <c r="E7" s="1">
        <v>8</v>
      </c>
      <c r="F7" s="1"/>
      <c r="G7" s="1" t="s">
        <v>52</v>
      </c>
      <c r="H7" s="1" t="s">
        <v>1428</v>
      </c>
      <c r="I7" s="1" t="s">
        <v>1429</v>
      </c>
      <c r="J7" s="1" t="s">
        <v>1430</v>
      </c>
      <c r="K7" s="1" t="s">
        <v>118</v>
      </c>
      <c r="L7" s="1" t="s">
        <v>241</v>
      </c>
      <c r="M7" s="1" t="s">
        <v>57</v>
      </c>
      <c r="N7" s="1"/>
      <c r="O7" s="1" t="s">
        <v>1431</v>
      </c>
    </row>
    <row r="8" spans="1:15" ht="15.6" x14ac:dyDescent="0.3">
      <c r="A8" s="1">
        <v>4</v>
      </c>
      <c r="B8" s="1" t="s">
        <v>1432</v>
      </c>
      <c r="C8" s="1" t="s">
        <v>1433</v>
      </c>
      <c r="D8" s="1" t="s">
        <v>961</v>
      </c>
      <c r="E8" s="1">
        <v>8</v>
      </c>
      <c r="F8" s="1"/>
      <c r="G8" s="1" t="s">
        <v>1434</v>
      </c>
      <c r="H8" s="1" t="s">
        <v>52</v>
      </c>
      <c r="I8" s="1" t="s">
        <v>52</v>
      </c>
      <c r="J8" s="1" t="s">
        <v>52</v>
      </c>
      <c r="K8" s="1" t="s">
        <v>52</v>
      </c>
      <c r="L8" s="1"/>
      <c r="M8" s="1"/>
      <c r="N8" s="1" t="s">
        <v>274</v>
      </c>
      <c r="O8" s="1"/>
    </row>
    <row r="9" spans="1:15" ht="46.8" x14ac:dyDescent="0.3">
      <c r="A9" s="1">
        <v>5</v>
      </c>
      <c r="B9" s="1" t="s">
        <v>1435</v>
      </c>
      <c r="C9" s="1" t="s">
        <v>1436</v>
      </c>
      <c r="D9" s="1" t="s">
        <v>67</v>
      </c>
      <c r="E9" s="1">
        <v>1</v>
      </c>
      <c r="F9" s="1"/>
      <c r="G9" s="1" t="s">
        <v>1437</v>
      </c>
      <c r="H9" s="1" t="s">
        <v>52</v>
      </c>
      <c r="I9" s="1" t="s">
        <v>52</v>
      </c>
      <c r="J9" s="1" t="s">
        <v>52</v>
      </c>
      <c r="K9" s="1" t="s">
        <v>52</v>
      </c>
      <c r="L9" s="1"/>
      <c r="M9" s="1"/>
      <c r="N9" s="1" t="s">
        <v>274</v>
      </c>
      <c r="O9" s="1"/>
    </row>
    <row r="10" spans="1:15" ht="62.4" x14ac:dyDescent="0.3">
      <c r="A10" s="1">
        <v>6</v>
      </c>
      <c r="B10" s="1" t="s">
        <v>1438</v>
      </c>
      <c r="C10" s="1" t="s">
        <v>1439</v>
      </c>
      <c r="D10" s="1" t="s">
        <v>67</v>
      </c>
      <c r="E10" s="1">
        <v>1</v>
      </c>
      <c r="F10" s="1"/>
      <c r="G10" s="1" t="s">
        <v>1370</v>
      </c>
      <c r="H10" s="1" t="s">
        <v>52</v>
      </c>
      <c r="I10" s="1" t="s">
        <v>52</v>
      </c>
      <c r="J10" s="1" t="s">
        <v>52</v>
      </c>
      <c r="K10" s="1" t="s">
        <v>52</v>
      </c>
      <c r="L10" s="1"/>
      <c r="M10" s="1"/>
      <c r="N10" s="1"/>
      <c r="O10" s="1" t="s">
        <v>1440</v>
      </c>
    </row>
    <row r="11" spans="1:15" ht="31.2" x14ac:dyDescent="0.3">
      <c r="A11" s="1">
        <v>7</v>
      </c>
      <c r="B11" s="1" t="s">
        <v>1441</v>
      </c>
      <c r="C11" s="1" t="s">
        <v>1442</v>
      </c>
      <c r="D11" s="1" t="s">
        <v>67</v>
      </c>
      <c r="E11" s="1">
        <v>1</v>
      </c>
      <c r="F11" s="1"/>
      <c r="G11" s="1" t="s">
        <v>1370</v>
      </c>
      <c r="H11" s="1" t="s">
        <v>52</v>
      </c>
      <c r="I11" s="1" t="s">
        <v>52</v>
      </c>
      <c r="J11" s="1" t="s">
        <v>52</v>
      </c>
      <c r="K11" s="1" t="s">
        <v>52</v>
      </c>
      <c r="L11" s="1"/>
      <c r="M11" s="1"/>
      <c r="N11" s="1"/>
      <c r="O11" s="1" t="s">
        <v>1443</v>
      </c>
    </row>
    <row r="12" spans="1:15" ht="15.6" x14ac:dyDescent="0.3">
      <c r="A12" s="1">
        <v>8</v>
      </c>
      <c r="B12" s="1" t="s">
        <v>972</v>
      </c>
      <c r="C12" s="1" t="s">
        <v>658</v>
      </c>
      <c r="D12" s="1" t="s">
        <v>67</v>
      </c>
      <c r="E12" s="1">
        <v>3</v>
      </c>
      <c r="F12" s="1"/>
      <c r="G12" s="1" t="s">
        <v>52</v>
      </c>
      <c r="H12" s="1" t="s">
        <v>52</v>
      </c>
      <c r="I12" s="1" t="s">
        <v>52</v>
      </c>
      <c r="J12" s="1" t="s">
        <v>52</v>
      </c>
      <c r="K12" s="1" t="s">
        <v>52</v>
      </c>
      <c r="L12" s="1"/>
      <c r="M12" s="1"/>
      <c r="N12" s="1" t="s">
        <v>974</v>
      </c>
      <c r="O12" s="1"/>
    </row>
    <row r="13" spans="1:15" ht="140.4" x14ac:dyDescent="0.3">
      <c r="A13" s="1">
        <v>9</v>
      </c>
      <c r="B13" s="1" t="s">
        <v>1143</v>
      </c>
      <c r="C13" s="1" t="s">
        <v>1144</v>
      </c>
      <c r="D13" s="1" t="s">
        <v>67</v>
      </c>
      <c r="E13" s="1">
        <v>2</v>
      </c>
      <c r="F13" s="1"/>
      <c r="G13" s="1" t="s">
        <v>1444</v>
      </c>
      <c r="H13" s="1" t="s">
        <v>52</v>
      </c>
      <c r="I13" s="1" t="s">
        <v>52</v>
      </c>
      <c r="J13" s="1" t="s">
        <v>52</v>
      </c>
      <c r="K13" s="1" t="s">
        <v>52</v>
      </c>
      <c r="L13" s="1"/>
      <c r="M13" s="1"/>
      <c r="N13" s="1"/>
      <c r="O13" s="1" t="s">
        <v>1445</v>
      </c>
    </row>
    <row r="14" spans="1:15" ht="15.6" x14ac:dyDescent="0.3">
      <c r="A14" s="1">
        <v>10</v>
      </c>
      <c r="B14" s="1" t="s">
        <v>1446</v>
      </c>
      <c r="C14" s="1" t="s">
        <v>1447</v>
      </c>
      <c r="D14" s="1" t="s">
        <v>55</v>
      </c>
      <c r="E14" s="1">
        <v>6</v>
      </c>
      <c r="F14" s="1">
        <v>4</v>
      </c>
      <c r="G14" s="1" t="s">
        <v>52</v>
      </c>
      <c r="H14" s="1"/>
      <c r="I14" s="1"/>
      <c r="J14" s="1"/>
      <c r="K14" s="1"/>
      <c r="L14" s="1"/>
      <c r="M14" s="1"/>
      <c r="N14" s="1" t="s">
        <v>1616</v>
      </c>
      <c r="O14" s="1"/>
    </row>
    <row r="15" spans="1:15" ht="15.6" x14ac:dyDescent="0.3">
      <c r="A15" s="1">
        <v>11</v>
      </c>
      <c r="B15" s="1" t="s">
        <v>1448</v>
      </c>
      <c r="C15" s="1" t="s">
        <v>1449</v>
      </c>
      <c r="D15" s="1" t="s">
        <v>55</v>
      </c>
      <c r="E15" s="1">
        <v>6</v>
      </c>
      <c r="F15" s="1">
        <v>4</v>
      </c>
      <c r="G15" s="1" t="s">
        <v>52</v>
      </c>
      <c r="H15" s="1" t="s">
        <v>52</v>
      </c>
      <c r="I15" s="1" t="s">
        <v>52</v>
      </c>
      <c r="J15" s="1" t="s">
        <v>52</v>
      </c>
      <c r="K15" s="1" t="s">
        <v>52</v>
      </c>
      <c r="L15" s="1"/>
      <c r="M15" s="1"/>
      <c r="N15" s="1" t="s">
        <v>274</v>
      </c>
      <c r="O15" s="1"/>
    </row>
    <row r="16" spans="1:15" ht="62.4" x14ac:dyDescent="0.3">
      <c r="A16" s="1">
        <v>12</v>
      </c>
      <c r="B16" s="1" t="s">
        <v>1450</v>
      </c>
      <c r="C16" s="1" t="s">
        <v>1451</v>
      </c>
      <c r="D16" s="1" t="s">
        <v>67</v>
      </c>
      <c r="E16" s="1">
        <v>1</v>
      </c>
      <c r="F16" s="1"/>
      <c r="G16" s="1" t="s">
        <v>1370</v>
      </c>
      <c r="H16" s="1" t="s">
        <v>52</v>
      </c>
      <c r="I16" s="1" t="s">
        <v>52</v>
      </c>
      <c r="J16" s="1" t="s">
        <v>52</v>
      </c>
      <c r="K16" s="1" t="s">
        <v>52</v>
      </c>
      <c r="L16" s="1"/>
      <c r="M16" s="1"/>
      <c r="N16" s="1"/>
      <c r="O16" s="1" t="s">
        <v>1452</v>
      </c>
    </row>
    <row r="17" spans="1:15" ht="93.6" x14ac:dyDescent="0.3">
      <c r="A17" s="1">
        <v>13</v>
      </c>
      <c r="B17" s="1" t="s">
        <v>1167</v>
      </c>
      <c r="C17" s="1" t="s">
        <v>1168</v>
      </c>
      <c r="D17" s="1" t="s">
        <v>67</v>
      </c>
      <c r="E17" s="1">
        <v>1</v>
      </c>
      <c r="F17" s="1"/>
      <c r="G17" s="1" t="s">
        <v>1169</v>
      </c>
      <c r="H17" s="1" t="s">
        <v>52</v>
      </c>
      <c r="I17" s="1" t="s">
        <v>52</v>
      </c>
      <c r="J17" s="1" t="s">
        <v>52</v>
      </c>
      <c r="K17" s="1" t="s">
        <v>52</v>
      </c>
      <c r="L17" s="1"/>
      <c r="M17" s="1"/>
      <c r="N17" s="1"/>
      <c r="O17" s="1" t="s">
        <v>1453</v>
      </c>
    </row>
    <row r="18" spans="1:15" ht="46.8" x14ac:dyDescent="0.3">
      <c r="A18" s="1">
        <v>14</v>
      </c>
      <c r="B18" s="1" t="s">
        <v>1454</v>
      </c>
      <c r="C18" s="1" t="s">
        <v>1455</v>
      </c>
      <c r="D18" s="1" t="s">
        <v>67</v>
      </c>
      <c r="E18" s="1">
        <v>1</v>
      </c>
      <c r="F18" s="1"/>
      <c r="G18" s="1" t="s">
        <v>1370</v>
      </c>
      <c r="H18" s="1" t="s">
        <v>52</v>
      </c>
      <c r="I18" s="1" t="s">
        <v>52</v>
      </c>
      <c r="J18" s="1" t="s">
        <v>52</v>
      </c>
      <c r="K18" s="1" t="s">
        <v>52</v>
      </c>
      <c r="L18" s="1"/>
      <c r="M18" s="1"/>
      <c r="N18" s="1"/>
      <c r="O18" s="1" t="s">
        <v>1456</v>
      </c>
    </row>
    <row r="19" spans="1:15" ht="78" x14ac:dyDescent="0.3">
      <c r="A19" s="1">
        <v>15</v>
      </c>
      <c r="B19" s="1" t="s">
        <v>1457</v>
      </c>
      <c r="C19" s="1" t="s">
        <v>1458</v>
      </c>
      <c r="D19" s="1" t="s">
        <v>67</v>
      </c>
      <c r="E19" s="1">
        <v>1</v>
      </c>
      <c r="F19" s="1"/>
      <c r="G19" s="1" t="s">
        <v>1370</v>
      </c>
      <c r="H19" s="1" t="s">
        <v>52</v>
      </c>
      <c r="I19" s="1" t="s">
        <v>52</v>
      </c>
      <c r="J19" s="1" t="s">
        <v>52</v>
      </c>
      <c r="K19" s="1" t="s">
        <v>52</v>
      </c>
      <c r="L19" s="1"/>
      <c r="M19" s="1"/>
      <c r="N19" s="1"/>
      <c r="O19" s="1" t="s">
        <v>1459</v>
      </c>
    </row>
    <row r="20" spans="1:15" ht="93.6" x14ac:dyDescent="0.3">
      <c r="A20" s="1">
        <v>16</v>
      </c>
      <c r="B20" s="1" t="s">
        <v>1460</v>
      </c>
      <c r="C20" s="1" t="s">
        <v>1461</v>
      </c>
      <c r="D20" s="1" t="s">
        <v>67</v>
      </c>
      <c r="E20" s="1">
        <v>1</v>
      </c>
      <c r="F20" s="1"/>
      <c r="G20" s="1" t="s">
        <v>1370</v>
      </c>
      <c r="H20" s="1" t="s">
        <v>52</v>
      </c>
      <c r="I20" s="1" t="s">
        <v>52</v>
      </c>
      <c r="J20" s="1" t="s">
        <v>52</v>
      </c>
      <c r="K20" s="1" t="s">
        <v>52</v>
      </c>
      <c r="L20" s="1"/>
      <c r="M20" s="1"/>
      <c r="N20" s="1"/>
      <c r="O20" s="1" t="s">
        <v>1462</v>
      </c>
    </row>
    <row r="21" spans="1:15" ht="46.8" x14ac:dyDescent="0.3">
      <c r="A21" s="1">
        <v>17</v>
      </c>
      <c r="B21" s="1" t="s">
        <v>1463</v>
      </c>
      <c r="C21" s="1" t="s">
        <v>1464</v>
      </c>
      <c r="D21" s="1" t="s">
        <v>67</v>
      </c>
      <c r="E21" s="1">
        <v>1</v>
      </c>
      <c r="F21" s="1"/>
      <c r="G21" s="1" t="s">
        <v>1370</v>
      </c>
      <c r="H21" s="1" t="s">
        <v>52</v>
      </c>
      <c r="I21" s="1" t="s">
        <v>52</v>
      </c>
      <c r="J21" s="1" t="s">
        <v>52</v>
      </c>
      <c r="K21" s="1" t="s">
        <v>52</v>
      </c>
      <c r="L21" s="1"/>
      <c r="M21" s="1"/>
      <c r="N21" s="1"/>
      <c r="O21" s="1" t="s">
        <v>1465</v>
      </c>
    </row>
    <row r="22" spans="1:15" ht="93.6" x14ac:dyDescent="0.3">
      <c r="A22" s="1">
        <v>18</v>
      </c>
      <c r="B22" s="1" t="s">
        <v>1466</v>
      </c>
      <c r="C22" s="1" t="s">
        <v>1467</v>
      </c>
      <c r="D22" s="1" t="s">
        <v>67</v>
      </c>
      <c r="E22" s="1">
        <v>3</v>
      </c>
      <c r="F22" s="1"/>
      <c r="G22" s="1" t="s">
        <v>1468</v>
      </c>
      <c r="H22" s="1" t="s">
        <v>1418</v>
      </c>
      <c r="I22" s="1" t="s">
        <v>1469</v>
      </c>
      <c r="J22" s="1" t="s">
        <v>1470</v>
      </c>
      <c r="K22" s="1" t="s">
        <v>118</v>
      </c>
      <c r="L22" s="1" t="s">
        <v>125</v>
      </c>
      <c r="M22" s="1" t="s">
        <v>57</v>
      </c>
      <c r="N22" s="1"/>
      <c r="O22" s="1" t="s">
        <v>1471</v>
      </c>
    </row>
    <row r="23" spans="1:15" ht="46.8" x14ac:dyDescent="0.3">
      <c r="A23" s="1">
        <v>19</v>
      </c>
      <c r="B23" s="1" t="s">
        <v>1472</v>
      </c>
      <c r="C23" s="1" t="s">
        <v>1473</v>
      </c>
      <c r="D23" s="1" t="s">
        <v>67</v>
      </c>
      <c r="E23" s="1">
        <v>1</v>
      </c>
      <c r="F23" s="1"/>
      <c r="G23" s="1" t="s">
        <v>1474</v>
      </c>
      <c r="H23" s="1" t="s">
        <v>52</v>
      </c>
      <c r="I23" s="1" t="s">
        <v>52</v>
      </c>
      <c r="J23" s="1" t="s">
        <v>52</v>
      </c>
      <c r="K23" s="1" t="s">
        <v>52</v>
      </c>
      <c r="L23" s="1"/>
      <c r="M23" s="1"/>
      <c r="N23" s="1"/>
      <c r="O23" s="1" t="s">
        <v>1475</v>
      </c>
    </row>
    <row r="24" spans="1:15" ht="78" x14ac:dyDescent="0.3">
      <c r="A24" s="1">
        <v>20</v>
      </c>
      <c r="B24" s="1" t="s">
        <v>1476</v>
      </c>
      <c r="C24" s="1" t="s">
        <v>1477</v>
      </c>
      <c r="D24" s="1" t="s">
        <v>55</v>
      </c>
      <c r="E24" s="1">
        <v>3</v>
      </c>
      <c r="F24" s="1"/>
      <c r="G24" s="1" t="s">
        <v>52</v>
      </c>
      <c r="H24" s="1" t="s">
        <v>52</v>
      </c>
      <c r="I24" s="1" t="s">
        <v>52</v>
      </c>
      <c r="J24" s="1" t="s">
        <v>52</v>
      </c>
      <c r="K24" s="1" t="s">
        <v>52</v>
      </c>
      <c r="L24" s="1"/>
      <c r="M24" s="1"/>
      <c r="N24" s="1"/>
      <c r="O24" s="1" t="s">
        <v>1478</v>
      </c>
    </row>
    <row r="25" spans="1:15" ht="78" x14ac:dyDescent="0.3">
      <c r="A25" s="1">
        <v>21</v>
      </c>
      <c r="B25" s="1" t="s">
        <v>1479</v>
      </c>
      <c r="C25" s="1" t="s">
        <v>1480</v>
      </c>
      <c r="D25" s="1" t="s">
        <v>55</v>
      </c>
      <c r="E25" s="1">
        <v>5</v>
      </c>
      <c r="F25" s="1">
        <v>2</v>
      </c>
      <c r="G25" s="1" t="s">
        <v>52</v>
      </c>
      <c r="H25" s="1" t="s">
        <v>52</v>
      </c>
      <c r="I25" s="1" t="s">
        <v>52</v>
      </c>
      <c r="J25" s="1" t="s">
        <v>52</v>
      </c>
      <c r="K25" s="1" t="s">
        <v>52</v>
      </c>
      <c r="L25" s="1"/>
      <c r="M25" s="1"/>
      <c r="N25" s="1"/>
      <c r="O25" s="1" t="s">
        <v>1481</v>
      </c>
    </row>
    <row r="26" spans="1:15" ht="78" x14ac:dyDescent="0.3">
      <c r="A26" s="1">
        <v>22</v>
      </c>
      <c r="B26" s="1" t="s">
        <v>1482</v>
      </c>
      <c r="C26" s="1" t="s">
        <v>1483</v>
      </c>
      <c r="D26" s="1" t="s">
        <v>55</v>
      </c>
      <c r="E26" s="1">
        <v>3</v>
      </c>
      <c r="F26" s="1"/>
      <c r="G26" s="1" t="s">
        <v>52</v>
      </c>
      <c r="H26" s="1" t="s">
        <v>52</v>
      </c>
      <c r="I26" s="1" t="s">
        <v>52</v>
      </c>
      <c r="J26" s="1" t="s">
        <v>52</v>
      </c>
      <c r="K26" s="1" t="s">
        <v>52</v>
      </c>
      <c r="L26" s="1"/>
      <c r="M26" s="1"/>
      <c r="N26" s="1"/>
      <c r="O26" s="1" t="s">
        <v>1484</v>
      </c>
    </row>
    <row r="27" spans="1:15" ht="78" x14ac:dyDescent="0.3">
      <c r="A27" s="1">
        <v>23</v>
      </c>
      <c r="B27" s="1" t="s">
        <v>1485</v>
      </c>
      <c r="C27" s="1" t="s">
        <v>1486</v>
      </c>
      <c r="D27" s="1" t="s">
        <v>55</v>
      </c>
      <c r="E27" s="1">
        <v>5</v>
      </c>
      <c r="F27" s="1">
        <v>2</v>
      </c>
      <c r="G27" s="1" t="s">
        <v>52</v>
      </c>
      <c r="H27" s="1" t="s">
        <v>52</v>
      </c>
      <c r="I27" s="1" t="s">
        <v>52</v>
      </c>
      <c r="J27" s="1" t="s">
        <v>52</v>
      </c>
      <c r="K27" s="1" t="s">
        <v>52</v>
      </c>
      <c r="L27" s="1"/>
      <c r="M27" s="1"/>
      <c r="N27" s="1"/>
      <c r="O27" s="1" t="s">
        <v>1487</v>
      </c>
    </row>
    <row r="28" spans="1:15" ht="15.6" x14ac:dyDescent="0.3">
      <c r="A28" s="1">
        <v>24</v>
      </c>
      <c r="B28" s="1" t="s">
        <v>1488</v>
      </c>
      <c r="C28" s="1" t="s">
        <v>1489</v>
      </c>
      <c r="D28" s="1" t="s">
        <v>55</v>
      </c>
      <c r="E28" s="1">
        <v>3</v>
      </c>
      <c r="F28" s="1"/>
      <c r="G28" s="1" t="s">
        <v>52</v>
      </c>
      <c r="H28" s="1" t="s">
        <v>52</v>
      </c>
      <c r="I28" s="1" t="s">
        <v>52</v>
      </c>
      <c r="J28" s="1" t="s">
        <v>52</v>
      </c>
      <c r="K28" s="1" t="s">
        <v>52</v>
      </c>
      <c r="L28" s="1"/>
      <c r="M28" s="1"/>
      <c r="N28" s="1" t="s">
        <v>274</v>
      </c>
      <c r="O28" s="1"/>
    </row>
    <row r="29" spans="1:15" ht="46.8" x14ac:dyDescent="0.3">
      <c r="A29" s="1">
        <v>25</v>
      </c>
      <c r="B29" s="1" t="s">
        <v>1490</v>
      </c>
      <c r="C29" s="1" t="s">
        <v>1491</v>
      </c>
      <c r="D29" s="1" t="s">
        <v>67</v>
      </c>
      <c r="E29" s="1">
        <v>1</v>
      </c>
      <c r="F29" s="1"/>
      <c r="G29" s="1" t="s">
        <v>1492</v>
      </c>
      <c r="H29" s="1" t="s">
        <v>1418</v>
      </c>
      <c r="I29" s="1" t="s">
        <v>1493</v>
      </c>
      <c r="J29" s="1" t="s">
        <v>1494</v>
      </c>
      <c r="K29" s="1" t="s">
        <v>157</v>
      </c>
      <c r="L29" s="1" t="s">
        <v>99</v>
      </c>
      <c r="M29" s="1" t="s">
        <v>57</v>
      </c>
      <c r="N29" s="1"/>
      <c r="O29" s="1" t="s">
        <v>1495</v>
      </c>
    </row>
    <row r="30" spans="1:15" ht="31.2" x14ac:dyDescent="0.3">
      <c r="A30" s="1">
        <v>26</v>
      </c>
      <c r="B30" s="1" t="s">
        <v>1496</v>
      </c>
      <c r="C30" s="1" t="s">
        <v>1497</v>
      </c>
      <c r="D30" s="1" t="s">
        <v>67</v>
      </c>
      <c r="E30" s="1">
        <v>2</v>
      </c>
      <c r="F30" s="1"/>
      <c r="G30" s="1" t="s">
        <v>514</v>
      </c>
      <c r="H30" s="1" t="s">
        <v>1418</v>
      </c>
      <c r="I30" s="1" t="s">
        <v>1498</v>
      </c>
      <c r="J30" s="1" t="s">
        <v>1499</v>
      </c>
      <c r="K30" s="1" t="s">
        <v>157</v>
      </c>
      <c r="L30" s="1" t="s">
        <v>102</v>
      </c>
      <c r="M30" s="1" t="s">
        <v>57</v>
      </c>
      <c r="N30" s="1"/>
      <c r="O30" s="1" t="s">
        <v>1500</v>
      </c>
    </row>
    <row r="31" spans="1:15" ht="15.6" x14ac:dyDescent="0.3">
      <c r="A31" s="1">
        <v>27</v>
      </c>
      <c r="B31" s="1" t="s">
        <v>82</v>
      </c>
      <c r="C31" s="1" t="s">
        <v>83</v>
      </c>
      <c r="D31" s="1" t="s">
        <v>84</v>
      </c>
      <c r="E31" s="1">
        <v>8</v>
      </c>
      <c r="F31" s="1"/>
      <c r="G31" s="1" t="s">
        <v>52</v>
      </c>
      <c r="H31" s="1" t="s">
        <v>52</v>
      </c>
      <c r="I31" s="1"/>
      <c r="J31" s="1"/>
      <c r="K31" s="1"/>
      <c r="L31" s="1"/>
      <c r="M31" s="1"/>
      <c r="N31" s="1"/>
      <c r="O31" s="1"/>
    </row>
    <row r="32" spans="1:15" ht="15.6" x14ac:dyDescent="0.3">
      <c r="A32" s="1">
        <v>28</v>
      </c>
      <c r="B32" s="1" t="s">
        <v>85</v>
      </c>
      <c r="C32" s="1" t="s">
        <v>86</v>
      </c>
      <c r="D32" s="1" t="s">
        <v>67</v>
      </c>
      <c r="E32" s="1">
        <v>6</v>
      </c>
      <c r="F32" s="1"/>
      <c r="G32" s="1" t="s">
        <v>52</v>
      </c>
      <c r="H32" s="1" t="s">
        <v>52</v>
      </c>
      <c r="I32" s="1"/>
      <c r="J32" s="1"/>
      <c r="K32" s="1"/>
      <c r="L32" s="1"/>
      <c r="M32" s="1"/>
      <c r="N32" s="1"/>
      <c r="O32" s="1"/>
    </row>
    <row r="33" spans="1:15" ht="15.6" x14ac:dyDescent="0.3">
      <c r="A33" s="1">
        <v>29</v>
      </c>
      <c r="B33" s="1" t="s">
        <v>87</v>
      </c>
      <c r="C33" s="1" t="s">
        <v>88</v>
      </c>
      <c r="D33" s="1" t="s">
        <v>84</v>
      </c>
      <c r="E33" s="1">
        <v>8</v>
      </c>
      <c r="F33" s="1"/>
      <c r="G33" s="1" t="s">
        <v>52</v>
      </c>
      <c r="H33" s="1" t="s">
        <v>52</v>
      </c>
      <c r="I33" s="1"/>
      <c r="J33" s="1"/>
      <c r="K33" s="1"/>
      <c r="L33" s="1"/>
      <c r="M33" s="1"/>
      <c r="N33" s="1"/>
      <c r="O33" s="1"/>
    </row>
    <row r="34" spans="1:15" ht="15.6" x14ac:dyDescent="0.3">
      <c r="A34" s="1">
        <v>30</v>
      </c>
      <c r="B34" s="1" t="s">
        <v>89</v>
      </c>
      <c r="C34" s="1" t="s">
        <v>90</v>
      </c>
      <c r="D34" s="1" t="s">
        <v>67</v>
      </c>
      <c r="E34" s="1">
        <v>6</v>
      </c>
      <c r="F34" s="1"/>
      <c r="G34" s="1" t="s">
        <v>52</v>
      </c>
      <c r="H34" s="1" t="s">
        <v>52</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25"/>
  <sheetViews>
    <sheetView workbookViewId="0">
      <selection activeCell="A8" sqref="A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1501</v>
      </c>
      <c r="D1" s="1" t="s">
        <v>28</v>
      </c>
      <c r="E1" s="5" t="str">
        <f>HYPERLINK("#'目錄'!A1","回首頁")</f>
        <v>回首頁</v>
      </c>
      <c r="N1" s="4" t="s">
        <v>35</v>
      </c>
      <c r="O1" s="1"/>
    </row>
    <row r="2" spans="1:15" ht="24" customHeight="1" x14ac:dyDescent="0.3">
      <c r="A2" s="11" t="s">
        <v>36</v>
      </c>
      <c r="B2" s="11"/>
      <c r="C2" s="1" t="s">
        <v>1502</v>
      </c>
      <c r="N2" s="4" t="s">
        <v>38</v>
      </c>
      <c r="O2" s="1" t="s">
        <v>1503</v>
      </c>
    </row>
    <row r="3" spans="1:15" ht="24" customHeight="1" x14ac:dyDescent="0.3">
      <c r="A3" s="11" t="s">
        <v>40</v>
      </c>
      <c r="B3" s="11"/>
      <c r="C3" s="1" t="s">
        <v>1504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1505</v>
      </c>
      <c r="C5" s="1" t="s">
        <v>1506</v>
      </c>
      <c r="D5" s="1" t="s">
        <v>55</v>
      </c>
      <c r="E5" s="1">
        <v>7</v>
      </c>
      <c r="F5" s="1"/>
      <c r="G5" s="1" t="s">
        <v>52</v>
      </c>
      <c r="H5" s="1" t="s">
        <v>1507</v>
      </c>
      <c r="I5" s="1" t="s">
        <v>1508</v>
      </c>
      <c r="J5" s="1" t="s">
        <v>1506</v>
      </c>
      <c r="K5" s="1" t="s">
        <v>118</v>
      </c>
      <c r="L5" s="1" t="s">
        <v>104</v>
      </c>
      <c r="M5" s="1" t="s">
        <v>57</v>
      </c>
      <c r="N5" s="1"/>
      <c r="O5" s="1" t="s">
        <v>1509</v>
      </c>
    </row>
    <row r="6" spans="1:15" ht="31.2" x14ac:dyDescent="0.3">
      <c r="A6" s="1">
        <v>2</v>
      </c>
      <c r="B6" s="1" t="s">
        <v>296</v>
      </c>
      <c r="C6" s="1" t="s">
        <v>297</v>
      </c>
      <c r="D6" s="1" t="s">
        <v>55</v>
      </c>
      <c r="E6" s="1">
        <v>7</v>
      </c>
      <c r="F6" s="1"/>
      <c r="G6" s="1" t="s">
        <v>52</v>
      </c>
      <c r="H6" s="1" t="s">
        <v>1507</v>
      </c>
      <c r="I6" s="1" t="s">
        <v>936</v>
      </c>
      <c r="J6" s="1" t="s">
        <v>927</v>
      </c>
      <c r="K6" s="1" t="s">
        <v>118</v>
      </c>
      <c r="L6" s="1" t="s">
        <v>104</v>
      </c>
      <c r="M6" s="1" t="s">
        <v>57</v>
      </c>
      <c r="N6" s="1"/>
      <c r="O6" s="1" t="s">
        <v>938</v>
      </c>
    </row>
    <row r="7" spans="1:15" ht="31.2" x14ac:dyDescent="0.3">
      <c r="A7" s="1">
        <v>3</v>
      </c>
      <c r="B7" s="1" t="s">
        <v>298</v>
      </c>
      <c r="C7" s="1" t="s">
        <v>299</v>
      </c>
      <c r="D7" s="1" t="s">
        <v>55</v>
      </c>
      <c r="E7" s="1">
        <v>3</v>
      </c>
      <c r="F7" s="1"/>
      <c r="G7" s="1" t="s">
        <v>52</v>
      </c>
      <c r="H7" s="1" t="s">
        <v>1510</v>
      </c>
      <c r="I7" s="1" t="s">
        <v>298</v>
      </c>
      <c r="J7" s="1" t="s">
        <v>299</v>
      </c>
      <c r="K7" s="1" t="s">
        <v>98</v>
      </c>
      <c r="L7" s="1" t="s">
        <v>125</v>
      </c>
      <c r="M7" s="1" t="s">
        <v>57</v>
      </c>
      <c r="N7" s="1"/>
      <c r="O7" s="1" t="s">
        <v>1511</v>
      </c>
    </row>
    <row r="8" spans="1:15" ht="31.2" x14ac:dyDescent="0.3">
      <c r="A8" s="1">
        <v>4</v>
      </c>
      <c r="B8" s="1" t="s">
        <v>1094</v>
      </c>
      <c r="C8" s="1" t="s">
        <v>1512</v>
      </c>
      <c r="D8" s="1" t="s">
        <v>531</v>
      </c>
      <c r="E8" s="1">
        <v>8</v>
      </c>
      <c r="F8" s="1"/>
      <c r="G8" s="1" t="s">
        <v>52</v>
      </c>
      <c r="H8" s="1" t="s">
        <v>1507</v>
      </c>
      <c r="I8" s="1" t="s">
        <v>1513</v>
      </c>
      <c r="J8" s="1" t="s">
        <v>1514</v>
      </c>
      <c r="K8" s="1" t="s">
        <v>118</v>
      </c>
      <c r="L8" s="1" t="s">
        <v>241</v>
      </c>
      <c r="M8" s="1" t="s">
        <v>57</v>
      </c>
      <c r="N8" s="1"/>
      <c r="O8" s="1" t="s">
        <v>1515</v>
      </c>
    </row>
    <row r="9" spans="1:15" ht="31.2" x14ac:dyDescent="0.3">
      <c r="A9" s="1">
        <v>5</v>
      </c>
      <c r="B9" s="1" t="s">
        <v>1516</v>
      </c>
      <c r="C9" s="1" t="s">
        <v>1517</v>
      </c>
      <c r="D9" s="1" t="s">
        <v>531</v>
      </c>
      <c r="E9" s="1">
        <v>8</v>
      </c>
      <c r="F9" s="1"/>
      <c r="G9" s="1" t="s">
        <v>1518</v>
      </c>
      <c r="H9" s="1" t="s">
        <v>1507</v>
      </c>
      <c r="I9" s="1" t="s">
        <v>1513</v>
      </c>
      <c r="J9" s="1" t="s">
        <v>1514</v>
      </c>
      <c r="K9" s="1" t="s">
        <v>118</v>
      </c>
      <c r="L9" s="1" t="s">
        <v>241</v>
      </c>
      <c r="M9" s="1" t="s">
        <v>57</v>
      </c>
      <c r="N9" s="1"/>
      <c r="O9" s="1" t="s">
        <v>1515</v>
      </c>
    </row>
    <row r="10" spans="1:15" ht="31.2" x14ac:dyDescent="0.3">
      <c r="A10" s="1">
        <v>6</v>
      </c>
      <c r="B10" s="1" t="s">
        <v>1519</v>
      </c>
      <c r="C10" s="1" t="s">
        <v>1520</v>
      </c>
      <c r="D10" s="1" t="s">
        <v>531</v>
      </c>
      <c r="E10" s="1">
        <v>8</v>
      </c>
      <c r="F10" s="1"/>
      <c r="G10" s="1" t="s">
        <v>1521</v>
      </c>
      <c r="H10" s="1" t="s">
        <v>1507</v>
      </c>
      <c r="I10" s="1" t="s">
        <v>1513</v>
      </c>
      <c r="J10" s="1" t="s">
        <v>1514</v>
      </c>
      <c r="K10" s="1" t="s">
        <v>118</v>
      </c>
      <c r="L10" s="1" t="s">
        <v>241</v>
      </c>
      <c r="M10" s="1" t="s">
        <v>57</v>
      </c>
      <c r="N10" s="1"/>
      <c r="O10" s="1" t="s">
        <v>1515</v>
      </c>
    </row>
    <row r="11" spans="1:15" ht="62.4" x14ac:dyDescent="0.3">
      <c r="A11" s="1">
        <v>7</v>
      </c>
      <c r="B11" s="1" t="s">
        <v>1073</v>
      </c>
      <c r="C11" s="1" t="s">
        <v>1522</v>
      </c>
      <c r="D11" s="1" t="s">
        <v>531</v>
      </c>
      <c r="E11" s="1">
        <v>8</v>
      </c>
      <c r="F11" s="1"/>
      <c r="G11" s="1" t="s">
        <v>1523</v>
      </c>
      <c r="H11" s="1" t="s">
        <v>1507</v>
      </c>
      <c r="I11" s="1" t="s">
        <v>1513</v>
      </c>
      <c r="J11" s="1" t="s">
        <v>1514</v>
      </c>
      <c r="K11" s="1" t="s">
        <v>118</v>
      </c>
      <c r="L11" s="1" t="s">
        <v>241</v>
      </c>
      <c r="M11" s="1" t="s">
        <v>57</v>
      </c>
      <c r="N11" s="1"/>
      <c r="O11" s="1" t="s">
        <v>1524</v>
      </c>
    </row>
    <row r="12" spans="1:15" ht="31.2" x14ac:dyDescent="0.3">
      <c r="A12" s="1">
        <v>8</v>
      </c>
      <c r="B12" s="1" t="s">
        <v>1525</v>
      </c>
      <c r="C12" s="1" t="s">
        <v>1526</v>
      </c>
      <c r="D12" s="1" t="s">
        <v>55</v>
      </c>
      <c r="E12" s="1">
        <v>16</v>
      </c>
      <c r="F12" s="1">
        <v>2</v>
      </c>
      <c r="G12" s="1" t="s">
        <v>52</v>
      </c>
      <c r="H12" s="1" t="s">
        <v>1507</v>
      </c>
      <c r="I12" s="1" t="s">
        <v>1527</v>
      </c>
      <c r="J12" s="1" t="s">
        <v>1526</v>
      </c>
      <c r="K12" s="1" t="s">
        <v>118</v>
      </c>
      <c r="L12" s="1" t="s">
        <v>241</v>
      </c>
      <c r="M12" s="1" t="s">
        <v>57</v>
      </c>
      <c r="N12" s="1"/>
      <c r="O12" s="1" t="s">
        <v>1528</v>
      </c>
    </row>
    <row r="13" spans="1:15" ht="343.2" x14ac:dyDescent="0.3">
      <c r="A13" s="1">
        <v>9</v>
      </c>
      <c r="B13" s="1" t="s">
        <v>1529</v>
      </c>
      <c r="C13" s="1" t="s">
        <v>1208</v>
      </c>
      <c r="D13" s="1" t="s">
        <v>67</v>
      </c>
      <c r="E13" s="1">
        <v>2</v>
      </c>
      <c r="F13" s="1"/>
      <c r="G13" s="1" t="s">
        <v>1530</v>
      </c>
      <c r="H13" s="1" t="s">
        <v>52</v>
      </c>
      <c r="I13" s="1" t="s">
        <v>52</v>
      </c>
      <c r="J13" s="1" t="s">
        <v>52</v>
      </c>
      <c r="K13" s="1" t="s">
        <v>52</v>
      </c>
      <c r="L13" s="1"/>
      <c r="M13" s="1"/>
      <c r="N13" s="1"/>
      <c r="O13" s="1" t="s">
        <v>1531</v>
      </c>
    </row>
    <row r="14" spans="1:15" ht="15.6" x14ac:dyDescent="0.3">
      <c r="A14" s="1">
        <v>10</v>
      </c>
      <c r="B14" s="1" t="s">
        <v>1532</v>
      </c>
      <c r="C14" s="1" t="s">
        <v>1533</v>
      </c>
      <c r="D14" s="1" t="s">
        <v>67</v>
      </c>
      <c r="E14" s="1">
        <v>6</v>
      </c>
      <c r="F14" s="1"/>
      <c r="G14" s="1" t="s">
        <v>52</v>
      </c>
      <c r="H14" s="1" t="s">
        <v>52</v>
      </c>
      <c r="I14" s="1" t="s">
        <v>52</v>
      </c>
      <c r="J14" s="1" t="s">
        <v>52</v>
      </c>
      <c r="K14" s="1" t="s">
        <v>52</v>
      </c>
      <c r="L14" s="1"/>
      <c r="M14" s="1"/>
      <c r="N14" s="1" t="s">
        <v>76</v>
      </c>
      <c r="O14" s="1"/>
    </row>
    <row r="15" spans="1:15" ht="31.2" x14ac:dyDescent="0.3">
      <c r="A15" s="1">
        <v>11</v>
      </c>
      <c r="B15" s="1" t="s">
        <v>1054</v>
      </c>
      <c r="C15" s="1" t="s">
        <v>1534</v>
      </c>
      <c r="D15" s="1" t="s">
        <v>55</v>
      </c>
      <c r="E15" s="1">
        <v>7</v>
      </c>
      <c r="F15" s="1"/>
      <c r="G15" s="1" t="s">
        <v>52</v>
      </c>
      <c r="H15" s="1" t="s">
        <v>1507</v>
      </c>
      <c r="I15" s="1" t="s">
        <v>1508</v>
      </c>
      <c r="J15" s="1" t="s">
        <v>1506</v>
      </c>
      <c r="K15" s="1" t="s">
        <v>118</v>
      </c>
      <c r="L15" s="1" t="s">
        <v>104</v>
      </c>
      <c r="M15" s="1" t="s">
        <v>57</v>
      </c>
      <c r="N15" s="1"/>
      <c r="O15" s="1" t="s">
        <v>1509</v>
      </c>
    </row>
    <row r="16" spans="1:15" ht="31.2" x14ac:dyDescent="0.3">
      <c r="A16" s="1">
        <v>12</v>
      </c>
      <c r="B16" s="1" t="s">
        <v>1118</v>
      </c>
      <c r="C16" s="1" t="s">
        <v>7</v>
      </c>
      <c r="D16" s="1" t="s">
        <v>137</v>
      </c>
      <c r="E16" s="1">
        <v>60</v>
      </c>
      <c r="F16" s="1"/>
      <c r="G16" s="1" t="s">
        <v>52</v>
      </c>
      <c r="H16" s="1" t="s">
        <v>1507</v>
      </c>
      <c r="I16" s="1" t="s">
        <v>1535</v>
      </c>
      <c r="J16" s="1" t="s">
        <v>7</v>
      </c>
      <c r="K16" s="1" t="s">
        <v>157</v>
      </c>
      <c r="L16" s="1" t="s">
        <v>767</v>
      </c>
      <c r="M16" s="1" t="s">
        <v>57</v>
      </c>
      <c r="N16" s="1"/>
      <c r="O16" s="1" t="s">
        <v>1536</v>
      </c>
    </row>
    <row r="17" spans="1:15" ht="46.8" x14ac:dyDescent="0.3">
      <c r="A17" s="1">
        <v>13</v>
      </c>
      <c r="B17" s="1" t="s">
        <v>1537</v>
      </c>
      <c r="C17" s="1" t="s">
        <v>1538</v>
      </c>
      <c r="D17" s="1" t="s">
        <v>55</v>
      </c>
      <c r="E17" s="1">
        <v>1</v>
      </c>
      <c r="F17" s="1"/>
      <c r="G17" s="1" t="s">
        <v>1539</v>
      </c>
      <c r="H17" s="1" t="s">
        <v>1507</v>
      </c>
      <c r="I17" s="1" t="s">
        <v>1540</v>
      </c>
      <c r="J17" s="1" t="s">
        <v>1538</v>
      </c>
      <c r="K17" s="1" t="s">
        <v>157</v>
      </c>
      <c r="L17" s="1" t="s">
        <v>99</v>
      </c>
      <c r="M17" s="1" t="s">
        <v>57</v>
      </c>
      <c r="N17" s="1"/>
      <c r="O17" s="1" t="s">
        <v>1541</v>
      </c>
    </row>
    <row r="18" spans="1:15" ht="31.2" x14ac:dyDescent="0.3">
      <c r="A18" s="1">
        <v>14</v>
      </c>
      <c r="B18" s="1" t="s">
        <v>1542</v>
      </c>
      <c r="C18" s="1" t="s">
        <v>1543</v>
      </c>
      <c r="D18" s="1" t="s">
        <v>67</v>
      </c>
      <c r="E18" s="1">
        <v>3</v>
      </c>
      <c r="F18" s="1"/>
      <c r="G18" s="1" t="s">
        <v>52</v>
      </c>
      <c r="H18" s="1" t="s">
        <v>1507</v>
      </c>
      <c r="I18" s="1" t="s">
        <v>1544</v>
      </c>
      <c r="J18" s="1" t="s">
        <v>1543</v>
      </c>
      <c r="K18" s="1" t="s">
        <v>157</v>
      </c>
      <c r="L18" s="1" t="s">
        <v>125</v>
      </c>
      <c r="M18" s="1" t="s">
        <v>57</v>
      </c>
      <c r="N18" s="1"/>
      <c r="O18" s="1" t="s">
        <v>1545</v>
      </c>
    </row>
    <row r="19" spans="1:15" ht="31.2" x14ac:dyDescent="0.3">
      <c r="A19" s="1">
        <v>15</v>
      </c>
      <c r="B19" s="1" t="s">
        <v>1546</v>
      </c>
      <c r="C19" s="1" t="s">
        <v>1547</v>
      </c>
      <c r="D19" s="1" t="s">
        <v>67</v>
      </c>
      <c r="E19" s="1">
        <v>10</v>
      </c>
      <c r="F19" s="1"/>
      <c r="G19" s="1" t="s">
        <v>52</v>
      </c>
      <c r="H19" s="1" t="s">
        <v>1507</v>
      </c>
      <c r="I19" s="1" t="s">
        <v>1548</v>
      </c>
      <c r="J19" s="1" t="s">
        <v>1547</v>
      </c>
      <c r="K19" s="1" t="s">
        <v>157</v>
      </c>
      <c r="L19" s="1" t="s">
        <v>476</v>
      </c>
      <c r="M19" s="1" t="s">
        <v>57</v>
      </c>
      <c r="N19" s="1"/>
      <c r="O19" s="1" t="s">
        <v>1549</v>
      </c>
    </row>
    <row r="20" spans="1:15" ht="31.2" x14ac:dyDescent="0.3">
      <c r="A20" s="1">
        <v>16</v>
      </c>
      <c r="B20" s="1" t="s">
        <v>1550</v>
      </c>
      <c r="C20" s="1" t="s">
        <v>1551</v>
      </c>
      <c r="D20" s="1" t="s">
        <v>67</v>
      </c>
      <c r="E20" s="1">
        <v>3</v>
      </c>
      <c r="F20" s="1"/>
      <c r="G20" s="1" t="s">
        <v>52</v>
      </c>
      <c r="H20" s="1" t="s">
        <v>1507</v>
      </c>
      <c r="I20" s="1" t="s">
        <v>1552</v>
      </c>
      <c r="J20" s="1" t="s">
        <v>1551</v>
      </c>
      <c r="K20" s="1" t="s">
        <v>157</v>
      </c>
      <c r="L20" s="1" t="s">
        <v>125</v>
      </c>
      <c r="M20" s="1" t="s">
        <v>57</v>
      </c>
      <c r="N20" s="1"/>
      <c r="O20" s="1" t="s">
        <v>1553</v>
      </c>
    </row>
    <row r="21" spans="1:15" ht="31.2" x14ac:dyDescent="0.3">
      <c r="A21" s="1">
        <v>17</v>
      </c>
      <c r="B21" s="1" t="s">
        <v>1554</v>
      </c>
      <c r="C21" s="1" t="s">
        <v>1555</v>
      </c>
      <c r="D21" s="1" t="s">
        <v>531</v>
      </c>
      <c r="E21" s="1">
        <v>8</v>
      </c>
      <c r="F21" s="1"/>
      <c r="G21" s="1" t="s">
        <v>1556</v>
      </c>
      <c r="H21" s="1" t="s">
        <v>1507</v>
      </c>
      <c r="I21" s="1" t="s">
        <v>1557</v>
      </c>
      <c r="J21" s="1" t="s">
        <v>1555</v>
      </c>
      <c r="K21" s="1" t="s">
        <v>118</v>
      </c>
      <c r="L21" s="1" t="s">
        <v>241</v>
      </c>
      <c r="M21" s="1" t="s">
        <v>57</v>
      </c>
      <c r="N21" s="1"/>
      <c r="O21" s="1" t="s">
        <v>1558</v>
      </c>
    </row>
    <row r="22" spans="1:15" ht="15.6" x14ac:dyDescent="0.3">
      <c r="A22" s="1">
        <v>18</v>
      </c>
      <c r="B22" s="1" t="s">
        <v>82</v>
      </c>
      <c r="C22" s="1" t="s">
        <v>83</v>
      </c>
      <c r="D22" s="1" t="s">
        <v>84</v>
      </c>
      <c r="E22" s="1"/>
      <c r="F22" s="1"/>
      <c r="G22" s="1" t="s">
        <v>52</v>
      </c>
      <c r="H22" s="1" t="s">
        <v>52</v>
      </c>
      <c r="I22" s="1"/>
      <c r="J22" s="1"/>
      <c r="K22" s="1"/>
      <c r="L22" s="1"/>
      <c r="M22" s="1"/>
      <c r="N22" s="1"/>
      <c r="O22" s="1"/>
    </row>
    <row r="23" spans="1:15" ht="15.6" x14ac:dyDescent="0.3">
      <c r="A23" s="1">
        <v>19</v>
      </c>
      <c r="B23" s="1" t="s">
        <v>85</v>
      </c>
      <c r="C23" s="1" t="s">
        <v>86</v>
      </c>
      <c r="D23" s="1" t="s">
        <v>67</v>
      </c>
      <c r="E23" s="1">
        <v>6</v>
      </c>
      <c r="F23" s="1"/>
      <c r="G23" s="1" t="s">
        <v>52</v>
      </c>
      <c r="H23" s="1" t="s">
        <v>52</v>
      </c>
      <c r="I23" s="1"/>
      <c r="J23" s="1"/>
      <c r="K23" s="1"/>
      <c r="L23" s="1"/>
      <c r="M23" s="1"/>
      <c r="N23" s="1"/>
      <c r="O23" s="1"/>
    </row>
    <row r="24" spans="1:15" ht="15.6" x14ac:dyDescent="0.3">
      <c r="A24" s="1">
        <v>20</v>
      </c>
      <c r="B24" s="1" t="s">
        <v>87</v>
      </c>
      <c r="C24" s="1" t="s">
        <v>88</v>
      </c>
      <c r="D24" s="1" t="s">
        <v>84</v>
      </c>
      <c r="E24" s="1"/>
      <c r="F24" s="1"/>
      <c r="G24" s="1" t="s">
        <v>52</v>
      </c>
      <c r="H24" s="1" t="s">
        <v>52</v>
      </c>
      <c r="I24" s="1"/>
      <c r="J24" s="1"/>
      <c r="K24" s="1"/>
      <c r="L24" s="1"/>
      <c r="M24" s="1"/>
      <c r="N24" s="1"/>
      <c r="O24" s="1"/>
    </row>
    <row r="25" spans="1:15" ht="15.6" x14ac:dyDescent="0.3">
      <c r="A25" s="1">
        <v>21</v>
      </c>
      <c r="B25" s="1" t="s">
        <v>89</v>
      </c>
      <c r="C25" s="1" t="s">
        <v>90</v>
      </c>
      <c r="D25" s="1" t="s">
        <v>67</v>
      </c>
      <c r="E25" s="1">
        <v>6</v>
      </c>
      <c r="F25" s="1"/>
      <c r="G25" s="1" t="s">
        <v>52</v>
      </c>
      <c r="H25" s="1" t="s">
        <v>52</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11"/>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1559</v>
      </c>
      <c r="D1" s="1" t="s">
        <v>29</v>
      </c>
      <c r="E1" s="5" t="str">
        <f>HYPERLINK("#'目錄'!A1","回首頁")</f>
        <v>回首頁</v>
      </c>
      <c r="N1" s="4" t="s">
        <v>35</v>
      </c>
      <c r="O1" s="1"/>
    </row>
    <row r="2" spans="1:15" ht="24" customHeight="1" x14ac:dyDescent="0.3">
      <c r="A2" s="11" t="s">
        <v>36</v>
      </c>
      <c r="B2" s="11"/>
      <c r="C2" s="1" t="s">
        <v>1560</v>
      </c>
      <c r="N2" s="4" t="s">
        <v>38</v>
      </c>
      <c r="O2" s="1" t="s">
        <v>1123</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297</v>
      </c>
      <c r="D5" s="1" t="s">
        <v>55</v>
      </c>
      <c r="E5" s="1">
        <v>7</v>
      </c>
      <c r="F5" s="1"/>
      <c r="G5" s="1" t="s">
        <v>52</v>
      </c>
      <c r="H5" s="1" t="s">
        <v>1561</v>
      </c>
      <c r="I5" s="1" t="s">
        <v>936</v>
      </c>
      <c r="J5" s="1" t="s">
        <v>937</v>
      </c>
      <c r="K5" s="1" t="s">
        <v>118</v>
      </c>
      <c r="L5" s="1" t="s">
        <v>104</v>
      </c>
      <c r="M5" s="1" t="s">
        <v>57</v>
      </c>
      <c r="N5" s="1"/>
      <c r="O5" s="1" t="s">
        <v>1562</v>
      </c>
    </row>
    <row r="6" spans="1:15" ht="31.2" x14ac:dyDescent="0.3">
      <c r="A6" s="1">
        <v>2</v>
      </c>
      <c r="B6" s="1" t="s">
        <v>298</v>
      </c>
      <c r="C6" s="1" t="s">
        <v>299</v>
      </c>
      <c r="D6" s="1" t="s">
        <v>55</v>
      </c>
      <c r="E6" s="1">
        <v>3</v>
      </c>
      <c r="F6" s="1"/>
      <c r="G6" s="1" t="s">
        <v>52</v>
      </c>
      <c r="H6" s="1" t="s">
        <v>1561</v>
      </c>
      <c r="I6" s="1" t="s">
        <v>1057</v>
      </c>
      <c r="J6" s="1" t="s">
        <v>1563</v>
      </c>
      <c r="K6" s="1" t="s">
        <v>118</v>
      </c>
      <c r="L6" s="1" t="s">
        <v>125</v>
      </c>
      <c r="M6" s="1" t="s">
        <v>57</v>
      </c>
      <c r="N6" s="1"/>
      <c r="O6" s="1" t="s">
        <v>1564</v>
      </c>
    </row>
    <row r="7" spans="1:15" ht="31.2" x14ac:dyDescent="0.3">
      <c r="A7" s="1">
        <v>3</v>
      </c>
      <c r="B7" s="1" t="s">
        <v>1565</v>
      </c>
      <c r="C7" s="1" t="s">
        <v>1566</v>
      </c>
      <c r="D7" s="1" t="s">
        <v>961</v>
      </c>
      <c r="E7" s="1">
        <v>8</v>
      </c>
      <c r="F7" s="1"/>
      <c r="G7" s="1" t="s">
        <v>1567</v>
      </c>
      <c r="H7" s="1" t="s">
        <v>1561</v>
      </c>
      <c r="I7" s="1" t="s">
        <v>1568</v>
      </c>
      <c r="J7" s="1" t="s">
        <v>1569</v>
      </c>
      <c r="K7" s="1" t="s">
        <v>118</v>
      </c>
      <c r="L7" s="1" t="s">
        <v>241</v>
      </c>
      <c r="M7" s="1" t="s">
        <v>57</v>
      </c>
      <c r="N7" s="1"/>
      <c r="O7" s="1" t="s">
        <v>1570</v>
      </c>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11"/>
  <sheetViews>
    <sheetView workbookViewId="0">
      <selection activeCell="M1" sqref="M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1571</v>
      </c>
      <c r="D1" s="1" t="s">
        <v>30</v>
      </c>
      <c r="E1" s="5" t="str">
        <f>HYPERLINK("#'目錄'!A1","回首頁")</f>
        <v>回首頁</v>
      </c>
      <c r="N1" s="4" t="s">
        <v>35</v>
      </c>
      <c r="O1" s="1"/>
    </row>
    <row r="2" spans="1:15" ht="24" customHeight="1" x14ac:dyDescent="0.3">
      <c r="A2" s="11" t="s">
        <v>36</v>
      </c>
      <c r="B2" s="11"/>
      <c r="C2" s="1" t="s">
        <v>1572</v>
      </c>
      <c r="N2" s="4" t="s">
        <v>38</v>
      </c>
      <c r="O2" s="1" t="s">
        <v>1123</v>
      </c>
    </row>
    <row r="3" spans="1:15" ht="24" customHeight="1" x14ac:dyDescent="0.3">
      <c r="A3" s="11" t="s">
        <v>40</v>
      </c>
      <c r="B3" s="11"/>
      <c r="C3" s="1"/>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296</v>
      </c>
      <c r="C5" s="1" t="s">
        <v>297</v>
      </c>
      <c r="D5" s="1" t="s">
        <v>55</v>
      </c>
      <c r="E5" s="1">
        <v>7</v>
      </c>
      <c r="F5" s="1"/>
      <c r="G5" s="1" t="s">
        <v>52</v>
      </c>
      <c r="H5" s="1" t="s">
        <v>1573</v>
      </c>
      <c r="I5" s="1" t="s">
        <v>936</v>
      </c>
      <c r="J5" s="1" t="s">
        <v>1574</v>
      </c>
      <c r="K5" s="1" t="s">
        <v>118</v>
      </c>
      <c r="L5" s="1" t="s">
        <v>104</v>
      </c>
      <c r="M5" s="1" t="s">
        <v>57</v>
      </c>
      <c r="N5" s="1"/>
      <c r="O5" s="1" t="s">
        <v>1575</v>
      </c>
    </row>
    <row r="6" spans="1:15" ht="31.2" x14ac:dyDescent="0.3">
      <c r="A6" s="1">
        <v>2</v>
      </c>
      <c r="B6" s="1" t="s">
        <v>298</v>
      </c>
      <c r="C6" s="1" t="s">
        <v>299</v>
      </c>
      <c r="D6" s="1" t="s">
        <v>55</v>
      </c>
      <c r="E6" s="1">
        <v>3</v>
      </c>
      <c r="F6" s="1"/>
      <c r="G6" s="1" t="s">
        <v>52</v>
      </c>
      <c r="H6" s="1" t="s">
        <v>1573</v>
      </c>
      <c r="I6" s="1" t="s">
        <v>1057</v>
      </c>
      <c r="J6" s="1" t="s">
        <v>1576</v>
      </c>
      <c r="K6" s="1" t="s">
        <v>118</v>
      </c>
      <c r="L6" s="1" t="s">
        <v>125</v>
      </c>
      <c r="M6" s="1" t="s">
        <v>57</v>
      </c>
      <c r="N6" s="1"/>
      <c r="O6" s="1" t="s">
        <v>1577</v>
      </c>
    </row>
    <row r="7" spans="1:15" ht="31.2" x14ac:dyDescent="0.3">
      <c r="A7" s="1">
        <v>3</v>
      </c>
      <c r="B7" s="1" t="s">
        <v>1578</v>
      </c>
      <c r="C7" s="1" t="s">
        <v>1579</v>
      </c>
      <c r="D7" s="1" t="s">
        <v>67</v>
      </c>
      <c r="E7" s="1">
        <v>1</v>
      </c>
      <c r="F7" s="1"/>
      <c r="G7" s="1" t="s">
        <v>52</v>
      </c>
      <c r="H7" s="1" t="s">
        <v>1573</v>
      </c>
      <c r="I7" s="1" t="s">
        <v>1580</v>
      </c>
      <c r="J7" s="1" t="s">
        <v>1581</v>
      </c>
      <c r="K7" s="1" t="s">
        <v>157</v>
      </c>
      <c r="L7" s="1" t="s">
        <v>99</v>
      </c>
      <c r="M7" s="1" t="s">
        <v>57</v>
      </c>
      <c r="N7" s="1"/>
      <c r="O7" s="1" t="s">
        <v>1582</v>
      </c>
    </row>
    <row r="8" spans="1:15" ht="15.6" x14ac:dyDescent="0.3">
      <c r="A8" s="1">
        <v>4</v>
      </c>
      <c r="B8" s="1" t="s">
        <v>82</v>
      </c>
      <c r="C8" s="1" t="s">
        <v>83</v>
      </c>
      <c r="D8" s="1" t="s">
        <v>84</v>
      </c>
      <c r="E8" s="1"/>
      <c r="F8" s="1"/>
      <c r="G8" s="1" t="s">
        <v>52</v>
      </c>
      <c r="H8" s="1" t="s">
        <v>52</v>
      </c>
      <c r="I8" s="1"/>
      <c r="J8" s="1"/>
      <c r="K8" s="1"/>
      <c r="L8" s="1"/>
      <c r="M8" s="1"/>
      <c r="N8" s="1"/>
      <c r="O8" s="1"/>
    </row>
    <row r="9" spans="1:15" ht="15.6" x14ac:dyDescent="0.3">
      <c r="A9" s="1">
        <v>5</v>
      </c>
      <c r="B9" s="1" t="s">
        <v>85</v>
      </c>
      <c r="C9" s="1" t="s">
        <v>86</v>
      </c>
      <c r="D9" s="1" t="s">
        <v>67</v>
      </c>
      <c r="E9" s="1">
        <v>6</v>
      </c>
      <c r="F9" s="1"/>
      <c r="G9" s="1" t="s">
        <v>52</v>
      </c>
      <c r="H9" s="1" t="s">
        <v>52</v>
      </c>
      <c r="I9" s="1"/>
      <c r="J9" s="1"/>
      <c r="K9" s="1"/>
      <c r="L9" s="1"/>
      <c r="M9" s="1"/>
      <c r="N9" s="1"/>
      <c r="O9" s="1"/>
    </row>
    <row r="10" spans="1:15" ht="15.6" x14ac:dyDescent="0.3">
      <c r="A10" s="1">
        <v>6</v>
      </c>
      <c r="B10" s="1" t="s">
        <v>87</v>
      </c>
      <c r="C10" s="1" t="s">
        <v>88</v>
      </c>
      <c r="D10" s="1" t="s">
        <v>84</v>
      </c>
      <c r="E10" s="1"/>
      <c r="F10" s="1"/>
      <c r="G10" s="1" t="s">
        <v>52</v>
      </c>
      <c r="H10" s="1" t="s">
        <v>52</v>
      </c>
      <c r="I10" s="1"/>
      <c r="J10" s="1"/>
      <c r="K10" s="1"/>
      <c r="L10" s="1"/>
      <c r="M10" s="1"/>
      <c r="N10" s="1"/>
      <c r="O10" s="1"/>
    </row>
    <row r="11" spans="1:15" ht="15.6" x14ac:dyDescent="0.3">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16"/>
  <sheetViews>
    <sheetView workbookViewId="0">
      <selection activeCell="C1" sqref="C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1583</v>
      </c>
      <c r="D1" s="1" t="s">
        <v>31</v>
      </c>
      <c r="E1" s="5" t="str">
        <f>HYPERLINK("#'目錄'!A1","回首頁")</f>
        <v>回首頁</v>
      </c>
      <c r="N1" s="4" t="s">
        <v>35</v>
      </c>
      <c r="O1" s="1"/>
    </row>
    <row r="2" spans="1:15" ht="24" customHeight="1" x14ac:dyDescent="0.3">
      <c r="A2" s="11" t="s">
        <v>36</v>
      </c>
      <c r="B2" s="11"/>
      <c r="C2" s="1" t="s">
        <v>1584</v>
      </c>
      <c r="N2" s="4" t="s">
        <v>38</v>
      </c>
      <c r="O2" s="1" t="s">
        <v>1585</v>
      </c>
    </row>
    <row r="3" spans="1:15" ht="24" customHeight="1" x14ac:dyDescent="0.3">
      <c r="A3" s="11" t="s">
        <v>40</v>
      </c>
      <c r="B3" s="11"/>
      <c r="C3" s="1" t="s">
        <v>954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291</v>
      </c>
      <c r="C5" s="1" t="s">
        <v>292</v>
      </c>
      <c r="D5" s="1" t="s">
        <v>55</v>
      </c>
      <c r="E5" s="1">
        <v>7</v>
      </c>
      <c r="F5" s="1"/>
      <c r="G5" s="1" t="s">
        <v>293</v>
      </c>
      <c r="H5" s="1" t="s">
        <v>1586</v>
      </c>
      <c r="I5" s="1" t="s">
        <v>1136</v>
      </c>
      <c r="J5" s="1" t="s">
        <v>292</v>
      </c>
      <c r="K5" s="1" t="s">
        <v>118</v>
      </c>
      <c r="L5" s="1" t="s">
        <v>104</v>
      </c>
      <c r="M5" s="1" t="s">
        <v>57</v>
      </c>
      <c r="N5" s="1"/>
      <c r="O5" s="1" t="s">
        <v>1587</v>
      </c>
    </row>
    <row r="6" spans="1:15" ht="31.2" x14ac:dyDescent="0.3">
      <c r="A6" s="1">
        <v>2</v>
      </c>
      <c r="B6" s="1" t="s">
        <v>1588</v>
      </c>
      <c r="C6" s="1" t="s">
        <v>1589</v>
      </c>
      <c r="D6" s="1" t="s">
        <v>67</v>
      </c>
      <c r="E6" s="1">
        <v>32</v>
      </c>
      <c r="F6" s="1"/>
      <c r="G6" s="1" t="s">
        <v>52</v>
      </c>
      <c r="H6" s="1" t="s">
        <v>68</v>
      </c>
      <c r="I6" s="1" t="s">
        <v>69</v>
      </c>
      <c r="J6" s="1" t="s">
        <v>66</v>
      </c>
      <c r="K6" s="1" t="s">
        <v>70</v>
      </c>
      <c r="L6" s="1" t="s">
        <v>71</v>
      </c>
      <c r="M6" s="1" t="s">
        <v>57</v>
      </c>
      <c r="N6" s="1"/>
      <c r="O6" s="1" t="s">
        <v>929</v>
      </c>
    </row>
    <row r="7" spans="1:15" ht="31.2" x14ac:dyDescent="0.3">
      <c r="A7" s="1">
        <v>3</v>
      </c>
      <c r="B7" s="1" t="s">
        <v>1590</v>
      </c>
      <c r="C7" s="1" t="s">
        <v>1591</v>
      </c>
      <c r="D7" s="1" t="s">
        <v>67</v>
      </c>
      <c r="E7" s="1">
        <v>2</v>
      </c>
      <c r="F7" s="1"/>
      <c r="G7" s="1" t="s">
        <v>1592</v>
      </c>
      <c r="H7" s="1" t="s">
        <v>1586</v>
      </c>
      <c r="I7" s="1" t="s">
        <v>1593</v>
      </c>
      <c r="J7" s="1" t="s">
        <v>1594</v>
      </c>
      <c r="K7" s="1" t="s">
        <v>118</v>
      </c>
      <c r="L7" s="1" t="s">
        <v>102</v>
      </c>
      <c r="M7" s="1" t="s">
        <v>57</v>
      </c>
      <c r="N7" s="1"/>
      <c r="O7" s="1" t="s">
        <v>1595</v>
      </c>
    </row>
    <row r="8" spans="1:15" ht="31.2" x14ac:dyDescent="0.3">
      <c r="A8" s="1">
        <v>4</v>
      </c>
      <c r="B8" s="1" t="s">
        <v>1596</v>
      </c>
      <c r="C8" s="1" t="s">
        <v>583</v>
      </c>
      <c r="D8" s="1" t="s">
        <v>55</v>
      </c>
      <c r="E8" s="1">
        <v>16</v>
      </c>
      <c r="F8" s="1">
        <v>2</v>
      </c>
      <c r="G8" s="1" t="s">
        <v>52</v>
      </c>
      <c r="H8" s="1" t="s">
        <v>1586</v>
      </c>
      <c r="I8" s="1" t="s">
        <v>1597</v>
      </c>
      <c r="J8" s="1" t="s">
        <v>583</v>
      </c>
      <c r="K8" s="1" t="s">
        <v>228</v>
      </c>
      <c r="L8" s="1" t="s">
        <v>229</v>
      </c>
      <c r="M8" s="1" t="s">
        <v>230</v>
      </c>
      <c r="N8" s="1"/>
      <c r="O8" s="1" t="s">
        <v>1598</v>
      </c>
    </row>
    <row r="9" spans="1:15" ht="187.2" x14ac:dyDescent="0.3">
      <c r="A9" s="1">
        <v>5</v>
      </c>
      <c r="B9" s="1" t="s">
        <v>1599</v>
      </c>
      <c r="C9" s="1" t="s">
        <v>1600</v>
      </c>
      <c r="D9" s="1" t="s">
        <v>67</v>
      </c>
      <c r="E9" s="1">
        <v>2</v>
      </c>
      <c r="F9" s="1"/>
      <c r="G9" s="1" t="s">
        <v>1601</v>
      </c>
      <c r="H9" s="1" t="s">
        <v>1586</v>
      </c>
      <c r="I9" s="1" t="s">
        <v>1602</v>
      </c>
      <c r="J9" s="1" t="s">
        <v>1603</v>
      </c>
      <c r="K9" s="1" t="s">
        <v>118</v>
      </c>
      <c r="L9" s="1" t="s">
        <v>99</v>
      </c>
      <c r="M9" s="1" t="s">
        <v>57</v>
      </c>
      <c r="N9" s="1"/>
      <c r="O9" s="1" t="s">
        <v>1604</v>
      </c>
    </row>
    <row r="10" spans="1:15" ht="31.2" x14ac:dyDescent="0.3">
      <c r="A10" s="1">
        <v>6</v>
      </c>
      <c r="B10" s="1" t="s">
        <v>1605</v>
      </c>
      <c r="C10" s="1" t="s">
        <v>1359</v>
      </c>
      <c r="D10" s="1" t="s">
        <v>531</v>
      </c>
      <c r="E10" s="1">
        <v>8</v>
      </c>
      <c r="F10" s="1"/>
      <c r="G10" s="1" t="s">
        <v>52</v>
      </c>
      <c r="H10" s="1" t="s">
        <v>1586</v>
      </c>
      <c r="I10" s="1" t="s">
        <v>1606</v>
      </c>
      <c r="J10" s="1" t="s">
        <v>1359</v>
      </c>
      <c r="K10" s="1" t="s">
        <v>118</v>
      </c>
      <c r="L10" s="1" t="s">
        <v>241</v>
      </c>
      <c r="M10" s="1" t="s">
        <v>57</v>
      </c>
      <c r="N10" s="1"/>
      <c r="O10" s="1" t="s">
        <v>1607</v>
      </c>
    </row>
    <row r="11" spans="1:15" ht="78" x14ac:dyDescent="0.3">
      <c r="A11" s="1">
        <v>7</v>
      </c>
      <c r="B11" s="1" t="s">
        <v>1608</v>
      </c>
      <c r="C11" s="1" t="s">
        <v>1609</v>
      </c>
      <c r="D11" s="1" t="s">
        <v>67</v>
      </c>
      <c r="E11" s="1">
        <v>1</v>
      </c>
      <c r="F11" s="1"/>
      <c r="G11" s="1" t="s">
        <v>1610</v>
      </c>
      <c r="H11" s="1" t="s">
        <v>1586</v>
      </c>
      <c r="I11" s="1" t="s">
        <v>1611</v>
      </c>
      <c r="J11" s="1" t="s">
        <v>1609</v>
      </c>
      <c r="K11" s="1" t="s">
        <v>118</v>
      </c>
      <c r="L11" s="1" t="s">
        <v>99</v>
      </c>
      <c r="M11" s="1" t="s">
        <v>57</v>
      </c>
      <c r="N11" s="1"/>
      <c r="O11" s="1" t="s">
        <v>1612</v>
      </c>
    </row>
    <row r="12" spans="1:15" ht="31.2" x14ac:dyDescent="0.3">
      <c r="A12" s="1">
        <v>8</v>
      </c>
      <c r="B12" s="1" t="s">
        <v>377</v>
      </c>
      <c r="C12" s="1" t="s">
        <v>1613</v>
      </c>
      <c r="D12" s="1" t="s">
        <v>531</v>
      </c>
      <c r="E12" s="1">
        <v>8</v>
      </c>
      <c r="F12" s="1"/>
      <c r="G12" s="1" t="s">
        <v>52</v>
      </c>
      <c r="H12" s="1" t="s">
        <v>1586</v>
      </c>
      <c r="I12" s="1" t="s">
        <v>1614</v>
      </c>
      <c r="J12" s="1" t="s">
        <v>1613</v>
      </c>
      <c r="K12" s="1" t="s">
        <v>118</v>
      </c>
      <c r="L12" s="1" t="s">
        <v>241</v>
      </c>
      <c r="M12" s="1" t="s">
        <v>57</v>
      </c>
      <c r="N12" s="1"/>
      <c r="O12" s="1" t="s">
        <v>1615</v>
      </c>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
  <sheetViews>
    <sheetView workbookViewId="0">
      <selection activeCell="G4" sqref="G4"/>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96</v>
      </c>
      <c r="D1" s="1" t="s">
        <v>10</v>
      </c>
      <c r="E1" s="5" t="str">
        <f>HYPERLINK("#'目錄'!A1","回首頁")</f>
        <v>回首頁</v>
      </c>
      <c r="N1" s="4" t="s">
        <v>35</v>
      </c>
      <c r="O1" s="1"/>
    </row>
    <row r="2" spans="1:15" ht="24" customHeight="1" x14ac:dyDescent="0.3">
      <c r="A2" s="11" t="s">
        <v>36</v>
      </c>
      <c r="B2" s="11"/>
      <c r="C2" s="1" t="s">
        <v>138</v>
      </c>
      <c r="N2" s="4" t="s">
        <v>38</v>
      </c>
      <c r="O2" s="1" t="s">
        <v>139</v>
      </c>
    </row>
    <row r="3" spans="1:15" ht="24" customHeight="1" x14ac:dyDescent="0.3">
      <c r="A3" s="11" t="s">
        <v>40</v>
      </c>
      <c r="B3" s="11"/>
      <c r="C3" s="1" t="s">
        <v>140</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141</v>
      </c>
      <c r="C8" s="1" t="s">
        <v>142</v>
      </c>
      <c r="D8" s="1" t="s">
        <v>67</v>
      </c>
      <c r="E8" s="1">
        <v>2</v>
      </c>
      <c r="F8" s="1"/>
      <c r="G8" s="1" t="s">
        <v>143</v>
      </c>
      <c r="H8" s="1" t="s">
        <v>144</v>
      </c>
      <c r="I8" s="1" t="s">
        <v>141</v>
      </c>
      <c r="J8" s="1" t="s">
        <v>145</v>
      </c>
      <c r="K8" s="1" t="s">
        <v>70</v>
      </c>
      <c r="L8" s="1" t="s">
        <v>102</v>
      </c>
      <c r="M8" s="1" t="s">
        <v>57</v>
      </c>
      <c r="N8" s="1"/>
      <c r="O8" s="1" t="s">
        <v>146</v>
      </c>
    </row>
    <row r="9" spans="1:15" ht="31.2" x14ac:dyDescent="0.3">
      <c r="A9" s="1">
        <v>5</v>
      </c>
      <c r="B9" s="1" t="s">
        <v>147</v>
      </c>
      <c r="C9" s="1" t="s">
        <v>148</v>
      </c>
      <c r="D9" s="1" t="s">
        <v>67</v>
      </c>
      <c r="E9" s="1">
        <v>3</v>
      </c>
      <c r="F9" s="1"/>
      <c r="G9" s="1" t="s">
        <v>143</v>
      </c>
      <c r="H9" s="1" t="s">
        <v>149</v>
      </c>
      <c r="I9" s="1" t="s">
        <v>147</v>
      </c>
      <c r="J9" s="1" t="s">
        <v>150</v>
      </c>
      <c r="K9" s="1" t="s">
        <v>70</v>
      </c>
      <c r="L9" s="1" t="s">
        <v>102</v>
      </c>
      <c r="M9" s="1" t="s">
        <v>57</v>
      </c>
      <c r="N9" s="1"/>
      <c r="O9" s="1" t="s">
        <v>151</v>
      </c>
    </row>
    <row r="10" spans="1:15" ht="15.6" x14ac:dyDescent="0.3">
      <c r="A10" s="1">
        <v>6</v>
      </c>
      <c r="B10" s="1" t="s">
        <v>152</v>
      </c>
      <c r="C10" s="1" t="s">
        <v>153</v>
      </c>
      <c r="D10" s="1" t="s">
        <v>67</v>
      </c>
      <c r="E10" s="1">
        <v>5</v>
      </c>
      <c r="F10" s="1"/>
      <c r="G10" s="1" t="s">
        <v>154</v>
      </c>
      <c r="H10" s="1" t="s">
        <v>52</v>
      </c>
      <c r="I10" s="1" t="s">
        <v>52</v>
      </c>
      <c r="J10" s="1" t="s">
        <v>52</v>
      </c>
      <c r="K10" s="1" t="s">
        <v>52</v>
      </c>
      <c r="L10" s="1"/>
      <c r="M10" s="1"/>
      <c r="N10" s="1" t="s">
        <v>76</v>
      </c>
      <c r="O10" s="1"/>
    </row>
    <row r="11" spans="1:15" ht="31.2" x14ac:dyDescent="0.3">
      <c r="A11" s="1">
        <v>7</v>
      </c>
      <c r="B11" s="1" t="s">
        <v>155</v>
      </c>
      <c r="C11" s="1" t="s">
        <v>156</v>
      </c>
      <c r="D11" s="1" t="s">
        <v>137</v>
      </c>
      <c r="E11" s="1">
        <v>40</v>
      </c>
      <c r="F11" s="1"/>
      <c r="G11" s="1" t="s">
        <v>52</v>
      </c>
      <c r="H11" s="1"/>
      <c r="I11" s="1"/>
      <c r="J11" s="1"/>
      <c r="K11" s="1"/>
      <c r="L11" s="1"/>
      <c r="M11" s="1" t="s">
        <v>57</v>
      </c>
      <c r="N11" s="1" t="s">
        <v>1638</v>
      </c>
      <c r="O11" s="1"/>
    </row>
    <row r="12" spans="1:15" ht="15.6" x14ac:dyDescent="0.3">
      <c r="A12" s="1">
        <v>8</v>
      </c>
      <c r="B12" s="1" t="s">
        <v>159</v>
      </c>
      <c r="C12" s="1" t="s">
        <v>160</v>
      </c>
      <c r="D12" s="1" t="s">
        <v>67</v>
      </c>
      <c r="E12" s="1">
        <v>5</v>
      </c>
      <c r="F12" s="1"/>
      <c r="G12" s="1" t="s">
        <v>52</v>
      </c>
      <c r="H12" s="1" t="s">
        <v>52</v>
      </c>
      <c r="I12" s="1" t="s">
        <v>52</v>
      </c>
      <c r="J12" s="1" t="s">
        <v>52</v>
      </c>
      <c r="K12" s="1" t="s">
        <v>52</v>
      </c>
      <c r="L12" s="1"/>
      <c r="M12" s="1"/>
      <c r="N12" s="1" t="s">
        <v>76</v>
      </c>
      <c r="O12" s="1"/>
    </row>
    <row r="13" spans="1:15" ht="15.6" x14ac:dyDescent="0.3">
      <c r="A13" s="1">
        <v>9</v>
      </c>
      <c r="B13" s="1" t="s">
        <v>161</v>
      </c>
      <c r="C13" s="1" t="s">
        <v>162</v>
      </c>
      <c r="D13" s="1" t="s">
        <v>67</v>
      </c>
      <c r="E13" s="1">
        <v>5</v>
      </c>
      <c r="F13" s="1"/>
      <c r="G13" s="1" t="s">
        <v>52</v>
      </c>
      <c r="H13" s="1" t="s">
        <v>52</v>
      </c>
      <c r="I13" s="1" t="s">
        <v>52</v>
      </c>
      <c r="J13" s="1" t="s">
        <v>52</v>
      </c>
      <c r="K13" s="1" t="s">
        <v>52</v>
      </c>
      <c r="L13" s="1"/>
      <c r="M13" s="1"/>
      <c r="N13" s="1" t="s">
        <v>76</v>
      </c>
      <c r="O13" s="1"/>
    </row>
    <row r="14" spans="1:15" ht="15.6" x14ac:dyDescent="0.3">
      <c r="A14" s="1">
        <v>10</v>
      </c>
      <c r="B14" s="1" t="s">
        <v>163</v>
      </c>
      <c r="C14" s="1" t="s">
        <v>164</v>
      </c>
      <c r="D14" s="1" t="s">
        <v>67</v>
      </c>
      <c r="E14" s="1">
        <v>5</v>
      </c>
      <c r="F14" s="1"/>
      <c r="G14" s="1" t="s">
        <v>52</v>
      </c>
      <c r="H14" s="1" t="s">
        <v>52</v>
      </c>
      <c r="I14" s="1" t="s">
        <v>52</v>
      </c>
      <c r="J14" s="1" t="s">
        <v>52</v>
      </c>
      <c r="K14" s="1" t="s">
        <v>52</v>
      </c>
      <c r="L14" s="1"/>
      <c r="M14" s="1"/>
      <c r="N14" s="1" t="s">
        <v>76</v>
      </c>
      <c r="O14" s="1"/>
    </row>
    <row r="15" spans="1:15" ht="15.6" x14ac:dyDescent="0.3">
      <c r="A15" s="1">
        <v>11</v>
      </c>
      <c r="B15" s="1" t="s">
        <v>165</v>
      </c>
      <c r="C15" s="1" t="s">
        <v>166</v>
      </c>
      <c r="D15" s="1" t="s">
        <v>67</v>
      </c>
      <c r="E15" s="1">
        <v>5</v>
      </c>
      <c r="F15" s="1"/>
      <c r="G15" s="1" t="s">
        <v>52</v>
      </c>
      <c r="H15" s="1" t="s">
        <v>52</v>
      </c>
      <c r="I15" s="1" t="s">
        <v>52</v>
      </c>
      <c r="J15" s="1" t="s">
        <v>52</v>
      </c>
      <c r="K15" s="1" t="s">
        <v>52</v>
      </c>
      <c r="L15" s="1"/>
      <c r="M15" s="1"/>
      <c r="N15" s="1" t="s">
        <v>76</v>
      </c>
      <c r="O15" s="1"/>
    </row>
    <row r="16" spans="1:15" ht="15.6" x14ac:dyDescent="0.3">
      <c r="A16" s="1">
        <v>12</v>
      </c>
      <c r="B16" s="1" t="s">
        <v>167</v>
      </c>
      <c r="C16" s="1" t="s">
        <v>168</v>
      </c>
      <c r="D16" s="1" t="s">
        <v>67</v>
      </c>
      <c r="E16" s="1">
        <v>5</v>
      </c>
      <c r="F16" s="1"/>
      <c r="G16" s="1" t="s">
        <v>52</v>
      </c>
      <c r="H16" s="1" t="s">
        <v>52</v>
      </c>
      <c r="I16" s="1" t="s">
        <v>52</v>
      </c>
      <c r="J16" s="1" t="s">
        <v>52</v>
      </c>
      <c r="K16" s="1" t="s">
        <v>52</v>
      </c>
      <c r="L16" s="1"/>
      <c r="M16" s="1"/>
      <c r="N16" s="1" t="s">
        <v>76</v>
      </c>
      <c r="O16" s="1"/>
    </row>
    <row r="17" spans="1:15" ht="15.6" x14ac:dyDescent="0.3">
      <c r="A17" s="1">
        <v>13</v>
      </c>
      <c r="B17" s="1" t="s">
        <v>169</v>
      </c>
      <c r="C17" s="1" t="s">
        <v>170</v>
      </c>
      <c r="D17" s="1" t="s">
        <v>67</v>
      </c>
      <c r="E17" s="1">
        <v>5</v>
      </c>
      <c r="F17" s="1"/>
      <c r="G17" s="1" t="s">
        <v>52</v>
      </c>
      <c r="H17" s="1" t="s">
        <v>52</v>
      </c>
      <c r="I17" s="1" t="s">
        <v>52</v>
      </c>
      <c r="J17" s="1" t="s">
        <v>52</v>
      </c>
      <c r="K17" s="1" t="s">
        <v>52</v>
      </c>
      <c r="L17" s="1"/>
      <c r="M17" s="1"/>
      <c r="N17" s="1" t="s">
        <v>76</v>
      </c>
      <c r="O17" s="1"/>
    </row>
    <row r="18" spans="1:15" ht="15.6" x14ac:dyDescent="0.3">
      <c r="A18" s="1">
        <v>14</v>
      </c>
      <c r="B18" s="1" t="s">
        <v>171</v>
      </c>
      <c r="C18" s="1" t="s">
        <v>172</v>
      </c>
      <c r="D18" s="1" t="s">
        <v>67</v>
      </c>
      <c r="E18" s="1">
        <v>5</v>
      </c>
      <c r="F18" s="1"/>
      <c r="G18" s="1" t="s">
        <v>52</v>
      </c>
      <c r="H18" s="1" t="s">
        <v>52</v>
      </c>
      <c r="I18" s="1" t="s">
        <v>52</v>
      </c>
      <c r="J18" s="1" t="s">
        <v>52</v>
      </c>
      <c r="K18" s="1" t="s">
        <v>52</v>
      </c>
      <c r="L18" s="1"/>
      <c r="M18" s="1"/>
      <c r="N18" s="1" t="s">
        <v>76</v>
      </c>
      <c r="O18" s="1"/>
    </row>
    <row r="19" spans="1:15" ht="31.2" x14ac:dyDescent="0.3">
      <c r="A19" s="1">
        <v>15</v>
      </c>
      <c r="B19" s="1" t="s">
        <v>173</v>
      </c>
      <c r="C19" s="1" t="s">
        <v>174</v>
      </c>
      <c r="D19" s="1" t="s">
        <v>67</v>
      </c>
      <c r="E19" s="1">
        <v>5</v>
      </c>
      <c r="F19" s="1"/>
      <c r="G19" s="1" t="s">
        <v>175</v>
      </c>
      <c r="H19" s="1" t="s">
        <v>129</v>
      </c>
      <c r="I19" s="1" t="s">
        <v>176</v>
      </c>
      <c r="J19" s="1" t="s">
        <v>177</v>
      </c>
      <c r="K19" s="1" t="s">
        <v>118</v>
      </c>
      <c r="L19" s="1" t="s">
        <v>119</v>
      </c>
      <c r="M19" s="1" t="s">
        <v>57</v>
      </c>
      <c r="N19" s="1"/>
      <c r="O19" s="1" t="s">
        <v>178</v>
      </c>
    </row>
    <row r="20" spans="1:15" ht="31.2" x14ac:dyDescent="0.3">
      <c r="A20" s="1">
        <v>16</v>
      </c>
      <c r="B20" s="1" t="s">
        <v>179</v>
      </c>
      <c r="C20" s="1" t="s">
        <v>180</v>
      </c>
      <c r="D20" s="1" t="s">
        <v>67</v>
      </c>
      <c r="E20" s="1">
        <v>3</v>
      </c>
      <c r="F20" s="1"/>
      <c r="G20" s="1" t="s">
        <v>181</v>
      </c>
      <c r="H20" s="1" t="s">
        <v>129</v>
      </c>
      <c r="I20" s="1" t="s">
        <v>182</v>
      </c>
      <c r="J20" s="1" t="s">
        <v>183</v>
      </c>
      <c r="K20" s="1" t="s">
        <v>118</v>
      </c>
      <c r="L20" s="1" t="s">
        <v>125</v>
      </c>
      <c r="M20" s="1" t="s">
        <v>57</v>
      </c>
      <c r="N20" s="1"/>
      <c r="O20" s="1" t="s">
        <v>184</v>
      </c>
    </row>
    <row r="21" spans="1:15" ht="31.2" x14ac:dyDescent="0.3">
      <c r="A21" s="1">
        <v>17</v>
      </c>
      <c r="B21" s="1" t="s">
        <v>185</v>
      </c>
      <c r="C21" s="1" t="s">
        <v>186</v>
      </c>
      <c r="D21" s="1" t="s">
        <v>137</v>
      </c>
      <c r="E21" s="1">
        <v>150</v>
      </c>
      <c r="F21" s="1"/>
      <c r="G21" s="1" t="s">
        <v>52</v>
      </c>
      <c r="H21" s="1" t="s">
        <v>129</v>
      </c>
      <c r="I21" s="1" t="s">
        <v>187</v>
      </c>
      <c r="J21" s="1" t="s">
        <v>188</v>
      </c>
      <c r="K21" s="1" t="s">
        <v>157</v>
      </c>
      <c r="L21" s="1" t="s">
        <v>158</v>
      </c>
      <c r="M21" s="1" t="s">
        <v>57</v>
      </c>
      <c r="N21" s="1"/>
      <c r="O21" s="1" t="s">
        <v>189</v>
      </c>
    </row>
    <row r="22" spans="1:15" ht="327.60000000000002" x14ac:dyDescent="0.3">
      <c r="A22" s="1">
        <v>18</v>
      </c>
      <c r="B22" s="1" t="s">
        <v>190</v>
      </c>
      <c r="C22" s="1" t="s">
        <v>191</v>
      </c>
      <c r="D22" s="1" t="s">
        <v>67</v>
      </c>
      <c r="E22" s="1">
        <v>2</v>
      </c>
      <c r="F22" s="1"/>
      <c r="G22" s="1" t="s">
        <v>192</v>
      </c>
      <c r="H22" s="1" t="s">
        <v>129</v>
      </c>
      <c r="I22" s="1" t="s">
        <v>193</v>
      </c>
      <c r="J22" s="1" t="s">
        <v>194</v>
      </c>
      <c r="K22" s="1" t="s">
        <v>157</v>
      </c>
      <c r="L22" s="1" t="s">
        <v>99</v>
      </c>
      <c r="M22" s="1" t="s">
        <v>57</v>
      </c>
      <c r="N22" s="1"/>
      <c r="O22" s="1" t="s">
        <v>195</v>
      </c>
    </row>
    <row r="23" spans="1:15" ht="109.2" x14ac:dyDescent="0.3">
      <c r="A23" s="1">
        <v>19</v>
      </c>
      <c r="B23" s="1" t="s">
        <v>196</v>
      </c>
      <c r="C23" s="1" t="s">
        <v>197</v>
      </c>
      <c r="D23" s="1" t="s">
        <v>67</v>
      </c>
      <c r="E23" s="1">
        <v>1</v>
      </c>
      <c r="F23" s="1"/>
      <c r="G23" s="1" t="s">
        <v>198</v>
      </c>
      <c r="H23" s="1" t="s">
        <v>52</v>
      </c>
      <c r="I23" s="1" t="s">
        <v>52</v>
      </c>
      <c r="J23" s="1" t="s">
        <v>52</v>
      </c>
      <c r="K23" s="1" t="s">
        <v>52</v>
      </c>
      <c r="L23" s="1"/>
      <c r="M23" s="1"/>
      <c r="N23" s="1" t="s">
        <v>79</v>
      </c>
      <c r="O23" s="1"/>
    </row>
    <row r="24" spans="1:15" ht="409.6" x14ac:dyDescent="0.3">
      <c r="A24" s="1">
        <v>20</v>
      </c>
      <c r="B24" s="1" t="s">
        <v>199</v>
      </c>
      <c r="C24" s="1" t="s">
        <v>200</v>
      </c>
      <c r="D24" s="1" t="s">
        <v>67</v>
      </c>
      <c r="E24" s="1">
        <v>2</v>
      </c>
      <c r="F24" s="1"/>
      <c r="G24" s="1" t="s">
        <v>201</v>
      </c>
      <c r="H24" s="1" t="s">
        <v>129</v>
      </c>
      <c r="I24" s="1" t="s">
        <v>202</v>
      </c>
      <c r="J24" s="1" t="s">
        <v>203</v>
      </c>
      <c r="K24" s="1" t="s">
        <v>157</v>
      </c>
      <c r="L24" s="1" t="s">
        <v>102</v>
      </c>
      <c r="M24" s="1" t="s">
        <v>57</v>
      </c>
      <c r="N24" s="1"/>
      <c r="O24" s="1" t="s">
        <v>204</v>
      </c>
    </row>
    <row r="25" spans="1:15" ht="187.2" x14ac:dyDescent="0.3">
      <c r="A25" s="1">
        <v>21</v>
      </c>
      <c r="B25" s="1" t="s">
        <v>205</v>
      </c>
      <c r="C25" s="1" t="s">
        <v>206</v>
      </c>
      <c r="D25" s="1" t="s">
        <v>67</v>
      </c>
      <c r="E25" s="1">
        <v>2</v>
      </c>
      <c r="F25" s="1"/>
      <c r="G25" s="1" t="s">
        <v>207</v>
      </c>
      <c r="H25" s="1" t="s">
        <v>52</v>
      </c>
      <c r="I25" s="1" t="s">
        <v>52</v>
      </c>
      <c r="J25" s="1" t="s">
        <v>52</v>
      </c>
      <c r="K25" s="1" t="s">
        <v>52</v>
      </c>
      <c r="L25" s="1"/>
      <c r="M25" s="1"/>
      <c r="N25" s="1" t="s">
        <v>76</v>
      </c>
      <c r="O25" s="1"/>
    </row>
    <row r="26" spans="1:15" ht="31.2" x14ac:dyDescent="0.3">
      <c r="A26" s="1">
        <v>22</v>
      </c>
      <c r="B26" s="1" t="s">
        <v>208</v>
      </c>
      <c r="C26" s="1" t="s">
        <v>209</v>
      </c>
      <c r="D26" s="1" t="s">
        <v>55</v>
      </c>
      <c r="E26" s="1">
        <v>3</v>
      </c>
      <c r="F26" s="1"/>
      <c r="G26" s="1" t="s">
        <v>52</v>
      </c>
      <c r="H26" s="1" t="s">
        <v>129</v>
      </c>
      <c r="I26" s="1" t="s">
        <v>210</v>
      </c>
      <c r="J26" s="1" t="s">
        <v>211</v>
      </c>
      <c r="K26" s="1" t="s">
        <v>118</v>
      </c>
      <c r="L26" s="1" t="s">
        <v>102</v>
      </c>
      <c r="M26" s="1" t="s">
        <v>57</v>
      </c>
      <c r="N26" s="1"/>
      <c r="O26" s="1" t="s">
        <v>212</v>
      </c>
    </row>
    <row r="27" spans="1:15" ht="31.2" x14ac:dyDescent="0.3">
      <c r="A27" s="1">
        <v>23</v>
      </c>
      <c r="B27" s="1" t="s">
        <v>213</v>
      </c>
      <c r="C27" s="1" t="s">
        <v>214</v>
      </c>
      <c r="D27" s="1" t="s">
        <v>67</v>
      </c>
      <c r="E27" s="1">
        <v>7</v>
      </c>
      <c r="F27" s="1"/>
      <c r="G27" s="1" t="s">
        <v>52</v>
      </c>
      <c r="H27" s="1" t="s">
        <v>129</v>
      </c>
      <c r="I27" s="1" t="s">
        <v>215</v>
      </c>
      <c r="J27" s="1" t="s">
        <v>216</v>
      </c>
      <c r="K27" s="1" t="s">
        <v>157</v>
      </c>
      <c r="L27" s="1" t="s">
        <v>104</v>
      </c>
      <c r="M27" s="1" t="s">
        <v>57</v>
      </c>
      <c r="N27" s="1"/>
      <c r="O27" s="1" t="s">
        <v>217</v>
      </c>
    </row>
    <row r="28" spans="1:15" ht="31.2" x14ac:dyDescent="0.3">
      <c r="A28" s="1">
        <v>24</v>
      </c>
      <c r="B28" s="1" t="s">
        <v>218</v>
      </c>
      <c r="C28" s="1" t="s">
        <v>219</v>
      </c>
      <c r="D28" s="1" t="s">
        <v>55</v>
      </c>
      <c r="E28" s="1">
        <v>16</v>
      </c>
      <c r="F28" s="1">
        <v>2</v>
      </c>
      <c r="G28" s="1" t="s">
        <v>52</v>
      </c>
      <c r="H28" s="1" t="s">
        <v>129</v>
      </c>
      <c r="I28" s="1" t="s">
        <v>220</v>
      </c>
      <c r="J28" s="1" t="s">
        <v>221</v>
      </c>
      <c r="K28" s="1" t="s">
        <v>118</v>
      </c>
      <c r="L28" s="1" t="s">
        <v>222</v>
      </c>
      <c r="M28" s="1" t="s">
        <v>57</v>
      </c>
      <c r="N28" s="1"/>
      <c r="O28" s="1" t="s">
        <v>223</v>
      </c>
    </row>
    <row r="29" spans="1:15" ht="31.2" x14ac:dyDescent="0.3">
      <c r="A29" s="1">
        <v>25</v>
      </c>
      <c r="B29" s="1" t="s">
        <v>224</v>
      </c>
      <c r="C29" s="1" t="s">
        <v>225</v>
      </c>
      <c r="D29" s="1" t="s">
        <v>55</v>
      </c>
      <c r="E29" s="1">
        <v>16</v>
      </c>
      <c r="F29" s="1">
        <v>2</v>
      </c>
      <c r="G29" s="1" t="s">
        <v>52</v>
      </c>
      <c r="H29" s="1" t="s">
        <v>129</v>
      </c>
      <c r="I29" s="1" t="s">
        <v>226</v>
      </c>
      <c r="J29" s="1" t="s">
        <v>227</v>
      </c>
      <c r="K29" s="1" t="s">
        <v>228</v>
      </c>
      <c r="L29" s="1" t="s">
        <v>229</v>
      </c>
      <c r="M29" s="1" t="s">
        <v>230</v>
      </c>
      <c r="N29" s="1"/>
      <c r="O29" s="1" t="s">
        <v>231</v>
      </c>
    </row>
    <row r="30" spans="1:15" ht="234" x14ac:dyDescent="0.3">
      <c r="A30" s="1">
        <v>26</v>
      </c>
      <c r="B30" s="1" t="s">
        <v>232</v>
      </c>
      <c r="C30" s="1" t="s">
        <v>233</v>
      </c>
      <c r="D30" s="1" t="s">
        <v>67</v>
      </c>
      <c r="E30" s="1">
        <v>2</v>
      </c>
      <c r="F30" s="1"/>
      <c r="G30" s="1" t="s">
        <v>234</v>
      </c>
      <c r="H30" s="1" t="s">
        <v>52</v>
      </c>
      <c r="I30" s="1" t="s">
        <v>52</v>
      </c>
      <c r="J30" s="1" t="s">
        <v>52</v>
      </c>
      <c r="K30" s="1" t="s">
        <v>52</v>
      </c>
      <c r="L30" s="1"/>
      <c r="M30" s="1"/>
      <c r="N30" s="1"/>
      <c r="O30" s="1" t="s">
        <v>235</v>
      </c>
    </row>
    <row r="31" spans="1:15" ht="31.2" x14ac:dyDescent="0.3">
      <c r="A31" s="1">
        <v>27</v>
      </c>
      <c r="B31" s="1" t="s">
        <v>236</v>
      </c>
      <c r="C31" s="1" t="s">
        <v>237</v>
      </c>
      <c r="D31" s="1" t="s">
        <v>238</v>
      </c>
      <c r="E31" s="1">
        <v>8</v>
      </c>
      <c r="F31" s="1"/>
      <c r="G31" s="1" t="s">
        <v>52</v>
      </c>
      <c r="H31" s="1" t="s">
        <v>129</v>
      </c>
      <c r="I31" s="1" t="s">
        <v>239</v>
      </c>
      <c r="J31" s="1" t="s">
        <v>240</v>
      </c>
      <c r="K31" s="1" t="s">
        <v>118</v>
      </c>
      <c r="L31" s="1" t="s">
        <v>241</v>
      </c>
      <c r="M31" s="1" t="s">
        <v>57</v>
      </c>
      <c r="N31" s="1"/>
      <c r="O31" s="1" t="s">
        <v>242</v>
      </c>
    </row>
    <row r="32" spans="1:15" ht="78" x14ac:dyDescent="0.3">
      <c r="A32" s="1">
        <v>28</v>
      </c>
      <c r="B32" s="1" t="s">
        <v>243</v>
      </c>
      <c r="C32" s="1" t="s">
        <v>244</v>
      </c>
      <c r="D32" s="1" t="s">
        <v>67</v>
      </c>
      <c r="E32" s="1">
        <v>2</v>
      </c>
      <c r="F32" s="1"/>
      <c r="G32" s="1" t="s">
        <v>245</v>
      </c>
      <c r="H32" s="1" t="s">
        <v>129</v>
      </c>
      <c r="I32" s="1" t="s">
        <v>246</v>
      </c>
      <c r="J32" s="1" t="s">
        <v>244</v>
      </c>
      <c r="K32" s="1" t="s">
        <v>157</v>
      </c>
      <c r="L32" s="1" t="s">
        <v>99</v>
      </c>
      <c r="M32" s="1" t="s">
        <v>57</v>
      </c>
      <c r="N32" s="1"/>
      <c r="O32" s="1" t="s">
        <v>247</v>
      </c>
    </row>
    <row r="33" spans="1:15" ht="31.2" x14ac:dyDescent="0.3">
      <c r="A33" s="1">
        <v>29</v>
      </c>
      <c r="B33" s="1" t="s">
        <v>248</v>
      </c>
      <c r="C33" s="1" t="s">
        <v>249</v>
      </c>
      <c r="D33" s="1" t="s">
        <v>55</v>
      </c>
      <c r="E33" s="1">
        <v>16</v>
      </c>
      <c r="F33" s="1">
        <v>2</v>
      </c>
      <c r="G33" s="1" t="s">
        <v>52</v>
      </c>
      <c r="H33" s="1" t="s">
        <v>129</v>
      </c>
      <c r="I33" s="1" t="s">
        <v>250</v>
      </c>
      <c r="J33" s="1" t="s">
        <v>251</v>
      </c>
      <c r="K33" s="1" t="s">
        <v>118</v>
      </c>
      <c r="L33" s="1" t="s">
        <v>222</v>
      </c>
      <c r="M33" s="1" t="s">
        <v>57</v>
      </c>
      <c r="N33" s="1"/>
      <c r="O33" s="1" t="s">
        <v>252</v>
      </c>
    </row>
    <row r="34" spans="1:15" ht="31.2" x14ac:dyDescent="0.3">
      <c r="A34" s="1">
        <v>30</v>
      </c>
      <c r="B34" s="1" t="s">
        <v>253</v>
      </c>
      <c r="C34" s="1" t="s">
        <v>254</v>
      </c>
      <c r="D34" s="1" t="s">
        <v>67</v>
      </c>
      <c r="E34" s="1">
        <v>10</v>
      </c>
      <c r="F34" s="1"/>
      <c r="G34" s="1" t="s">
        <v>52</v>
      </c>
      <c r="H34" s="1" t="s">
        <v>129</v>
      </c>
      <c r="I34" s="1" t="s">
        <v>255</v>
      </c>
      <c r="J34" s="1" t="s">
        <v>256</v>
      </c>
      <c r="K34" s="1" t="s">
        <v>157</v>
      </c>
      <c r="L34" s="1" t="s">
        <v>257</v>
      </c>
      <c r="M34" s="1" t="s">
        <v>57</v>
      </c>
      <c r="N34" s="1"/>
      <c r="O34" s="1" t="s">
        <v>258</v>
      </c>
    </row>
    <row r="35" spans="1:15" ht="15.6" x14ac:dyDescent="0.3">
      <c r="A35" s="1">
        <v>31</v>
      </c>
      <c r="B35" s="1" t="s">
        <v>259</v>
      </c>
      <c r="C35" s="1" t="s">
        <v>260</v>
      </c>
      <c r="D35" s="1" t="s">
        <v>137</v>
      </c>
      <c r="E35" s="1">
        <v>100</v>
      </c>
      <c r="F35" s="1"/>
      <c r="G35" s="1" t="s">
        <v>52</v>
      </c>
      <c r="H35" s="1" t="s">
        <v>52</v>
      </c>
      <c r="I35" s="1" t="s">
        <v>52</v>
      </c>
      <c r="J35" s="1" t="s">
        <v>52</v>
      </c>
      <c r="K35" s="1" t="s">
        <v>52</v>
      </c>
      <c r="L35" s="1"/>
      <c r="M35" s="1"/>
      <c r="N35" s="1" t="s">
        <v>76</v>
      </c>
      <c r="O35" s="1"/>
    </row>
    <row r="36" spans="1:15" ht="31.2" x14ac:dyDescent="0.3">
      <c r="A36" s="1">
        <v>32</v>
      </c>
      <c r="B36" s="1" t="s">
        <v>261</v>
      </c>
      <c r="C36" s="1" t="s">
        <v>262</v>
      </c>
      <c r="D36" s="1" t="s">
        <v>55</v>
      </c>
      <c r="E36" s="1">
        <v>16</v>
      </c>
      <c r="F36" s="1">
        <v>2</v>
      </c>
      <c r="G36" s="1" t="s">
        <v>52</v>
      </c>
      <c r="H36" s="1" t="s">
        <v>129</v>
      </c>
      <c r="I36" s="1" t="s">
        <v>263</v>
      </c>
      <c r="J36" s="1" t="s">
        <v>262</v>
      </c>
      <c r="K36" s="1" t="s">
        <v>228</v>
      </c>
      <c r="L36" s="1" t="s">
        <v>229</v>
      </c>
      <c r="M36" s="1" t="s">
        <v>230</v>
      </c>
      <c r="N36" s="1"/>
      <c r="O36" s="1" t="s">
        <v>264</v>
      </c>
    </row>
    <row r="37" spans="1:15" ht="31.2" x14ac:dyDescent="0.3">
      <c r="A37" s="1">
        <v>33</v>
      </c>
      <c r="B37" s="1" t="s">
        <v>265</v>
      </c>
      <c r="C37" s="1" t="s">
        <v>266</v>
      </c>
      <c r="D37" s="1" t="s">
        <v>238</v>
      </c>
      <c r="E37" s="1">
        <v>8</v>
      </c>
      <c r="F37" s="1"/>
      <c r="G37" s="1" t="s">
        <v>52</v>
      </c>
      <c r="H37" s="1" t="s">
        <v>129</v>
      </c>
      <c r="I37" s="1" t="s">
        <v>267</v>
      </c>
      <c r="J37" s="1" t="s">
        <v>266</v>
      </c>
      <c r="K37" s="1" t="s">
        <v>118</v>
      </c>
      <c r="L37" s="1" t="s">
        <v>241</v>
      </c>
      <c r="M37" s="1" t="s">
        <v>57</v>
      </c>
      <c r="N37" s="1"/>
      <c r="O37" s="1" t="s">
        <v>268</v>
      </c>
    </row>
    <row r="38" spans="1:15" ht="109.2" x14ac:dyDescent="0.3">
      <c r="A38" s="1">
        <v>34</v>
      </c>
      <c r="B38" s="1" t="s">
        <v>269</v>
      </c>
      <c r="C38" s="1" t="s">
        <v>270</v>
      </c>
      <c r="D38" s="1" t="s">
        <v>67</v>
      </c>
      <c r="E38" s="1">
        <v>1</v>
      </c>
      <c r="F38" s="1"/>
      <c r="G38" s="1" t="s">
        <v>271</v>
      </c>
      <c r="H38" s="1" t="s">
        <v>52</v>
      </c>
      <c r="I38" s="1" t="s">
        <v>52</v>
      </c>
      <c r="J38" s="1" t="s">
        <v>52</v>
      </c>
      <c r="K38" s="1" t="s">
        <v>52</v>
      </c>
      <c r="L38" s="1"/>
      <c r="M38" s="1"/>
      <c r="N38" s="1"/>
      <c r="O38" s="1" t="s">
        <v>272</v>
      </c>
    </row>
    <row r="39" spans="1:15" ht="15.6" x14ac:dyDescent="0.3">
      <c r="A39" s="1">
        <v>35</v>
      </c>
      <c r="B39" s="1" t="s">
        <v>273</v>
      </c>
      <c r="C39" s="1" t="s">
        <v>128</v>
      </c>
      <c r="D39" s="1" t="s">
        <v>55</v>
      </c>
      <c r="E39" s="1">
        <v>16</v>
      </c>
      <c r="F39" s="1">
        <v>2</v>
      </c>
      <c r="G39" s="1" t="s">
        <v>52</v>
      </c>
      <c r="H39" s="1" t="s">
        <v>52</v>
      </c>
      <c r="I39" s="1" t="s">
        <v>52</v>
      </c>
      <c r="J39" s="1" t="s">
        <v>52</v>
      </c>
      <c r="K39" s="1" t="s">
        <v>52</v>
      </c>
      <c r="L39" s="1"/>
      <c r="M39" s="1"/>
      <c r="N39" s="1" t="s">
        <v>274</v>
      </c>
      <c r="O39" s="1"/>
    </row>
    <row r="40" spans="1:15" ht="46.8" x14ac:dyDescent="0.3">
      <c r="A40" s="1">
        <v>36</v>
      </c>
      <c r="B40" s="1" t="s">
        <v>275</v>
      </c>
      <c r="C40" s="1" t="s">
        <v>276</v>
      </c>
      <c r="D40" s="1" t="s">
        <v>67</v>
      </c>
      <c r="E40" s="1">
        <v>1</v>
      </c>
      <c r="F40" s="1"/>
      <c r="G40" s="1" t="s">
        <v>277</v>
      </c>
      <c r="H40" s="1" t="s">
        <v>52</v>
      </c>
      <c r="I40" s="1" t="s">
        <v>52</v>
      </c>
      <c r="J40" s="1" t="s">
        <v>52</v>
      </c>
      <c r="K40" s="1" t="s">
        <v>52</v>
      </c>
      <c r="L40" s="1"/>
      <c r="M40" s="1"/>
      <c r="N40" s="1"/>
      <c r="O40" s="1" t="s">
        <v>278</v>
      </c>
    </row>
    <row r="41" spans="1:15" ht="15.6" x14ac:dyDescent="0.3">
      <c r="A41" s="1">
        <v>37</v>
      </c>
      <c r="B41" s="1" t="s">
        <v>279</v>
      </c>
      <c r="C41" s="1" t="s">
        <v>280</v>
      </c>
      <c r="D41" s="1" t="s">
        <v>67</v>
      </c>
      <c r="E41" s="1">
        <v>12</v>
      </c>
      <c r="F41" s="1"/>
      <c r="G41" s="1" t="s">
        <v>52</v>
      </c>
      <c r="H41" s="1" t="s">
        <v>52</v>
      </c>
      <c r="I41" s="1" t="s">
        <v>52</v>
      </c>
      <c r="J41" s="1" t="s">
        <v>52</v>
      </c>
      <c r="K41" s="1" t="s">
        <v>52</v>
      </c>
      <c r="L41" s="1"/>
      <c r="M41" s="1"/>
      <c r="N41" s="1" t="s">
        <v>76</v>
      </c>
      <c r="O41" s="1"/>
    </row>
    <row r="42" spans="1:15" ht="31.2" x14ac:dyDescent="0.3">
      <c r="A42" s="1">
        <v>38</v>
      </c>
      <c r="B42" s="1" t="s">
        <v>281</v>
      </c>
      <c r="C42" s="1" t="s">
        <v>282</v>
      </c>
      <c r="D42" s="1" t="s">
        <v>238</v>
      </c>
      <c r="E42" s="1">
        <v>8</v>
      </c>
      <c r="F42" s="1"/>
      <c r="G42" s="1" t="s">
        <v>52</v>
      </c>
      <c r="H42" s="1" t="s">
        <v>129</v>
      </c>
      <c r="I42" s="1" t="s">
        <v>283</v>
      </c>
      <c r="J42" s="1" t="s">
        <v>284</v>
      </c>
      <c r="K42" s="1" t="s">
        <v>118</v>
      </c>
      <c r="L42" s="1" t="s">
        <v>241</v>
      </c>
      <c r="M42" s="1" t="s">
        <v>57</v>
      </c>
      <c r="N42" s="1"/>
      <c r="O42" s="1" t="s">
        <v>285</v>
      </c>
    </row>
    <row r="43" spans="1:15" ht="15.6" x14ac:dyDescent="0.3">
      <c r="A43" s="1">
        <v>39</v>
      </c>
      <c r="B43" s="1" t="s">
        <v>82</v>
      </c>
      <c r="C43" s="1" t="s">
        <v>83</v>
      </c>
      <c r="D43" s="1" t="s">
        <v>84</v>
      </c>
      <c r="E43" s="1"/>
      <c r="F43" s="1"/>
      <c r="G43" s="1" t="s">
        <v>52</v>
      </c>
      <c r="H43" s="1" t="s">
        <v>52</v>
      </c>
      <c r="I43" s="1"/>
      <c r="J43" s="1"/>
      <c r="K43" s="1"/>
      <c r="L43" s="1"/>
      <c r="M43" s="1"/>
      <c r="N43" s="1"/>
      <c r="O43" s="1"/>
    </row>
    <row r="44" spans="1:15" ht="15.6" x14ac:dyDescent="0.3">
      <c r="A44" s="1">
        <v>40</v>
      </c>
      <c r="B44" s="1" t="s">
        <v>85</v>
      </c>
      <c r="C44" s="1" t="s">
        <v>86</v>
      </c>
      <c r="D44" s="1" t="s">
        <v>67</v>
      </c>
      <c r="E44" s="1">
        <v>6</v>
      </c>
      <c r="F44" s="1"/>
      <c r="G44" s="1" t="s">
        <v>52</v>
      </c>
      <c r="H44" s="1" t="s">
        <v>52</v>
      </c>
      <c r="I44" s="1"/>
      <c r="J44" s="1"/>
      <c r="K44" s="1"/>
      <c r="L44" s="1"/>
      <c r="M44" s="1"/>
      <c r="N44" s="1"/>
      <c r="O44" s="1"/>
    </row>
    <row r="45" spans="1:15" ht="15.6" x14ac:dyDescent="0.3">
      <c r="A45" s="1">
        <v>41</v>
      </c>
      <c r="B45" s="1" t="s">
        <v>87</v>
      </c>
      <c r="C45" s="1" t="s">
        <v>88</v>
      </c>
      <c r="D45" s="1" t="s">
        <v>84</v>
      </c>
      <c r="E45" s="1"/>
      <c r="F45" s="1"/>
      <c r="G45" s="1" t="s">
        <v>52</v>
      </c>
      <c r="H45" s="1" t="s">
        <v>52</v>
      </c>
      <c r="I45" s="1"/>
      <c r="J45" s="1"/>
      <c r="K45" s="1"/>
      <c r="L45" s="1"/>
      <c r="M45" s="1"/>
      <c r="N45" s="1"/>
      <c r="O45" s="1"/>
    </row>
    <row r="46" spans="1:15" ht="15.6" x14ac:dyDescent="0.3">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8"/>
  <sheetViews>
    <sheetView topLeftCell="E1" workbookViewId="0">
      <selection activeCell="J7" sqref="J7"/>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286</v>
      </c>
      <c r="D1" s="1" t="s">
        <v>11</v>
      </c>
      <c r="E1" s="5" t="str">
        <f>HYPERLINK("#'目錄'!A1","回首頁")</f>
        <v>回首頁</v>
      </c>
      <c r="N1" s="4" t="s">
        <v>1631</v>
      </c>
      <c r="O1" s="10"/>
    </row>
    <row r="2" spans="1:15" ht="24" customHeight="1" x14ac:dyDescent="0.3">
      <c r="A2" s="11" t="s">
        <v>36</v>
      </c>
      <c r="B2" s="11"/>
      <c r="C2" s="1" t="s">
        <v>1654</v>
      </c>
      <c r="N2" s="4" t="s">
        <v>38</v>
      </c>
      <c r="O2" s="1" t="s">
        <v>1632</v>
      </c>
    </row>
    <row r="3" spans="1:15" ht="24" customHeight="1" x14ac:dyDescent="0.3">
      <c r="A3" s="11" t="s">
        <v>40</v>
      </c>
      <c r="B3" s="11"/>
      <c r="C3" s="1" t="s">
        <v>1655</v>
      </c>
      <c r="N3" s="4" t="s">
        <v>42</v>
      </c>
      <c r="O3" s="1"/>
    </row>
    <row r="4" spans="1:15" ht="15.6" x14ac:dyDescent="0.3">
      <c r="A4" s="9" t="s">
        <v>43</v>
      </c>
      <c r="B4" s="9" t="s">
        <v>44</v>
      </c>
      <c r="C4" s="9" t="s">
        <v>4</v>
      </c>
      <c r="D4" s="9" t="s">
        <v>45</v>
      </c>
      <c r="E4" s="9" t="s">
        <v>46</v>
      </c>
      <c r="F4" s="9" t="s">
        <v>47</v>
      </c>
      <c r="G4" s="9"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1648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1649</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1650</v>
      </c>
    </row>
    <row r="8" spans="1:15" ht="31.2" x14ac:dyDescent="0.3">
      <c r="A8" s="1">
        <v>4</v>
      </c>
      <c r="B8" s="1" t="s">
        <v>291</v>
      </c>
      <c r="C8" s="1" t="s">
        <v>292</v>
      </c>
      <c r="D8" s="1" t="s">
        <v>55</v>
      </c>
      <c r="E8" s="1">
        <v>7</v>
      </c>
      <c r="F8" s="1"/>
      <c r="G8" s="1" t="s">
        <v>293</v>
      </c>
      <c r="H8" s="1" t="s">
        <v>967</v>
      </c>
      <c r="I8" s="1" t="s">
        <v>1136</v>
      </c>
      <c r="J8" s="1" t="s">
        <v>292</v>
      </c>
      <c r="K8" s="1" t="s">
        <v>118</v>
      </c>
      <c r="L8" s="1" t="s">
        <v>104</v>
      </c>
      <c r="M8" s="1" t="s">
        <v>57</v>
      </c>
      <c r="N8" s="1"/>
      <c r="O8" s="1" t="s">
        <v>1651</v>
      </c>
    </row>
    <row r="9" spans="1:15" ht="31.2" x14ac:dyDescent="0.3">
      <c r="A9" s="1">
        <v>5</v>
      </c>
      <c r="B9" s="1" t="s">
        <v>296</v>
      </c>
      <c r="C9" s="1" t="s">
        <v>297</v>
      </c>
      <c r="D9" s="1" t="s">
        <v>55</v>
      </c>
      <c r="E9" s="1">
        <v>7</v>
      </c>
      <c r="F9" s="1"/>
      <c r="G9" s="1" t="s">
        <v>52</v>
      </c>
      <c r="H9" s="1" t="s">
        <v>967</v>
      </c>
      <c r="I9" s="1" t="s">
        <v>936</v>
      </c>
      <c r="J9" s="1" t="s">
        <v>927</v>
      </c>
      <c r="K9" s="1" t="s">
        <v>118</v>
      </c>
      <c r="L9" s="1" t="s">
        <v>104</v>
      </c>
      <c r="M9" s="1" t="s">
        <v>57</v>
      </c>
      <c r="N9" s="1"/>
      <c r="O9" s="1" t="s">
        <v>1652</v>
      </c>
    </row>
    <row r="10" spans="1:15" ht="31.2" x14ac:dyDescent="0.3">
      <c r="A10" s="1">
        <v>6</v>
      </c>
      <c r="B10" s="1" t="s">
        <v>298</v>
      </c>
      <c r="C10" s="1" t="s">
        <v>299</v>
      </c>
      <c r="D10" s="1" t="s">
        <v>55</v>
      </c>
      <c r="E10" s="1">
        <v>3</v>
      </c>
      <c r="F10" s="1"/>
      <c r="G10" s="1" t="s">
        <v>52</v>
      </c>
      <c r="H10" s="1" t="s">
        <v>967</v>
      </c>
      <c r="I10" s="1" t="s">
        <v>1057</v>
      </c>
      <c r="J10" s="1" t="s">
        <v>1058</v>
      </c>
      <c r="K10" s="1" t="s">
        <v>118</v>
      </c>
      <c r="L10" s="1" t="s">
        <v>125</v>
      </c>
      <c r="M10" s="1" t="s">
        <v>57</v>
      </c>
      <c r="N10" s="1"/>
      <c r="O10" s="1" t="s">
        <v>1653</v>
      </c>
    </row>
    <row r="11" spans="1:15" ht="78" x14ac:dyDescent="0.3">
      <c r="A11" s="1">
        <v>7</v>
      </c>
      <c r="B11" s="1" t="s">
        <v>300</v>
      </c>
      <c r="C11" s="1" t="s">
        <v>301</v>
      </c>
      <c r="D11" s="1" t="s">
        <v>67</v>
      </c>
      <c r="E11" s="1">
        <v>1</v>
      </c>
      <c r="F11" s="1"/>
      <c r="G11" s="1" t="s">
        <v>302</v>
      </c>
      <c r="H11" s="1" t="s">
        <v>52</v>
      </c>
      <c r="I11" s="1" t="s">
        <v>52</v>
      </c>
      <c r="J11" s="1" t="s">
        <v>52</v>
      </c>
      <c r="K11" s="1" t="s">
        <v>52</v>
      </c>
      <c r="L11" s="1"/>
      <c r="M11" s="1"/>
      <c r="N11" s="1" t="s">
        <v>1633</v>
      </c>
      <c r="O11" s="1"/>
    </row>
    <row r="12" spans="1:15" ht="78" x14ac:dyDescent="0.3">
      <c r="A12" s="1">
        <v>8</v>
      </c>
      <c r="B12" s="1" t="s">
        <v>306</v>
      </c>
      <c r="C12" s="1" t="s">
        <v>307</v>
      </c>
      <c r="D12" s="1" t="s">
        <v>55</v>
      </c>
      <c r="E12" s="1">
        <v>16</v>
      </c>
      <c r="F12" s="1">
        <v>2</v>
      </c>
      <c r="G12" s="1" t="s">
        <v>308</v>
      </c>
      <c r="H12" s="1" t="s">
        <v>52</v>
      </c>
      <c r="I12" s="1" t="s">
        <v>52</v>
      </c>
      <c r="J12" s="1" t="s">
        <v>52</v>
      </c>
      <c r="K12" s="1" t="s">
        <v>52</v>
      </c>
      <c r="L12" s="1"/>
      <c r="M12" s="1"/>
      <c r="N12" s="1" t="s">
        <v>274</v>
      </c>
      <c r="O12" s="1"/>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row r="17" spans="1:15" ht="78" x14ac:dyDescent="0.3">
      <c r="A17" s="1">
        <v>13</v>
      </c>
      <c r="B17" s="1" t="s">
        <v>309</v>
      </c>
      <c r="C17" s="1" t="s">
        <v>310</v>
      </c>
      <c r="D17" s="1" t="s">
        <v>55</v>
      </c>
      <c r="E17" s="1">
        <v>16</v>
      </c>
      <c r="F17" s="1">
        <v>2</v>
      </c>
      <c r="G17" s="1" t="s">
        <v>311</v>
      </c>
      <c r="H17" s="1"/>
      <c r="I17" s="1"/>
      <c r="J17" s="1"/>
      <c r="K17" s="1"/>
      <c r="L17" s="1"/>
      <c r="M17" s="1"/>
      <c r="N17" s="1" t="s">
        <v>1634</v>
      </c>
      <c r="O17" s="1"/>
    </row>
    <row r="18" spans="1:15" ht="15.6" x14ac:dyDescent="0.3">
      <c r="A18" s="1">
        <v>14</v>
      </c>
      <c r="B18" s="1" t="s">
        <v>303</v>
      </c>
      <c r="C18" s="1" t="s">
        <v>304</v>
      </c>
      <c r="D18" s="1" t="s">
        <v>55</v>
      </c>
      <c r="E18" s="1">
        <v>1</v>
      </c>
      <c r="F18" s="1"/>
      <c r="G18" s="1" t="s">
        <v>305</v>
      </c>
      <c r="H18" s="1" t="s">
        <v>52</v>
      </c>
      <c r="I18" s="1" t="s">
        <v>52</v>
      </c>
      <c r="J18" s="1" t="s">
        <v>52</v>
      </c>
      <c r="K18" s="1" t="s">
        <v>52</v>
      </c>
      <c r="L18" s="1"/>
      <c r="M18" s="1"/>
      <c r="N18" s="1" t="s">
        <v>274</v>
      </c>
      <c r="O1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topLeftCell="C1" workbookViewId="0">
      <selection activeCell="M32" sqref="H32:M32"/>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312</v>
      </c>
      <c r="D1" s="1" t="s">
        <v>12</v>
      </c>
      <c r="E1" s="5" t="str">
        <f>HYPERLINK("#'目錄'!A1","回首頁")</f>
        <v>回首頁</v>
      </c>
      <c r="N1" s="4" t="s">
        <v>35</v>
      </c>
      <c r="O1" s="1"/>
    </row>
    <row r="2" spans="1:15" ht="24" customHeight="1" x14ac:dyDescent="0.3">
      <c r="A2" s="11" t="s">
        <v>36</v>
      </c>
      <c r="B2" s="11"/>
      <c r="C2" s="1" t="s">
        <v>313</v>
      </c>
      <c r="N2" s="4" t="s">
        <v>38</v>
      </c>
      <c r="O2" s="1" t="s">
        <v>139</v>
      </c>
    </row>
    <row r="3" spans="1:15" ht="24" customHeight="1" x14ac:dyDescent="0.3">
      <c r="A3" s="11" t="s">
        <v>40</v>
      </c>
      <c r="B3" s="11"/>
      <c r="C3" s="1" t="s">
        <v>314</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315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315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46.8" x14ac:dyDescent="0.3">
      <c r="A8" s="1">
        <v>4</v>
      </c>
      <c r="B8" s="1" t="s">
        <v>316</v>
      </c>
      <c r="C8" s="1" t="s">
        <v>317</v>
      </c>
      <c r="D8" s="1" t="s">
        <v>55</v>
      </c>
      <c r="E8" s="1">
        <v>16</v>
      </c>
      <c r="F8" s="1">
        <v>2</v>
      </c>
      <c r="G8" s="1" t="s">
        <v>52</v>
      </c>
      <c r="H8" s="1" t="s">
        <v>318</v>
      </c>
      <c r="I8" s="1" t="s">
        <v>319</v>
      </c>
      <c r="J8" s="1" t="s">
        <v>317</v>
      </c>
      <c r="K8" s="1" t="s">
        <v>228</v>
      </c>
      <c r="L8" s="1" t="s">
        <v>229</v>
      </c>
      <c r="M8" s="1" t="s">
        <v>230</v>
      </c>
      <c r="N8" s="1"/>
      <c r="O8" s="1" t="s">
        <v>320</v>
      </c>
    </row>
    <row r="9" spans="1:15" ht="46.8" x14ac:dyDescent="0.3">
      <c r="A9" s="1">
        <v>5</v>
      </c>
      <c r="B9" s="1" t="s">
        <v>321</v>
      </c>
      <c r="C9" s="1" t="s">
        <v>322</v>
      </c>
      <c r="D9" s="1" t="s">
        <v>55</v>
      </c>
      <c r="E9" s="1">
        <v>16</v>
      </c>
      <c r="F9" s="1">
        <v>2</v>
      </c>
      <c r="G9" s="1" t="s">
        <v>52</v>
      </c>
      <c r="H9" s="1" t="s">
        <v>318</v>
      </c>
      <c r="I9" s="1" t="s">
        <v>323</v>
      </c>
      <c r="J9" s="1" t="s">
        <v>324</v>
      </c>
      <c r="K9" s="1" t="s">
        <v>228</v>
      </c>
      <c r="L9" s="1" t="s">
        <v>229</v>
      </c>
      <c r="M9" s="1" t="s">
        <v>230</v>
      </c>
      <c r="N9" s="1"/>
      <c r="O9" s="1" t="s">
        <v>325</v>
      </c>
    </row>
    <row r="10" spans="1:15" ht="46.8" x14ac:dyDescent="0.3">
      <c r="A10" s="1">
        <v>6</v>
      </c>
      <c r="B10" s="1" t="s">
        <v>326</v>
      </c>
      <c r="C10" s="1" t="s">
        <v>327</v>
      </c>
      <c r="D10" s="1" t="s">
        <v>55</v>
      </c>
      <c r="E10" s="1">
        <v>16</v>
      </c>
      <c r="F10" s="1">
        <v>2</v>
      </c>
      <c r="G10" s="1" t="s">
        <v>52</v>
      </c>
      <c r="H10" s="1" t="s">
        <v>318</v>
      </c>
      <c r="I10" s="1" t="s">
        <v>328</v>
      </c>
      <c r="J10" s="1" t="s">
        <v>327</v>
      </c>
      <c r="K10" s="1" t="s">
        <v>228</v>
      </c>
      <c r="L10" s="1" t="s">
        <v>229</v>
      </c>
      <c r="M10" s="1" t="s">
        <v>230</v>
      </c>
      <c r="N10" s="1"/>
      <c r="O10" s="1" t="s">
        <v>329</v>
      </c>
    </row>
    <row r="11" spans="1:15" ht="46.8" x14ac:dyDescent="0.3">
      <c r="A11" s="1">
        <v>7</v>
      </c>
      <c r="B11" s="1" t="s">
        <v>330</v>
      </c>
      <c r="C11" s="1" t="s">
        <v>331</v>
      </c>
      <c r="D11" s="1" t="s">
        <v>55</v>
      </c>
      <c r="E11" s="1">
        <v>16</v>
      </c>
      <c r="F11" s="1">
        <v>2</v>
      </c>
      <c r="G11" s="1" t="s">
        <v>52</v>
      </c>
      <c r="H11" s="1" t="s">
        <v>318</v>
      </c>
      <c r="I11" s="1" t="s">
        <v>332</v>
      </c>
      <c r="J11" s="1" t="s">
        <v>331</v>
      </c>
      <c r="K11" s="1" t="s">
        <v>228</v>
      </c>
      <c r="L11" s="1" t="s">
        <v>229</v>
      </c>
      <c r="M11" s="1" t="s">
        <v>230</v>
      </c>
      <c r="N11" s="1"/>
      <c r="O11" s="1" t="s">
        <v>333</v>
      </c>
    </row>
    <row r="12" spans="1:15" ht="62.4" x14ac:dyDescent="0.3">
      <c r="A12" s="1">
        <v>8</v>
      </c>
      <c r="B12" s="1" t="s">
        <v>334</v>
      </c>
      <c r="C12" s="1" t="s">
        <v>335</v>
      </c>
      <c r="D12" s="1" t="s">
        <v>67</v>
      </c>
      <c r="E12" s="1">
        <v>1</v>
      </c>
      <c r="F12" s="1"/>
      <c r="G12" s="1" t="s">
        <v>336</v>
      </c>
      <c r="H12" s="1" t="s">
        <v>52</v>
      </c>
      <c r="I12" s="1" t="s">
        <v>52</v>
      </c>
      <c r="J12" s="1" t="s">
        <v>52</v>
      </c>
      <c r="K12" s="1" t="s">
        <v>52</v>
      </c>
      <c r="L12" s="1"/>
      <c r="M12" s="1"/>
      <c r="N12" s="1" t="s">
        <v>76</v>
      </c>
      <c r="O12" s="1"/>
    </row>
    <row r="13" spans="1:15" ht="46.8" x14ac:dyDescent="0.3">
      <c r="A13" s="1">
        <v>9</v>
      </c>
      <c r="B13" s="1" t="s">
        <v>337</v>
      </c>
      <c r="C13" s="1" t="s">
        <v>338</v>
      </c>
      <c r="D13" s="1" t="s">
        <v>67</v>
      </c>
      <c r="E13" s="1">
        <v>1</v>
      </c>
      <c r="F13" s="1"/>
      <c r="G13" s="1" t="s">
        <v>339</v>
      </c>
      <c r="H13" s="1" t="s">
        <v>318</v>
      </c>
      <c r="I13" s="1" t="s">
        <v>340</v>
      </c>
      <c r="J13" s="1" t="s">
        <v>341</v>
      </c>
      <c r="K13" s="1" t="s">
        <v>157</v>
      </c>
      <c r="L13" s="1" t="s">
        <v>99</v>
      </c>
      <c r="M13" s="1" t="s">
        <v>57</v>
      </c>
      <c r="N13" s="1"/>
      <c r="O13" s="1" t="s">
        <v>342</v>
      </c>
    </row>
    <row r="14" spans="1:15" ht="31.2" x14ac:dyDescent="0.3">
      <c r="A14" s="1">
        <v>10</v>
      </c>
      <c r="B14" s="1" t="s">
        <v>343</v>
      </c>
      <c r="C14" s="1" t="s">
        <v>344</v>
      </c>
      <c r="D14" s="1" t="s">
        <v>67</v>
      </c>
      <c r="E14" s="1">
        <v>1</v>
      </c>
      <c r="F14" s="1"/>
      <c r="G14" s="1" t="s">
        <v>277</v>
      </c>
      <c r="H14" s="1" t="s">
        <v>52</v>
      </c>
      <c r="I14" s="1" t="s">
        <v>52</v>
      </c>
      <c r="J14" s="1" t="s">
        <v>52</v>
      </c>
      <c r="K14" s="1" t="s">
        <v>52</v>
      </c>
      <c r="L14" s="1"/>
      <c r="M14" s="1"/>
      <c r="N14" s="1" t="s">
        <v>345</v>
      </c>
      <c r="O14" s="1"/>
    </row>
    <row r="15" spans="1:15" ht="31.2" x14ac:dyDescent="0.3">
      <c r="A15" s="1">
        <v>11</v>
      </c>
      <c r="B15" s="1" t="s">
        <v>346</v>
      </c>
      <c r="C15" s="1" t="s">
        <v>347</v>
      </c>
      <c r="D15" s="1" t="s">
        <v>67</v>
      </c>
      <c r="E15" s="1">
        <v>1</v>
      </c>
      <c r="F15" s="1"/>
      <c r="G15" s="1" t="s">
        <v>277</v>
      </c>
      <c r="H15" s="1" t="s">
        <v>52</v>
      </c>
      <c r="I15" s="1" t="s">
        <v>52</v>
      </c>
      <c r="J15" s="1" t="s">
        <v>52</v>
      </c>
      <c r="K15" s="1" t="s">
        <v>52</v>
      </c>
      <c r="L15" s="1"/>
      <c r="M15" s="1"/>
      <c r="N15" s="1" t="s">
        <v>345</v>
      </c>
      <c r="O15" s="1"/>
    </row>
    <row r="16" spans="1:15" ht="31.2" x14ac:dyDescent="0.3">
      <c r="A16" s="1">
        <v>12</v>
      </c>
      <c r="B16" s="1" t="s">
        <v>348</v>
      </c>
      <c r="C16" s="1" t="s">
        <v>349</v>
      </c>
      <c r="D16" s="1" t="s">
        <v>67</v>
      </c>
      <c r="E16" s="1">
        <v>1</v>
      </c>
      <c r="F16" s="1"/>
      <c r="G16" s="1" t="s">
        <v>277</v>
      </c>
      <c r="H16" s="1" t="s">
        <v>52</v>
      </c>
      <c r="I16" s="1" t="s">
        <v>52</v>
      </c>
      <c r="J16" s="1" t="s">
        <v>52</v>
      </c>
      <c r="K16" s="1" t="s">
        <v>52</v>
      </c>
      <c r="L16" s="1"/>
      <c r="M16" s="1"/>
      <c r="N16" s="1" t="s">
        <v>345</v>
      </c>
      <c r="O16" s="1"/>
    </row>
    <row r="17" spans="1:15" ht="46.8" x14ac:dyDescent="0.3">
      <c r="A17" s="1">
        <v>13</v>
      </c>
      <c r="B17" s="1" t="s">
        <v>350</v>
      </c>
      <c r="C17" s="1" t="s">
        <v>351</v>
      </c>
      <c r="D17" s="1" t="s">
        <v>67</v>
      </c>
      <c r="E17" s="1">
        <v>1</v>
      </c>
      <c r="F17" s="1"/>
      <c r="G17" s="1" t="s">
        <v>277</v>
      </c>
      <c r="H17" s="1" t="s">
        <v>52</v>
      </c>
      <c r="I17" s="1" t="s">
        <v>52</v>
      </c>
      <c r="J17" s="1" t="s">
        <v>52</v>
      </c>
      <c r="K17" s="1" t="s">
        <v>52</v>
      </c>
      <c r="L17" s="1"/>
      <c r="M17" s="1"/>
      <c r="N17" s="1"/>
      <c r="O17" s="1" t="s">
        <v>352</v>
      </c>
    </row>
    <row r="18" spans="1:15" ht="15.6" x14ac:dyDescent="0.3">
      <c r="A18" s="1">
        <v>14</v>
      </c>
      <c r="B18" s="1" t="s">
        <v>353</v>
      </c>
      <c r="C18" s="1" t="s">
        <v>354</v>
      </c>
      <c r="D18" s="1" t="s">
        <v>238</v>
      </c>
      <c r="E18" s="1">
        <v>8</v>
      </c>
      <c r="F18" s="1"/>
      <c r="G18" s="1" t="s">
        <v>52</v>
      </c>
      <c r="H18" s="1" t="s">
        <v>52</v>
      </c>
      <c r="I18" s="1" t="s">
        <v>52</v>
      </c>
      <c r="J18" s="1" t="s">
        <v>52</v>
      </c>
      <c r="K18" s="1" t="s">
        <v>52</v>
      </c>
      <c r="L18" s="1"/>
      <c r="M18" s="1"/>
      <c r="N18" s="1" t="s">
        <v>274</v>
      </c>
      <c r="O18" s="1"/>
    </row>
    <row r="19" spans="1:15" ht="46.8" x14ac:dyDescent="0.3">
      <c r="A19" s="1">
        <v>15</v>
      </c>
      <c r="B19" s="1" t="s">
        <v>355</v>
      </c>
      <c r="C19" s="1" t="s">
        <v>356</v>
      </c>
      <c r="D19" s="1" t="s">
        <v>67</v>
      </c>
      <c r="E19" s="1">
        <v>1</v>
      </c>
      <c r="F19" s="1"/>
      <c r="G19" s="1" t="s">
        <v>357</v>
      </c>
      <c r="H19" s="1" t="s">
        <v>52</v>
      </c>
      <c r="I19" s="1" t="s">
        <v>52</v>
      </c>
      <c r="J19" s="1" t="s">
        <v>52</v>
      </c>
      <c r="K19" s="1" t="s">
        <v>52</v>
      </c>
      <c r="L19" s="1"/>
      <c r="M19" s="1"/>
      <c r="N19" s="1" t="s">
        <v>79</v>
      </c>
      <c r="O19" s="1"/>
    </row>
    <row r="20" spans="1:15" ht="15.6" x14ac:dyDescent="0.3">
      <c r="A20" s="1">
        <v>16</v>
      </c>
      <c r="B20" s="1" t="s">
        <v>358</v>
      </c>
      <c r="C20" s="1" t="s">
        <v>359</v>
      </c>
      <c r="D20" s="1" t="s">
        <v>55</v>
      </c>
      <c r="E20" s="1">
        <v>5</v>
      </c>
      <c r="F20" s="1">
        <v>2</v>
      </c>
      <c r="G20" s="1" t="s">
        <v>52</v>
      </c>
      <c r="H20" s="1" t="s">
        <v>52</v>
      </c>
      <c r="I20" s="1" t="s">
        <v>52</v>
      </c>
      <c r="J20" s="1" t="s">
        <v>52</v>
      </c>
      <c r="K20" s="1" t="s">
        <v>52</v>
      </c>
      <c r="L20" s="1"/>
      <c r="M20" s="1"/>
      <c r="N20" s="1" t="s">
        <v>274</v>
      </c>
      <c r="O20" s="1"/>
    </row>
    <row r="21" spans="1:15" ht="15.6" x14ac:dyDescent="0.3">
      <c r="A21" s="1">
        <v>17</v>
      </c>
      <c r="B21" s="1" t="s">
        <v>360</v>
      </c>
      <c r="C21" s="1" t="s">
        <v>361</v>
      </c>
      <c r="D21" s="1" t="s">
        <v>55</v>
      </c>
      <c r="E21" s="1">
        <v>16</v>
      </c>
      <c r="F21" s="1">
        <v>2</v>
      </c>
      <c r="G21" s="1" t="s">
        <v>52</v>
      </c>
      <c r="H21" s="1" t="s">
        <v>52</v>
      </c>
      <c r="I21" s="1" t="s">
        <v>52</v>
      </c>
      <c r="J21" s="1" t="s">
        <v>52</v>
      </c>
      <c r="K21" s="1" t="s">
        <v>52</v>
      </c>
      <c r="L21" s="1"/>
      <c r="M21" s="1"/>
      <c r="N21" s="1" t="s">
        <v>274</v>
      </c>
      <c r="O21" s="1"/>
    </row>
    <row r="22" spans="1:15" ht="31.2" x14ac:dyDescent="0.3">
      <c r="A22" s="1">
        <v>18</v>
      </c>
      <c r="B22" s="1" t="s">
        <v>362</v>
      </c>
      <c r="C22" s="1" t="s">
        <v>363</v>
      </c>
      <c r="D22" s="1" t="s">
        <v>67</v>
      </c>
      <c r="E22" s="1">
        <v>1</v>
      </c>
      <c r="F22" s="1"/>
      <c r="G22" s="1" t="s">
        <v>364</v>
      </c>
      <c r="H22" s="1" t="s">
        <v>52</v>
      </c>
      <c r="I22" s="1" t="s">
        <v>52</v>
      </c>
      <c r="J22" s="1" t="s">
        <v>52</v>
      </c>
      <c r="K22" s="1" t="s">
        <v>52</v>
      </c>
      <c r="L22" s="1"/>
      <c r="M22" s="1"/>
      <c r="N22" s="1" t="s">
        <v>274</v>
      </c>
      <c r="O22" s="1"/>
    </row>
    <row r="23" spans="1:15" ht="78" x14ac:dyDescent="0.3">
      <c r="A23" s="1">
        <v>19</v>
      </c>
      <c r="B23" s="1" t="s">
        <v>365</v>
      </c>
      <c r="C23" s="1" t="s">
        <v>366</v>
      </c>
      <c r="D23" s="1" t="s">
        <v>137</v>
      </c>
      <c r="E23" s="1">
        <v>60</v>
      </c>
      <c r="F23" s="1"/>
      <c r="G23" s="1" t="s">
        <v>52</v>
      </c>
      <c r="H23" s="1" t="s">
        <v>318</v>
      </c>
      <c r="I23" s="1" t="s">
        <v>367</v>
      </c>
      <c r="J23" s="1" t="s">
        <v>366</v>
      </c>
      <c r="K23" s="1" t="s">
        <v>157</v>
      </c>
      <c r="L23" s="1" t="s">
        <v>368</v>
      </c>
      <c r="M23" s="1" t="s">
        <v>57</v>
      </c>
      <c r="N23" s="1"/>
      <c r="O23" s="1" t="s">
        <v>369</v>
      </c>
    </row>
    <row r="24" spans="1:15" ht="140.4" x14ac:dyDescent="0.3">
      <c r="A24" s="1">
        <v>20</v>
      </c>
      <c r="B24" s="1" t="s">
        <v>370</v>
      </c>
      <c r="C24" s="1" t="s">
        <v>371</v>
      </c>
      <c r="D24" s="1" t="s">
        <v>67</v>
      </c>
      <c r="E24" s="1">
        <v>1</v>
      </c>
      <c r="F24" s="1"/>
      <c r="G24" s="1" t="s">
        <v>372</v>
      </c>
      <c r="H24" s="1" t="s">
        <v>52</v>
      </c>
      <c r="I24" s="1" t="s">
        <v>52</v>
      </c>
      <c r="J24" s="1" t="s">
        <v>52</v>
      </c>
      <c r="K24" s="1" t="s">
        <v>52</v>
      </c>
      <c r="L24" s="1"/>
      <c r="M24" s="1"/>
      <c r="N24" s="1" t="s">
        <v>76</v>
      </c>
      <c r="O24" s="1"/>
    </row>
    <row r="25" spans="1:15" ht="15.6" x14ac:dyDescent="0.3">
      <c r="A25" s="1">
        <v>21</v>
      </c>
      <c r="B25" s="1" t="s">
        <v>373</v>
      </c>
      <c r="C25" s="1" t="s">
        <v>374</v>
      </c>
      <c r="D25" s="1" t="s">
        <v>238</v>
      </c>
      <c r="E25" s="1">
        <v>8</v>
      </c>
      <c r="F25" s="1"/>
      <c r="G25" s="1" t="s">
        <v>52</v>
      </c>
      <c r="H25" s="1" t="s">
        <v>52</v>
      </c>
      <c r="I25" s="1" t="s">
        <v>52</v>
      </c>
      <c r="J25" s="1" t="s">
        <v>52</v>
      </c>
      <c r="K25" s="1" t="s">
        <v>52</v>
      </c>
      <c r="L25" s="1"/>
      <c r="M25" s="1"/>
      <c r="N25" s="1" t="s">
        <v>274</v>
      </c>
      <c r="O25" s="1"/>
    </row>
    <row r="26" spans="1:15" ht="15.6" x14ac:dyDescent="0.3">
      <c r="A26" s="1">
        <v>22</v>
      </c>
      <c r="B26" s="1" t="s">
        <v>375</v>
      </c>
      <c r="C26" s="1" t="s">
        <v>376</v>
      </c>
      <c r="D26" s="1" t="s">
        <v>137</v>
      </c>
      <c r="E26" s="1">
        <v>20</v>
      </c>
      <c r="F26" s="1"/>
      <c r="G26" s="1" t="s">
        <v>52</v>
      </c>
      <c r="H26" s="1" t="s">
        <v>52</v>
      </c>
      <c r="I26" s="1" t="s">
        <v>52</v>
      </c>
      <c r="J26" s="1" t="s">
        <v>52</v>
      </c>
      <c r="K26" s="1" t="s">
        <v>52</v>
      </c>
      <c r="L26" s="1"/>
      <c r="M26" s="1"/>
      <c r="N26" s="1" t="s">
        <v>76</v>
      </c>
      <c r="O26" s="1"/>
    </row>
    <row r="27" spans="1:15" ht="15.6" x14ac:dyDescent="0.3">
      <c r="A27" s="1">
        <v>23</v>
      </c>
      <c r="B27" s="1" t="s">
        <v>377</v>
      </c>
      <c r="C27" s="1" t="s">
        <v>378</v>
      </c>
      <c r="D27" s="1" t="s">
        <v>238</v>
      </c>
      <c r="E27" s="1">
        <v>8</v>
      </c>
      <c r="F27" s="1"/>
      <c r="G27" s="1" t="s">
        <v>52</v>
      </c>
      <c r="H27" s="1" t="s">
        <v>52</v>
      </c>
      <c r="I27" s="1" t="s">
        <v>52</v>
      </c>
      <c r="J27" s="1" t="s">
        <v>52</v>
      </c>
      <c r="K27" s="1" t="s">
        <v>52</v>
      </c>
      <c r="L27" s="1"/>
      <c r="M27" s="1"/>
      <c r="N27" s="1" t="s">
        <v>274</v>
      </c>
      <c r="O27" s="1"/>
    </row>
    <row r="28" spans="1:15" ht="15.6" x14ac:dyDescent="0.3">
      <c r="A28" s="1">
        <v>24</v>
      </c>
      <c r="B28" s="1" t="s">
        <v>379</v>
      </c>
      <c r="C28" s="1" t="s">
        <v>380</v>
      </c>
      <c r="D28" s="1" t="s">
        <v>137</v>
      </c>
      <c r="E28" s="1">
        <v>20</v>
      </c>
      <c r="F28" s="1"/>
      <c r="G28" s="1" t="s">
        <v>52</v>
      </c>
      <c r="H28" s="1" t="s">
        <v>52</v>
      </c>
      <c r="I28" s="1" t="s">
        <v>52</v>
      </c>
      <c r="J28" s="1" t="s">
        <v>52</v>
      </c>
      <c r="K28" s="1" t="s">
        <v>52</v>
      </c>
      <c r="L28" s="1"/>
      <c r="M28" s="1"/>
      <c r="N28" s="1" t="s">
        <v>76</v>
      </c>
      <c r="O28" s="1"/>
    </row>
    <row r="29" spans="1:15" ht="46.8" x14ac:dyDescent="0.3">
      <c r="A29" s="1">
        <v>25</v>
      </c>
      <c r="B29" s="1" t="s">
        <v>381</v>
      </c>
      <c r="C29" s="1" t="s">
        <v>382</v>
      </c>
      <c r="D29" s="1" t="s">
        <v>67</v>
      </c>
      <c r="E29" s="1">
        <v>1</v>
      </c>
      <c r="F29" s="1"/>
      <c r="G29" s="1" t="s">
        <v>383</v>
      </c>
      <c r="H29" s="1" t="s">
        <v>52</v>
      </c>
      <c r="I29" s="1" t="s">
        <v>52</v>
      </c>
      <c r="J29" s="1" t="s">
        <v>52</v>
      </c>
      <c r="K29" s="1" t="s">
        <v>52</v>
      </c>
      <c r="L29" s="1"/>
      <c r="M29" s="1"/>
      <c r="N29" s="1"/>
      <c r="O29" s="1" t="s">
        <v>384</v>
      </c>
    </row>
    <row r="30" spans="1:15" ht="62.4" x14ac:dyDescent="0.3">
      <c r="A30" s="1">
        <v>26</v>
      </c>
      <c r="B30" s="1" t="s">
        <v>385</v>
      </c>
      <c r="C30" s="1" t="s">
        <v>386</v>
      </c>
      <c r="D30" s="1" t="s">
        <v>67</v>
      </c>
      <c r="E30" s="1">
        <v>1</v>
      </c>
      <c r="F30" s="1"/>
      <c r="G30" s="1" t="s">
        <v>387</v>
      </c>
      <c r="H30" s="1" t="s">
        <v>52</v>
      </c>
      <c r="I30" s="1" t="s">
        <v>52</v>
      </c>
      <c r="J30" s="1" t="s">
        <v>52</v>
      </c>
      <c r="K30" s="1" t="s">
        <v>52</v>
      </c>
      <c r="L30" s="1"/>
      <c r="M30" s="1"/>
      <c r="N30" s="1" t="s">
        <v>274</v>
      </c>
      <c r="O30" s="1"/>
    </row>
    <row r="31" spans="1:15" ht="46.8" x14ac:dyDescent="0.3">
      <c r="A31" s="1">
        <v>27</v>
      </c>
      <c r="B31" s="1" t="s">
        <v>388</v>
      </c>
      <c r="C31" s="1" t="s">
        <v>389</v>
      </c>
      <c r="D31" s="1" t="s">
        <v>238</v>
      </c>
      <c r="E31" s="1">
        <v>8</v>
      </c>
      <c r="F31" s="1"/>
      <c r="G31" s="1" t="s">
        <v>52</v>
      </c>
      <c r="H31" s="1" t="s">
        <v>318</v>
      </c>
      <c r="I31" s="1" t="s">
        <v>390</v>
      </c>
      <c r="J31" s="1" t="s">
        <v>389</v>
      </c>
      <c r="K31" s="1" t="s">
        <v>118</v>
      </c>
      <c r="L31" s="1" t="s">
        <v>241</v>
      </c>
      <c r="M31" s="1" t="s">
        <v>57</v>
      </c>
      <c r="N31" s="1"/>
      <c r="O31" s="1" t="s">
        <v>391</v>
      </c>
    </row>
    <row r="32" spans="1:15" ht="15.6" x14ac:dyDescent="0.3">
      <c r="A32" s="1">
        <v>28</v>
      </c>
      <c r="B32" s="1" t="s">
        <v>392</v>
      </c>
      <c r="C32" s="1" t="s">
        <v>310</v>
      </c>
      <c r="D32" s="1" t="s">
        <v>55</v>
      </c>
      <c r="E32" s="1">
        <v>16</v>
      </c>
      <c r="F32" s="1">
        <v>2</v>
      </c>
      <c r="G32" s="1" t="s">
        <v>52</v>
      </c>
      <c r="H32" s="1"/>
      <c r="I32" s="1"/>
      <c r="J32" s="1"/>
      <c r="K32" s="1"/>
      <c r="L32" s="1"/>
      <c r="M32" s="1"/>
      <c r="N32" s="1" t="s">
        <v>1630</v>
      </c>
      <c r="O32" s="1"/>
    </row>
    <row r="33" spans="1:15" ht="31.2" x14ac:dyDescent="0.3">
      <c r="A33" s="1">
        <v>29</v>
      </c>
      <c r="B33" s="1" t="s">
        <v>393</v>
      </c>
      <c r="C33" s="1" t="s">
        <v>394</v>
      </c>
      <c r="D33" s="1" t="s">
        <v>238</v>
      </c>
      <c r="E33" s="1">
        <v>8</v>
      </c>
      <c r="F33" s="1"/>
      <c r="G33" s="1" t="s">
        <v>52</v>
      </c>
      <c r="H33" s="1" t="s">
        <v>318</v>
      </c>
      <c r="I33" s="1" t="s">
        <v>395</v>
      </c>
      <c r="J33" s="1" t="s">
        <v>396</v>
      </c>
      <c r="K33" s="1" t="s">
        <v>118</v>
      </c>
      <c r="L33" s="1" t="s">
        <v>241</v>
      </c>
      <c r="M33" s="1" t="s">
        <v>57</v>
      </c>
      <c r="N33" s="1"/>
      <c r="O33" s="1" t="s">
        <v>397</v>
      </c>
    </row>
    <row r="34" spans="1:15" ht="62.4" x14ac:dyDescent="0.3">
      <c r="A34" s="1">
        <v>30</v>
      </c>
      <c r="B34" s="1" t="s">
        <v>398</v>
      </c>
      <c r="C34" s="1" t="s">
        <v>399</v>
      </c>
      <c r="D34" s="1" t="s">
        <v>67</v>
      </c>
      <c r="E34" s="1">
        <v>1</v>
      </c>
      <c r="F34" s="1"/>
      <c r="G34" s="1" t="s">
        <v>52</v>
      </c>
      <c r="H34" s="1" t="s">
        <v>318</v>
      </c>
      <c r="I34" s="1" t="s">
        <v>400</v>
      </c>
      <c r="J34" s="1" t="s">
        <v>401</v>
      </c>
      <c r="K34" s="1" t="s">
        <v>118</v>
      </c>
      <c r="L34" s="1" t="s">
        <v>99</v>
      </c>
      <c r="M34" s="1" t="s">
        <v>57</v>
      </c>
      <c r="N34" s="1"/>
      <c r="O34" s="1" t="s">
        <v>402</v>
      </c>
    </row>
    <row r="35" spans="1:15" ht="15.6" x14ac:dyDescent="0.3">
      <c r="A35" s="1">
        <v>31</v>
      </c>
      <c r="B35" s="1" t="s">
        <v>82</v>
      </c>
      <c r="C35" s="1" t="s">
        <v>83</v>
      </c>
      <c r="D35" s="1" t="s">
        <v>84</v>
      </c>
      <c r="E35" s="1"/>
      <c r="F35" s="1"/>
      <c r="G35" s="1" t="s">
        <v>52</v>
      </c>
      <c r="H35" s="1" t="s">
        <v>52</v>
      </c>
      <c r="I35" s="1"/>
      <c r="J35" s="1"/>
      <c r="K35" s="1"/>
      <c r="L35" s="1"/>
      <c r="M35" s="1"/>
      <c r="N35" s="1"/>
      <c r="O35" s="1"/>
    </row>
    <row r="36" spans="1:15" ht="15.6" x14ac:dyDescent="0.3">
      <c r="A36" s="1">
        <v>32</v>
      </c>
      <c r="B36" s="1" t="s">
        <v>85</v>
      </c>
      <c r="C36" s="1" t="s">
        <v>86</v>
      </c>
      <c r="D36" s="1" t="s">
        <v>67</v>
      </c>
      <c r="E36" s="1">
        <v>6</v>
      </c>
      <c r="F36" s="1"/>
      <c r="G36" s="1" t="s">
        <v>52</v>
      </c>
      <c r="H36" s="1" t="s">
        <v>52</v>
      </c>
      <c r="I36" s="1"/>
      <c r="J36" s="1"/>
      <c r="K36" s="1"/>
      <c r="L36" s="1"/>
      <c r="M36" s="1"/>
      <c r="N36" s="1"/>
      <c r="O36" s="1"/>
    </row>
    <row r="37" spans="1:15" ht="15.6" x14ac:dyDescent="0.3">
      <c r="A37" s="1">
        <v>33</v>
      </c>
      <c r="B37" s="1" t="s">
        <v>87</v>
      </c>
      <c r="C37" s="1" t="s">
        <v>88</v>
      </c>
      <c r="D37" s="1" t="s">
        <v>84</v>
      </c>
      <c r="E37" s="1"/>
      <c r="F37" s="1"/>
      <c r="G37" s="1" t="s">
        <v>52</v>
      </c>
      <c r="H37" s="1" t="s">
        <v>52</v>
      </c>
      <c r="I37" s="1"/>
      <c r="J37" s="1"/>
      <c r="K37" s="1"/>
      <c r="L37" s="1"/>
      <c r="M37" s="1"/>
      <c r="N37" s="1"/>
      <c r="O37" s="1"/>
    </row>
    <row r="38" spans="1:15" ht="15.6" x14ac:dyDescent="0.3">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6"/>
  <sheetViews>
    <sheetView workbookViewId="0">
      <selection sqref="A1:B1"/>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403</v>
      </c>
      <c r="D1" s="1" t="s">
        <v>13</v>
      </c>
      <c r="E1" s="5" t="str">
        <f>HYPERLINK("#'目錄'!A1","回首頁")</f>
        <v>回首頁</v>
      </c>
      <c r="N1" s="4" t="s">
        <v>35</v>
      </c>
      <c r="O1" s="1"/>
    </row>
    <row r="2" spans="1:15" ht="24" customHeight="1" x14ac:dyDescent="0.3">
      <c r="A2" s="11" t="s">
        <v>36</v>
      </c>
      <c r="B2" s="11"/>
      <c r="C2" s="1" t="s">
        <v>404</v>
      </c>
      <c r="N2" s="4" t="s">
        <v>38</v>
      </c>
      <c r="O2" s="1" t="s">
        <v>405</v>
      </c>
    </row>
    <row r="3" spans="1:15" ht="24" customHeight="1" x14ac:dyDescent="0.3">
      <c r="A3" s="11" t="s">
        <v>40</v>
      </c>
      <c r="B3" s="11"/>
      <c r="C3" s="1" t="s">
        <v>406</v>
      </c>
      <c r="N3" s="4" t="s">
        <v>42</v>
      </c>
      <c r="O3" s="1"/>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52</v>
      </c>
      <c r="H5" s="1" t="s">
        <v>407</v>
      </c>
      <c r="I5" s="1" t="s">
        <v>53</v>
      </c>
      <c r="J5" s="1" t="s">
        <v>97</v>
      </c>
      <c r="K5" s="1" t="s">
        <v>98</v>
      </c>
      <c r="L5" s="1" t="s">
        <v>99</v>
      </c>
      <c r="M5" s="1" t="s">
        <v>57</v>
      </c>
      <c r="N5" s="1"/>
      <c r="O5" s="1" t="s">
        <v>408</v>
      </c>
    </row>
    <row r="6" spans="1:15" ht="31.2" x14ac:dyDescent="0.3">
      <c r="A6" s="1">
        <v>2</v>
      </c>
      <c r="B6" s="1" t="s">
        <v>59</v>
      </c>
      <c r="C6" s="1" t="s">
        <v>101</v>
      </c>
      <c r="D6" s="1" t="s">
        <v>55</v>
      </c>
      <c r="E6" s="1">
        <v>2</v>
      </c>
      <c r="F6" s="1"/>
      <c r="G6" s="1" t="s">
        <v>52</v>
      </c>
      <c r="H6" s="1" t="s">
        <v>407</v>
      </c>
      <c r="I6" s="1" t="s">
        <v>59</v>
      </c>
      <c r="J6" s="1" t="s">
        <v>101</v>
      </c>
      <c r="K6" s="1" t="s">
        <v>98</v>
      </c>
      <c r="L6" s="1" t="s">
        <v>102</v>
      </c>
      <c r="M6" s="1" t="s">
        <v>57</v>
      </c>
      <c r="N6" s="1"/>
      <c r="O6" s="1" t="s">
        <v>409</v>
      </c>
    </row>
    <row r="7" spans="1:15" ht="31.2" x14ac:dyDescent="0.3">
      <c r="A7" s="1">
        <v>3</v>
      </c>
      <c r="B7" s="1" t="s">
        <v>62</v>
      </c>
      <c r="C7" s="1" t="s">
        <v>63</v>
      </c>
      <c r="D7" s="1" t="s">
        <v>55</v>
      </c>
      <c r="E7" s="1">
        <v>7</v>
      </c>
      <c r="F7" s="1"/>
      <c r="G7" s="1" t="s">
        <v>52</v>
      </c>
      <c r="H7" s="1" t="s">
        <v>407</v>
      </c>
      <c r="I7" s="1" t="s">
        <v>62</v>
      </c>
      <c r="J7" s="1" t="s">
        <v>63</v>
      </c>
      <c r="K7" s="1" t="s">
        <v>98</v>
      </c>
      <c r="L7" s="1" t="s">
        <v>104</v>
      </c>
      <c r="M7" s="1" t="s">
        <v>57</v>
      </c>
      <c r="N7" s="1"/>
      <c r="O7" s="1" t="s">
        <v>410</v>
      </c>
    </row>
    <row r="8" spans="1:15" ht="46.8" x14ac:dyDescent="0.3">
      <c r="A8" s="1">
        <v>4</v>
      </c>
      <c r="B8" s="1" t="s">
        <v>411</v>
      </c>
      <c r="C8" s="1" t="s">
        <v>412</v>
      </c>
      <c r="D8" s="1" t="s">
        <v>55</v>
      </c>
      <c r="E8" s="1">
        <v>3</v>
      </c>
      <c r="F8" s="1"/>
      <c r="G8" s="1" t="s">
        <v>413</v>
      </c>
      <c r="H8" s="1" t="s">
        <v>407</v>
      </c>
      <c r="I8" s="1" t="s">
        <v>411</v>
      </c>
      <c r="J8" s="1" t="s">
        <v>412</v>
      </c>
      <c r="K8" s="1" t="s">
        <v>98</v>
      </c>
      <c r="L8" s="1" t="s">
        <v>125</v>
      </c>
      <c r="M8" s="1" t="s">
        <v>57</v>
      </c>
      <c r="N8" s="1"/>
      <c r="O8" s="1" t="s">
        <v>414</v>
      </c>
    </row>
    <row r="9" spans="1:15" ht="31.2" x14ac:dyDescent="0.3">
      <c r="A9" s="1">
        <v>5</v>
      </c>
      <c r="B9" s="1" t="s">
        <v>65</v>
      </c>
      <c r="C9" s="1" t="s">
        <v>66</v>
      </c>
      <c r="D9" s="1" t="s">
        <v>67</v>
      </c>
      <c r="E9" s="1">
        <v>32</v>
      </c>
      <c r="F9" s="1"/>
      <c r="G9" s="1" t="s">
        <v>52</v>
      </c>
      <c r="H9" s="1" t="s">
        <v>68</v>
      </c>
      <c r="I9" s="1" t="s">
        <v>69</v>
      </c>
      <c r="J9" s="1" t="s">
        <v>66</v>
      </c>
      <c r="K9" s="1" t="s">
        <v>70</v>
      </c>
      <c r="L9" s="1" t="s">
        <v>71</v>
      </c>
      <c r="M9" s="1" t="s">
        <v>57</v>
      </c>
      <c r="N9" s="1"/>
      <c r="O9" s="1" t="s">
        <v>415</v>
      </c>
    </row>
    <row r="10" spans="1:15" ht="15.6" x14ac:dyDescent="0.3">
      <c r="A10" s="1">
        <v>6</v>
      </c>
      <c r="B10" s="1" t="s">
        <v>73</v>
      </c>
      <c r="C10" s="1" t="s">
        <v>74</v>
      </c>
      <c r="D10" s="1" t="s">
        <v>67</v>
      </c>
      <c r="E10" s="1">
        <v>2</v>
      </c>
      <c r="F10" s="1"/>
      <c r="G10" s="1" t="s">
        <v>75</v>
      </c>
      <c r="H10" s="1" t="s">
        <v>52</v>
      </c>
      <c r="I10" s="1" t="s">
        <v>52</v>
      </c>
      <c r="J10" s="1" t="s">
        <v>52</v>
      </c>
      <c r="K10" s="1" t="s">
        <v>52</v>
      </c>
      <c r="L10" s="1"/>
      <c r="M10" s="1"/>
      <c r="N10" s="1" t="s">
        <v>76</v>
      </c>
      <c r="O10" s="1"/>
    </row>
    <row r="11" spans="1:15" ht="15.6" x14ac:dyDescent="0.3">
      <c r="A11" s="1">
        <v>7</v>
      </c>
      <c r="B11" s="1" t="s">
        <v>77</v>
      </c>
      <c r="C11" s="1" t="s">
        <v>78</v>
      </c>
      <c r="D11" s="1" t="s">
        <v>55</v>
      </c>
      <c r="E11" s="1">
        <v>10</v>
      </c>
      <c r="F11" s="1"/>
      <c r="G11" s="1" t="s">
        <v>52</v>
      </c>
      <c r="H11" s="1" t="s">
        <v>52</v>
      </c>
      <c r="I11" s="1" t="s">
        <v>52</v>
      </c>
      <c r="J11" s="1" t="s">
        <v>52</v>
      </c>
      <c r="K11" s="1" t="s">
        <v>52</v>
      </c>
      <c r="L11" s="1"/>
      <c r="M11" s="1"/>
      <c r="N11" s="1" t="s">
        <v>79</v>
      </c>
      <c r="O11" s="1"/>
    </row>
    <row r="12" spans="1:15" ht="15.6" x14ac:dyDescent="0.3">
      <c r="A12" s="1">
        <v>8</v>
      </c>
      <c r="B12" s="1" t="s">
        <v>80</v>
      </c>
      <c r="C12" s="1" t="s">
        <v>81</v>
      </c>
      <c r="D12" s="1" t="s">
        <v>55</v>
      </c>
      <c r="E12" s="1">
        <v>10</v>
      </c>
      <c r="F12" s="1"/>
      <c r="G12" s="1" t="s">
        <v>52</v>
      </c>
      <c r="H12" s="1" t="s">
        <v>52</v>
      </c>
      <c r="I12" s="1" t="s">
        <v>52</v>
      </c>
      <c r="J12" s="1" t="s">
        <v>52</v>
      </c>
      <c r="K12" s="1" t="s">
        <v>52</v>
      </c>
      <c r="L12" s="1"/>
      <c r="M12" s="1"/>
      <c r="N12" s="1" t="s">
        <v>79</v>
      </c>
      <c r="O12" s="1"/>
    </row>
    <row r="13" spans="1:15" ht="15.6" x14ac:dyDescent="0.3">
      <c r="A13" s="1">
        <v>9</v>
      </c>
      <c r="B13" s="1" t="s">
        <v>82</v>
      </c>
      <c r="C13" s="1" t="s">
        <v>83</v>
      </c>
      <c r="D13" s="1" t="s">
        <v>84</v>
      </c>
      <c r="E13" s="1"/>
      <c r="F13" s="1"/>
      <c r="G13" s="1" t="s">
        <v>52</v>
      </c>
      <c r="H13" s="1" t="s">
        <v>52</v>
      </c>
      <c r="I13" s="1"/>
      <c r="J13" s="1"/>
      <c r="K13" s="1"/>
      <c r="L13" s="1"/>
      <c r="M13" s="1"/>
      <c r="N13" s="1"/>
      <c r="O13" s="1"/>
    </row>
    <row r="14" spans="1:15" ht="15.6" x14ac:dyDescent="0.3">
      <c r="A14" s="1">
        <v>10</v>
      </c>
      <c r="B14" s="1" t="s">
        <v>85</v>
      </c>
      <c r="C14" s="1" t="s">
        <v>86</v>
      </c>
      <c r="D14" s="1" t="s">
        <v>67</v>
      </c>
      <c r="E14" s="1">
        <v>6</v>
      </c>
      <c r="F14" s="1"/>
      <c r="G14" s="1" t="s">
        <v>52</v>
      </c>
      <c r="H14" s="1" t="s">
        <v>52</v>
      </c>
      <c r="I14" s="1"/>
      <c r="J14" s="1"/>
      <c r="K14" s="1"/>
      <c r="L14" s="1"/>
      <c r="M14" s="1"/>
      <c r="N14" s="1"/>
      <c r="O14" s="1"/>
    </row>
    <row r="15" spans="1:15" ht="15.6" x14ac:dyDescent="0.3">
      <c r="A15" s="1">
        <v>11</v>
      </c>
      <c r="B15" s="1" t="s">
        <v>87</v>
      </c>
      <c r="C15" s="1" t="s">
        <v>88</v>
      </c>
      <c r="D15" s="1" t="s">
        <v>84</v>
      </c>
      <c r="E15" s="1"/>
      <c r="F15" s="1"/>
      <c r="G15" s="1" t="s">
        <v>52</v>
      </c>
      <c r="H15" s="1" t="s">
        <v>52</v>
      </c>
      <c r="I15" s="1"/>
      <c r="J15" s="1"/>
      <c r="K15" s="1"/>
      <c r="L15" s="1"/>
      <c r="M15" s="1"/>
      <c r="N15" s="1"/>
      <c r="O15" s="1"/>
    </row>
    <row r="16" spans="1:15" ht="15.6" x14ac:dyDescent="0.3">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2"/>
  <sheetViews>
    <sheetView workbookViewId="0">
      <selection activeCell="D15" sqref="D15"/>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407</v>
      </c>
      <c r="D1" s="1" t="s">
        <v>14</v>
      </c>
      <c r="E1" s="5" t="str">
        <f>HYPERLINK("#'目錄'!A1","回首頁")</f>
        <v>回首頁</v>
      </c>
      <c r="N1" s="4" t="s">
        <v>35</v>
      </c>
      <c r="O1" s="1"/>
    </row>
    <row r="2" spans="1:15" ht="24" customHeight="1" x14ac:dyDescent="0.3">
      <c r="A2" s="11" t="s">
        <v>36</v>
      </c>
      <c r="B2" s="11"/>
      <c r="C2" s="1" t="s">
        <v>416</v>
      </c>
      <c r="N2" s="4" t="s">
        <v>38</v>
      </c>
      <c r="O2" s="1" t="s">
        <v>1645</v>
      </c>
    </row>
    <row r="3" spans="1:15" ht="24" customHeight="1" x14ac:dyDescent="0.3">
      <c r="A3" s="11" t="s">
        <v>40</v>
      </c>
      <c r="B3" s="11"/>
      <c r="C3" s="1" t="s">
        <v>418</v>
      </c>
      <c r="N3" s="4" t="s">
        <v>42</v>
      </c>
      <c r="O3" s="1" t="s">
        <v>1628</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56</v>
      </c>
      <c r="I5" s="1" t="s">
        <v>53</v>
      </c>
      <c r="J5" s="1" t="s">
        <v>52</v>
      </c>
      <c r="K5" s="1" t="s">
        <v>52</v>
      </c>
      <c r="L5" s="1" t="s">
        <v>57</v>
      </c>
      <c r="M5" s="1" t="s">
        <v>57</v>
      </c>
      <c r="N5" s="1"/>
      <c r="O5" s="1" t="s">
        <v>58</v>
      </c>
    </row>
    <row r="6" spans="1:15" ht="31.2" x14ac:dyDescent="0.3">
      <c r="A6" s="1">
        <v>2</v>
      </c>
      <c r="B6" s="1" t="s">
        <v>59</v>
      </c>
      <c r="C6" s="1" t="s">
        <v>101</v>
      </c>
      <c r="D6" s="1" t="s">
        <v>55</v>
      </c>
      <c r="E6" s="1">
        <v>2</v>
      </c>
      <c r="F6" s="1"/>
      <c r="G6" s="1" t="s">
        <v>95</v>
      </c>
      <c r="H6" s="1" t="s">
        <v>56</v>
      </c>
      <c r="I6" s="1" t="s">
        <v>59</v>
      </c>
      <c r="J6" s="1" t="s">
        <v>52</v>
      </c>
      <c r="K6" s="1" t="s">
        <v>52</v>
      </c>
      <c r="L6" s="1" t="s">
        <v>57</v>
      </c>
      <c r="M6" s="1" t="s">
        <v>57</v>
      </c>
      <c r="N6" s="1"/>
      <c r="O6" s="1" t="s">
        <v>61</v>
      </c>
    </row>
    <row r="7" spans="1:15" ht="31.2" x14ac:dyDescent="0.3">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2" x14ac:dyDescent="0.3">
      <c r="A8" s="1">
        <v>4</v>
      </c>
      <c r="B8" s="1" t="s">
        <v>411</v>
      </c>
      <c r="C8" s="1" t="s">
        <v>412</v>
      </c>
      <c r="D8" s="1" t="s">
        <v>55</v>
      </c>
      <c r="E8" s="1">
        <v>3</v>
      </c>
      <c r="F8" s="1"/>
      <c r="G8" s="1" t="s">
        <v>419</v>
      </c>
      <c r="H8" s="1" t="s">
        <v>52</v>
      </c>
      <c r="I8" s="1" t="s">
        <v>52</v>
      </c>
      <c r="J8" s="1" t="s">
        <v>52</v>
      </c>
      <c r="K8" s="1" t="s">
        <v>52</v>
      </c>
      <c r="L8" s="1"/>
      <c r="M8" s="1"/>
      <c r="N8" s="1" t="s">
        <v>274</v>
      </c>
      <c r="O8" s="1"/>
    </row>
    <row r="9" spans="1:15" ht="31.2" x14ac:dyDescent="0.3">
      <c r="A9" s="1">
        <v>5</v>
      </c>
      <c r="B9" s="1" t="s">
        <v>141</v>
      </c>
      <c r="C9" s="1" t="s">
        <v>142</v>
      </c>
      <c r="D9" s="1" t="s">
        <v>67</v>
      </c>
      <c r="E9" s="1">
        <v>2</v>
      </c>
      <c r="F9" s="1"/>
      <c r="G9" s="1" t="s">
        <v>143</v>
      </c>
      <c r="H9" s="1" t="s">
        <v>144</v>
      </c>
      <c r="I9" s="1" t="s">
        <v>141</v>
      </c>
      <c r="J9" s="1" t="s">
        <v>145</v>
      </c>
      <c r="K9" s="1" t="s">
        <v>70</v>
      </c>
      <c r="L9" s="1" t="s">
        <v>102</v>
      </c>
      <c r="M9" s="1" t="s">
        <v>57</v>
      </c>
      <c r="N9" s="1"/>
      <c r="O9" s="1" t="s">
        <v>420</v>
      </c>
    </row>
    <row r="10" spans="1:15" ht="31.2" x14ac:dyDescent="0.3">
      <c r="A10" s="1">
        <v>6</v>
      </c>
      <c r="B10" s="1" t="s">
        <v>147</v>
      </c>
      <c r="C10" s="1" t="s">
        <v>148</v>
      </c>
      <c r="D10" s="1" t="s">
        <v>67</v>
      </c>
      <c r="E10" s="1">
        <v>3</v>
      </c>
      <c r="F10" s="1"/>
      <c r="G10" s="1" t="s">
        <v>143</v>
      </c>
      <c r="H10" s="1" t="s">
        <v>149</v>
      </c>
      <c r="I10" s="1" t="s">
        <v>147</v>
      </c>
      <c r="J10" s="1" t="s">
        <v>150</v>
      </c>
      <c r="K10" s="1" t="s">
        <v>70</v>
      </c>
      <c r="L10" s="1" t="s">
        <v>102</v>
      </c>
      <c r="M10" s="1" t="s">
        <v>57</v>
      </c>
      <c r="N10" s="1"/>
      <c r="O10" s="1" t="s">
        <v>421</v>
      </c>
    </row>
    <row r="11" spans="1:15" ht="31.2" x14ac:dyDescent="0.3">
      <c r="A11" s="1">
        <v>7</v>
      </c>
      <c r="B11" s="1" t="s">
        <v>152</v>
      </c>
      <c r="C11" s="1" t="s">
        <v>153</v>
      </c>
      <c r="D11" s="1" t="s">
        <v>67</v>
      </c>
      <c r="E11" s="1">
        <v>5</v>
      </c>
      <c r="F11" s="1"/>
      <c r="G11" s="1" t="s">
        <v>154</v>
      </c>
      <c r="H11" s="1" t="s">
        <v>422</v>
      </c>
      <c r="I11" s="1" t="s">
        <v>152</v>
      </c>
      <c r="J11" s="1" t="s">
        <v>153</v>
      </c>
      <c r="K11" s="1" t="s">
        <v>70</v>
      </c>
      <c r="L11" s="1" t="s">
        <v>119</v>
      </c>
      <c r="M11" s="1" t="s">
        <v>57</v>
      </c>
      <c r="N11" s="1"/>
      <c r="O11" s="1" t="s">
        <v>423</v>
      </c>
    </row>
    <row r="12" spans="1:15" ht="31.2" x14ac:dyDescent="0.3">
      <c r="A12" s="1">
        <v>8</v>
      </c>
      <c r="B12" s="1" t="s">
        <v>424</v>
      </c>
      <c r="C12" s="1" t="s">
        <v>425</v>
      </c>
      <c r="D12" s="1" t="s">
        <v>67</v>
      </c>
      <c r="E12" s="1">
        <v>4</v>
      </c>
      <c r="F12" s="1"/>
      <c r="G12" s="1" t="s">
        <v>426</v>
      </c>
      <c r="H12" s="1" t="s">
        <v>427</v>
      </c>
      <c r="I12" s="1" t="s">
        <v>428</v>
      </c>
      <c r="J12" s="1" t="s">
        <v>429</v>
      </c>
      <c r="K12" s="1" t="s">
        <v>118</v>
      </c>
      <c r="L12" s="1" t="s">
        <v>430</v>
      </c>
      <c r="M12" s="1" t="s">
        <v>57</v>
      </c>
      <c r="N12" s="1"/>
      <c r="O12" s="1" t="s">
        <v>431</v>
      </c>
    </row>
    <row r="13" spans="1:15" ht="31.2" x14ac:dyDescent="0.3">
      <c r="A13" s="1">
        <v>9</v>
      </c>
      <c r="B13" s="1" t="s">
        <v>432</v>
      </c>
      <c r="C13" s="1" t="s">
        <v>433</v>
      </c>
      <c r="D13" s="1" t="s">
        <v>67</v>
      </c>
      <c r="E13" s="1">
        <v>4</v>
      </c>
      <c r="F13" s="1"/>
      <c r="G13" s="1" t="s">
        <v>426</v>
      </c>
      <c r="H13" s="1" t="s">
        <v>427</v>
      </c>
      <c r="I13" s="1" t="s">
        <v>434</v>
      </c>
      <c r="J13" s="1" t="s">
        <v>435</v>
      </c>
      <c r="K13" s="1" t="s">
        <v>118</v>
      </c>
      <c r="L13" s="1" t="s">
        <v>430</v>
      </c>
      <c r="M13" s="1" t="s">
        <v>57</v>
      </c>
      <c r="N13" s="1"/>
      <c r="O13" s="1" t="s">
        <v>436</v>
      </c>
    </row>
    <row r="14" spans="1:15" ht="234" x14ac:dyDescent="0.3">
      <c r="A14" s="1">
        <v>10</v>
      </c>
      <c r="B14" s="1" t="s">
        <v>437</v>
      </c>
      <c r="C14" s="1" t="s">
        <v>438</v>
      </c>
      <c r="D14" s="1" t="s">
        <v>137</v>
      </c>
      <c r="E14" s="1">
        <v>150</v>
      </c>
      <c r="F14" s="1"/>
      <c r="G14" s="1" t="s">
        <v>52</v>
      </c>
      <c r="H14" s="1" t="s">
        <v>439</v>
      </c>
      <c r="I14" s="1" t="s">
        <v>440</v>
      </c>
      <c r="J14" s="1" t="s">
        <v>441</v>
      </c>
      <c r="K14" s="1" t="s">
        <v>442</v>
      </c>
      <c r="L14" s="1" t="s">
        <v>443</v>
      </c>
      <c r="M14" s="1" t="s">
        <v>444</v>
      </c>
      <c r="N14" s="1"/>
      <c r="O14" s="1" t="s">
        <v>445</v>
      </c>
    </row>
    <row r="15" spans="1:15" ht="312" x14ac:dyDescent="0.3">
      <c r="A15" s="1">
        <v>11</v>
      </c>
      <c r="B15" s="1" t="s">
        <v>446</v>
      </c>
      <c r="C15" s="1" t="s">
        <v>447</v>
      </c>
      <c r="D15" s="1" t="s">
        <v>67</v>
      </c>
      <c r="E15" s="1">
        <v>2</v>
      </c>
      <c r="F15" s="1"/>
      <c r="G15" s="1" t="s">
        <v>448</v>
      </c>
      <c r="H15" s="1" t="s">
        <v>427</v>
      </c>
      <c r="I15" s="1" t="s">
        <v>449</v>
      </c>
      <c r="J15" s="1" t="s">
        <v>450</v>
      </c>
      <c r="K15" s="1" t="s">
        <v>157</v>
      </c>
      <c r="L15" s="1" t="s">
        <v>102</v>
      </c>
      <c r="M15" s="1" t="s">
        <v>57</v>
      </c>
      <c r="N15" s="1"/>
      <c r="O15" s="1" t="s">
        <v>451</v>
      </c>
    </row>
    <row r="16" spans="1:15" ht="31.2" x14ac:dyDescent="0.3">
      <c r="A16" s="1">
        <v>12</v>
      </c>
      <c r="B16" s="1" t="s">
        <v>127</v>
      </c>
      <c r="C16" s="1" t="s">
        <v>452</v>
      </c>
      <c r="D16" s="1" t="s">
        <v>55</v>
      </c>
      <c r="E16" s="1">
        <v>9</v>
      </c>
      <c r="F16" s="1">
        <v>2</v>
      </c>
      <c r="G16" s="1" t="s">
        <v>52</v>
      </c>
      <c r="H16" s="1" t="s">
        <v>427</v>
      </c>
      <c r="I16" s="1" t="s">
        <v>453</v>
      </c>
      <c r="J16" s="1" t="s">
        <v>454</v>
      </c>
      <c r="K16" s="1" t="s">
        <v>228</v>
      </c>
      <c r="L16" s="1" t="s">
        <v>222</v>
      </c>
      <c r="M16" s="1" t="s">
        <v>57</v>
      </c>
      <c r="N16" s="1"/>
      <c r="O16" s="1" t="s">
        <v>455</v>
      </c>
    </row>
    <row r="17" spans="1:15" ht="409.6" x14ac:dyDescent="0.3">
      <c r="A17" s="1">
        <v>13</v>
      </c>
      <c r="B17" s="1" t="s">
        <v>456</v>
      </c>
      <c r="C17" s="1" t="s">
        <v>457</v>
      </c>
      <c r="D17" s="1" t="s">
        <v>67</v>
      </c>
      <c r="E17" s="1">
        <v>2</v>
      </c>
      <c r="F17" s="1"/>
      <c r="G17" s="1" t="s">
        <v>458</v>
      </c>
      <c r="H17" s="1" t="s">
        <v>427</v>
      </c>
      <c r="I17" s="1" t="s">
        <v>459</v>
      </c>
      <c r="J17" s="1" t="s">
        <v>460</v>
      </c>
      <c r="K17" s="1" t="s">
        <v>157</v>
      </c>
      <c r="L17" s="1" t="s">
        <v>99</v>
      </c>
      <c r="M17" s="1" t="s">
        <v>57</v>
      </c>
      <c r="N17" s="1"/>
      <c r="O17" s="1" t="s">
        <v>461</v>
      </c>
    </row>
    <row r="18" spans="1:15" ht="358.8" x14ac:dyDescent="0.3">
      <c r="A18" s="1">
        <v>14</v>
      </c>
      <c r="B18" s="1" t="s">
        <v>462</v>
      </c>
      <c r="C18" s="1" t="s">
        <v>463</v>
      </c>
      <c r="D18" s="1" t="s">
        <v>67</v>
      </c>
      <c r="E18" s="1">
        <v>2</v>
      </c>
      <c r="F18" s="1"/>
      <c r="G18" s="1" t="s">
        <v>464</v>
      </c>
      <c r="H18" s="1" t="s">
        <v>52</v>
      </c>
      <c r="I18" s="1" t="s">
        <v>52</v>
      </c>
      <c r="J18" s="1" t="s">
        <v>52</v>
      </c>
      <c r="K18" s="1" t="s">
        <v>52</v>
      </c>
      <c r="L18" s="1"/>
      <c r="M18" s="1"/>
      <c r="N18" s="1"/>
      <c r="O18" s="1" t="s">
        <v>465</v>
      </c>
    </row>
    <row r="19" spans="1:15" ht="109.2" x14ac:dyDescent="0.3">
      <c r="A19" s="1">
        <v>15</v>
      </c>
      <c r="B19" s="1" t="s">
        <v>466</v>
      </c>
      <c r="C19" s="1" t="s">
        <v>467</v>
      </c>
      <c r="D19" s="1" t="s">
        <v>67</v>
      </c>
      <c r="E19" s="1">
        <v>2</v>
      </c>
      <c r="F19" s="1"/>
      <c r="G19" s="1" t="s">
        <v>198</v>
      </c>
      <c r="H19" s="1" t="s">
        <v>52</v>
      </c>
      <c r="I19" s="1" t="s">
        <v>52</v>
      </c>
      <c r="J19" s="1" t="s">
        <v>52</v>
      </c>
      <c r="K19" s="1" t="s">
        <v>52</v>
      </c>
      <c r="L19" s="1"/>
      <c r="M19" s="1"/>
      <c r="N19" s="1" t="s">
        <v>76</v>
      </c>
      <c r="O19" s="1"/>
    </row>
    <row r="20" spans="1:15" ht="31.2" x14ac:dyDescent="0.3">
      <c r="A20" s="1">
        <v>16</v>
      </c>
      <c r="B20" s="1" t="s">
        <v>468</v>
      </c>
      <c r="C20" s="1" t="s">
        <v>469</v>
      </c>
      <c r="D20" s="1" t="s">
        <v>55</v>
      </c>
      <c r="E20" s="1">
        <v>16</v>
      </c>
      <c r="F20" s="1">
        <v>2</v>
      </c>
      <c r="G20" s="1" t="s">
        <v>52</v>
      </c>
      <c r="H20" s="1" t="s">
        <v>427</v>
      </c>
      <c r="I20" s="1" t="s">
        <v>470</v>
      </c>
      <c r="J20" s="1" t="s">
        <v>469</v>
      </c>
      <c r="K20" s="1" t="s">
        <v>228</v>
      </c>
      <c r="L20" s="1" t="s">
        <v>229</v>
      </c>
      <c r="M20" s="1" t="s">
        <v>230</v>
      </c>
      <c r="N20" s="1"/>
      <c r="O20" s="1" t="s">
        <v>471</v>
      </c>
    </row>
    <row r="21" spans="1:15" ht="31.2" x14ac:dyDescent="0.3">
      <c r="A21" s="1">
        <v>17</v>
      </c>
      <c r="B21" s="1" t="s">
        <v>472</v>
      </c>
      <c r="C21" s="1" t="s">
        <v>473</v>
      </c>
      <c r="D21" s="1" t="s">
        <v>55</v>
      </c>
      <c r="E21" s="1">
        <v>6</v>
      </c>
      <c r="F21" s="1"/>
      <c r="G21" s="1" t="s">
        <v>52</v>
      </c>
      <c r="H21" s="1" t="s">
        <v>427</v>
      </c>
      <c r="I21" s="1" t="s">
        <v>474</v>
      </c>
      <c r="J21" s="1" t="s">
        <v>475</v>
      </c>
      <c r="K21" s="1" t="s">
        <v>118</v>
      </c>
      <c r="L21" s="1" t="s">
        <v>476</v>
      </c>
      <c r="M21" s="1" t="s">
        <v>57</v>
      </c>
      <c r="N21" s="1"/>
      <c r="O21" s="1" t="s">
        <v>477</v>
      </c>
    </row>
    <row r="22" spans="1:15" ht="31.2" x14ac:dyDescent="0.3">
      <c r="A22" s="1">
        <v>18</v>
      </c>
      <c r="B22" s="1" t="s">
        <v>478</v>
      </c>
      <c r="C22" s="1" t="s">
        <v>479</v>
      </c>
      <c r="D22" s="1" t="s">
        <v>55</v>
      </c>
      <c r="E22" s="1">
        <v>4</v>
      </c>
      <c r="F22" s="1"/>
      <c r="G22" s="1" t="s">
        <v>52</v>
      </c>
      <c r="H22" s="1" t="s">
        <v>427</v>
      </c>
      <c r="I22" s="1" t="s">
        <v>480</v>
      </c>
      <c r="J22" s="1" t="s">
        <v>479</v>
      </c>
      <c r="K22" s="1" t="s">
        <v>118</v>
      </c>
      <c r="L22" s="1" t="s">
        <v>430</v>
      </c>
      <c r="M22" s="1" t="s">
        <v>57</v>
      </c>
      <c r="N22" s="1"/>
      <c r="O22" s="1" t="s">
        <v>481</v>
      </c>
    </row>
    <row r="23" spans="1:15" ht="31.2" x14ac:dyDescent="0.3">
      <c r="A23" s="1">
        <v>19</v>
      </c>
      <c r="B23" s="1" t="s">
        <v>482</v>
      </c>
      <c r="C23" s="1" t="s">
        <v>483</v>
      </c>
      <c r="D23" s="1" t="s">
        <v>55</v>
      </c>
      <c r="E23" s="1">
        <v>16</v>
      </c>
      <c r="F23" s="1">
        <v>2</v>
      </c>
      <c r="G23" s="1" t="s">
        <v>52</v>
      </c>
      <c r="H23" s="1" t="s">
        <v>427</v>
      </c>
      <c r="I23" s="1" t="s">
        <v>484</v>
      </c>
      <c r="J23" s="1" t="s">
        <v>483</v>
      </c>
      <c r="K23" s="1" t="s">
        <v>228</v>
      </c>
      <c r="L23" s="1" t="s">
        <v>229</v>
      </c>
      <c r="M23" s="1" t="s">
        <v>230</v>
      </c>
      <c r="N23" s="1"/>
      <c r="O23" s="1" t="s">
        <v>485</v>
      </c>
    </row>
    <row r="24" spans="1:15" ht="31.2" x14ac:dyDescent="0.3">
      <c r="A24" s="1">
        <v>20</v>
      </c>
      <c r="B24" s="1" t="s">
        <v>321</v>
      </c>
      <c r="C24" s="1" t="s">
        <v>322</v>
      </c>
      <c r="D24" s="1" t="s">
        <v>55</v>
      </c>
      <c r="E24" s="1">
        <v>16</v>
      </c>
      <c r="F24" s="1">
        <v>2</v>
      </c>
      <c r="G24" s="1" t="s">
        <v>486</v>
      </c>
      <c r="H24" s="1" t="s">
        <v>427</v>
      </c>
      <c r="I24" s="1" t="s">
        <v>487</v>
      </c>
      <c r="J24" s="1" t="s">
        <v>322</v>
      </c>
      <c r="K24" s="1" t="s">
        <v>228</v>
      </c>
      <c r="L24" s="1" t="s">
        <v>229</v>
      </c>
      <c r="M24" s="1" t="s">
        <v>230</v>
      </c>
      <c r="N24" s="1"/>
      <c r="O24" s="1" t="s">
        <v>488</v>
      </c>
    </row>
    <row r="25" spans="1:15" ht="31.2" x14ac:dyDescent="0.3">
      <c r="A25" s="1">
        <v>21</v>
      </c>
      <c r="B25" s="1" t="s">
        <v>489</v>
      </c>
      <c r="C25" s="1" t="s">
        <v>490</v>
      </c>
      <c r="D25" s="1" t="s">
        <v>55</v>
      </c>
      <c r="E25" s="1">
        <v>6</v>
      </c>
      <c r="F25" s="1"/>
      <c r="G25" s="1" t="s">
        <v>52</v>
      </c>
      <c r="H25" s="1" t="s">
        <v>427</v>
      </c>
      <c r="I25" s="1" t="s">
        <v>491</v>
      </c>
      <c r="J25" s="1" t="s">
        <v>492</v>
      </c>
      <c r="K25" s="1" t="s">
        <v>118</v>
      </c>
      <c r="L25" s="1" t="s">
        <v>476</v>
      </c>
      <c r="M25" s="1" t="s">
        <v>57</v>
      </c>
      <c r="N25" s="1"/>
      <c r="O25" s="1" t="s">
        <v>493</v>
      </c>
    </row>
    <row r="26" spans="1:15" ht="31.2" x14ac:dyDescent="0.3">
      <c r="A26" s="1">
        <v>22</v>
      </c>
      <c r="B26" s="1" t="s">
        <v>224</v>
      </c>
      <c r="C26" s="1" t="s">
        <v>225</v>
      </c>
      <c r="D26" s="1" t="s">
        <v>55</v>
      </c>
      <c r="E26" s="1">
        <v>16</v>
      </c>
      <c r="F26" s="1">
        <v>2</v>
      </c>
      <c r="G26" s="1" t="s">
        <v>52</v>
      </c>
      <c r="H26" s="1" t="s">
        <v>427</v>
      </c>
      <c r="I26" s="1" t="s">
        <v>226</v>
      </c>
      <c r="J26" s="1" t="s">
        <v>225</v>
      </c>
      <c r="K26" s="1" t="s">
        <v>228</v>
      </c>
      <c r="L26" s="1" t="s">
        <v>229</v>
      </c>
      <c r="M26" s="1" t="s">
        <v>230</v>
      </c>
      <c r="N26" s="1"/>
      <c r="O26" s="1" t="s">
        <v>231</v>
      </c>
    </row>
    <row r="27" spans="1:15" ht="15.6" x14ac:dyDescent="0.3">
      <c r="A27" s="1">
        <v>23</v>
      </c>
      <c r="B27" s="1" t="s">
        <v>494</v>
      </c>
      <c r="C27" s="1" t="s">
        <v>495</v>
      </c>
      <c r="D27" s="1" t="s">
        <v>238</v>
      </c>
      <c r="E27" s="1">
        <v>8</v>
      </c>
      <c r="F27" s="1"/>
      <c r="G27" s="1" t="s">
        <v>52</v>
      </c>
      <c r="H27" s="1" t="s">
        <v>52</v>
      </c>
      <c r="I27" s="1" t="s">
        <v>52</v>
      </c>
      <c r="J27" s="1" t="s">
        <v>52</v>
      </c>
      <c r="K27" s="1" t="s">
        <v>52</v>
      </c>
      <c r="L27" s="1"/>
      <c r="M27" s="1"/>
      <c r="N27" s="1" t="s">
        <v>274</v>
      </c>
      <c r="O27" s="1"/>
    </row>
    <row r="28" spans="1:15" ht="15.6" x14ac:dyDescent="0.3">
      <c r="A28" s="1">
        <v>24</v>
      </c>
      <c r="B28" s="1" t="s">
        <v>496</v>
      </c>
      <c r="C28" s="1" t="s">
        <v>497</v>
      </c>
      <c r="D28" s="1" t="s">
        <v>238</v>
      </c>
      <c r="E28" s="1">
        <v>8</v>
      </c>
      <c r="F28" s="1"/>
      <c r="G28" s="1" t="s">
        <v>52</v>
      </c>
      <c r="H28" s="1" t="s">
        <v>52</v>
      </c>
      <c r="I28" s="1" t="s">
        <v>52</v>
      </c>
      <c r="J28" s="1" t="s">
        <v>52</v>
      </c>
      <c r="K28" s="1" t="s">
        <v>52</v>
      </c>
      <c r="L28" s="1"/>
      <c r="M28" s="1"/>
      <c r="N28" s="1" t="s">
        <v>274</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
  <sheetViews>
    <sheetView workbookViewId="0">
      <selection activeCell="A8" sqref="A8"/>
    </sheetView>
  </sheetViews>
  <sheetFormatPr defaultRowHeight="15" x14ac:dyDescent="0.3"/>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1.2" x14ac:dyDescent="0.3">
      <c r="A1" s="11" t="s">
        <v>33</v>
      </c>
      <c r="B1" s="11"/>
      <c r="C1" s="1" t="s">
        <v>407</v>
      </c>
      <c r="D1" s="1" t="s">
        <v>14</v>
      </c>
      <c r="E1" s="5" t="str">
        <f>HYPERLINK("#'目錄'!A1","回首頁")</f>
        <v>回首頁</v>
      </c>
      <c r="N1" s="4" t="s">
        <v>35</v>
      </c>
      <c r="O1" s="1"/>
    </row>
    <row r="2" spans="1:15" ht="24" customHeight="1" x14ac:dyDescent="0.3">
      <c r="A2" s="11" t="s">
        <v>36</v>
      </c>
      <c r="B2" s="11"/>
      <c r="C2" s="1" t="s">
        <v>498</v>
      </c>
      <c r="N2" s="4" t="s">
        <v>38</v>
      </c>
      <c r="O2" s="1" t="s">
        <v>417</v>
      </c>
    </row>
    <row r="3" spans="1:15" ht="24" customHeight="1" x14ac:dyDescent="0.3">
      <c r="A3" s="11" t="s">
        <v>40</v>
      </c>
      <c r="B3" s="11"/>
      <c r="C3" s="1" t="s">
        <v>499</v>
      </c>
      <c r="N3" s="4" t="s">
        <v>42</v>
      </c>
      <c r="O3" s="1" t="s">
        <v>1629</v>
      </c>
    </row>
    <row r="4" spans="1:15" ht="15.6" x14ac:dyDescent="0.3">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2" x14ac:dyDescent="0.3">
      <c r="A5" s="1">
        <v>1</v>
      </c>
      <c r="B5" s="1" t="s">
        <v>53</v>
      </c>
      <c r="C5" s="1" t="s">
        <v>97</v>
      </c>
      <c r="D5" s="1" t="s">
        <v>55</v>
      </c>
      <c r="E5" s="1">
        <v>1</v>
      </c>
      <c r="F5" s="1"/>
      <c r="G5" s="1" t="s">
        <v>95</v>
      </c>
      <c r="H5" s="1" t="s">
        <v>96</v>
      </c>
      <c r="I5" s="1" t="s">
        <v>53</v>
      </c>
      <c r="J5" s="1" t="s">
        <v>97</v>
      </c>
      <c r="K5" s="1" t="s">
        <v>98</v>
      </c>
      <c r="L5" s="1" t="s">
        <v>99</v>
      </c>
      <c r="M5" s="1" t="s">
        <v>57</v>
      </c>
      <c r="N5" s="1"/>
      <c r="O5" s="1" t="s">
        <v>58</v>
      </c>
    </row>
    <row r="6" spans="1:15" ht="31.2" x14ac:dyDescent="0.3">
      <c r="A6" s="1">
        <v>2</v>
      </c>
      <c r="B6" s="1" t="s">
        <v>59</v>
      </c>
      <c r="C6" s="1" t="s">
        <v>101</v>
      </c>
      <c r="D6" s="1" t="s">
        <v>55</v>
      </c>
      <c r="E6" s="1">
        <v>2</v>
      </c>
      <c r="F6" s="1"/>
      <c r="G6" s="1" t="s">
        <v>95</v>
      </c>
      <c r="H6" s="1" t="s">
        <v>96</v>
      </c>
      <c r="I6" s="1" t="s">
        <v>59</v>
      </c>
      <c r="J6" s="1" t="s">
        <v>101</v>
      </c>
      <c r="K6" s="1" t="s">
        <v>98</v>
      </c>
      <c r="L6" s="1" t="s">
        <v>102</v>
      </c>
      <c r="M6" s="1" t="s">
        <v>57</v>
      </c>
      <c r="N6" s="1"/>
      <c r="O6" s="1" t="s">
        <v>61</v>
      </c>
    </row>
    <row r="7" spans="1:15" ht="31.2" x14ac:dyDescent="0.3">
      <c r="A7" s="1">
        <v>3</v>
      </c>
      <c r="B7" s="1" t="s">
        <v>62</v>
      </c>
      <c r="C7" s="1" t="s">
        <v>63</v>
      </c>
      <c r="D7" s="1" t="s">
        <v>55</v>
      </c>
      <c r="E7" s="1">
        <v>7</v>
      </c>
      <c r="F7" s="1"/>
      <c r="G7" s="1" t="s">
        <v>52</v>
      </c>
      <c r="H7" s="1" t="s">
        <v>96</v>
      </c>
      <c r="I7" s="1" t="s">
        <v>62</v>
      </c>
      <c r="J7" s="1" t="s">
        <v>63</v>
      </c>
      <c r="K7" s="1" t="s">
        <v>98</v>
      </c>
      <c r="L7" s="1" t="s">
        <v>104</v>
      </c>
      <c r="M7" s="1" t="s">
        <v>57</v>
      </c>
      <c r="N7" s="1"/>
      <c r="O7" s="1" t="s">
        <v>64</v>
      </c>
    </row>
    <row r="8" spans="1:15" ht="124.8" x14ac:dyDescent="0.3">
      <c r="A8" s="1">
        <v>4</v>
      </c>
      <c r="B8" s="1" t="s">
        <v>411</v>
      </c>
      <c r="C8" s="1" t="s">
        <v>412</v>
      </c>
      <c r="D8" s="1" t="s">
        <v>55</v>
      </c>
      <c r="E8" s="1">
        <v>3</v>
      </c>
      <c r="F8" s="1"/>
      <c r="G8" s="1" t="s">
        <v>419</v>
      </c>
      <c r="H8" s="1" t="s">
        <v>500</v>
      </c>
      <c r="I8" s="1" t="s">
        <v>501</v>
      </c>
      <c r="J8" s="1" t="s">
        <v>502</v>
      </c>
      <c r="K8" s="1" t="s">
        <v>503</v>
      </c>
      <c r="L8" s="1" t="s">
        <v>504</v>
      </c>
      <c r="M8" s="1" t="s">
        <v>505</v>
      </c>
      <c r="N8" s="1"/>
      <c r="O8" s="1" t="s">
        <v>506</v>
      </c>
    </row>
    <row r="9" spans="1:15" ht="31.2" x14ac:dyDescent="0.3">
      <c r="A9" s="1">
        <v>5</v>
      </c>
      <c r="B9" s="1" t="s">
        <v>141</v>
      </c>
      <c r="C9" s="1" t="s">
        <v>142</v>
      </c>
      <c r="D9" s="1" t="s">
        <v>67</v>
      </c>
      <c r="E9" s="1">
        <v>2</v>
      </c>
      <c r="F9" s="1"/>
      <c r="G9" s="1" t="s">
        <v>143</v>
      </c>
      <c r="H9" s="1" t="s">
        <v>144</v>
      </c>
      <c r="I9" s="1" t="s">
        <v>141</v>
      </c>
      <c r="J9" s="1" t="s">
        <v>145</v>
      </c>
      <c r="K9" s="1" t="s">
        <v>70</v>
      </c>
      <c r="L9" s="1" t="s">
        <v>102</v>
      </c>
      <c r="M9" s="1" t="s">
        <v>57</v>
      </c>
      <c r="N9" s="1"/>
      <c r="O9" s="1" t="s">
        <v>420</v>
      </c>
    </row>
    <row r="10" spans="1:15" ht="31.2" x14ac:dyDescent="0.3">
      <c r="A10" s="1">
        <v>6</v>
      </c>
      <c r="B10" s="1" t="s">
        <v>147</v>
      </c>
      <c r="C10" s="1" t="s">
        <v>148</v>
      </c>
      <c r="D10" s="1" t="s">
        <v>67</v>
      </c>
      <c r="E10" s="1">
        <v>3</v>
      </c>
      <c r="F10" s="1"/>
      <c r="G10" s="1" t="s">
        <v>143</v>
      </c>
      <c r="H10" s="1" t="s">
        <v>149</v>
      </c>
      <c r="I10" s="1" t="s">
        <v>147</v>
      </c>
      <c r="J10" s="1" t="s">
        <v>150</v>
      </c>
      <c r="K10" s="1" t="s">
        <v>70</v>
      </c>
      <c r="L10" s="1" t="s">
        <v>102</v>
      </c>
      <c r="M10" s="1" t="s">
        <v>57</v>
      </c>
      <c r="N10" s="1"/>
      <c r="O10" s="1" t="s">
        <v>421</v>
      </c>
    </row>
    <row r="11" spans="1:15" ht="31.2" x14ac:dyDescent="0.3">
      <c r="A11" s="1">
        <v>7</v>
      </c>
      <c r="B11" s="1" t="s">
        <v>152</v>
      </c>
      <c r="C11" s="1" t="s">
        <v>153</v>
      </c>
      <c r="D11" s="1" t="s">
        <v>67</v>
      </c>
      <c r="E11" s="1">
        <v>5</v>
      </c>
      <c r="F11" s="1"/>
      <c r="G11" s="1" t="s">
        <v>154</v>
      </c>
      <c r="H11" s="1" t="s">
        <v>422</v>
      </c>
      <c r="I11" s="1" t="s">
        <v>152</v>
      </c>
      <c r="J11" s="1" t="s">
        <v>153</v>
      </c>
      <c r="K11" s="1" t="s">
        <v>70</v>
      </c>
      <c r="L11" s="1" t="s">
        <v>119</v>
      </c>
      <c r="M11" s="1" t="s">
        <v>57</v>
      </c>
      <c r="N11" s="1"/>
      <c r="O11" s="1" t="s">
        <v>423</v>
      </c>
    </row>
    <row r="12" spans="1:15" ht="31.2" x14ac:dyDescent="0.3">
      <c r="A12" s="1">
        <v>8</v>
      </c>
      <c r="B12" s="1" t="s">
        <v>424</v>
      </c>
      <c r="C12" s="1" t="s">
        <v>425</v>
      </c>
      <c r="D12" s="1" t="s">
        <v>67</v>
      </c>
      <c r="E12" s="1">
        <v>4</v>
      </c>
      <c r="F12" s="1"/>
      <c r="G12" s="1" t="s">
        <v>426</v>
      </c>
      <c r="H12" s="1" t="s">
        <v>427</v>
      </c>
      <c r="I12" s="1" t="s">
        <v>428</v>
      </c>
      <c r="J12" s="1" t="s">
        <v>429</v>
      </c>
      <c r="K12" s="1" t="s">
        <v>118</v>
      </c>
      <c r="L12" s="1" t="s">
        <v>430</v>
      </c>
      <c r="M12" s="1" t="s">
        <v>57</v>
      </c>
      <c r="N12" s="1"/>
      <c r="O12" s="1" t="s">
        <v>431</v>
      </c>
    </row>
    <row r="13" spans="1:15" ht="31.2" x14ac:dyDescent="0.3">
      <c r="A13" s="1">
        <v>9</v>
      </c>
      <c r="B13" s="1" t="s">
        <v>432</v>
      </c>
      <c r="C13" s="1" t="s">
        <v>433</v>
      </c>
      <c r="D13" s="1" t="s">
        <v>67</v>
      </c>
      <c r="E13" s="1">
        <v>4</v>
      </c>
      <c r="F13" s="1"/>
      <c r="G13" s="1" t="s">
        <v>426</v>
      </c>
      <c r="H13" s="1" t="s">
        <v>427</v>
      </c>
      <c r="I13" s="1" t="s">
        <v>434</v>
      </c>
      <c r="J13" s="1" t="s">
        <v>435</v>
      </c>
      <c r="K13" s="1" t="s">
        <v>118</v>
      </c>
      <c r="L13" s="1" t="s">
        <v>430</v>
      </c>
      <c r="M13" s="1" t="s">
        <v>57</v>
      </c>
      <c r="N13" s="1"/>
      <c r="O13" s="1" t="s">
        <v>436</v>
      </c>
    </row>
    <row r="14" spans="1:15" ht="234" x14ac:dyDescent="0.3">
      <c r="A14" s="1">
        <v>10</v>
      </c>
      <c r="B14" s="1" t="s">
        <v>437</v>
      </c>
      <c r="C14" s="1" t="s">
        <v>438</v>
      </c>
      <c r="D14" s="1" t="s">
        <v>137</v>
      </c>
      <c r="E14" s="1">
        <v>150</v>
      </c>
      <c r="F14" s="1"/>
      <c r="G14" s="1" t="s">
        <v>52</v>
      </c>
      <c r="H14" s="1" t="s">
        <v>439</v>
      </c>
      <c r="I14" s="1" t="s">
        <v>440</v>
      </c>
      <c r="J14" s="1" t="s">
        <v>441</v>
      </c>
      <c r="K14" s="1" t="s">
        <v>442</v>
      </c>
      <c r="L14" s="1" t="s">
        <v>443</v>
      </c>
      <c r="M14" s="1" t="s">
        <v>444</v>
      </c>
      <c r="N14" s="1"/>
      <c r="O14" s="1" t="s">
        <v>445</v>
      </c>
    </row>
    <row r="15" spans="1:15" ht="312" x14ac:dyDescent="0.3">
      <c r="A15" s="1">
        <v>11</v>
      </c>
      <c r="B15" s="1" t="s">
        <v>446</v>
      </c>
      <c r="C15" s="1" t="s">
        <v>447</v>
      </c>
      <c r="D15" s="1" t="s">
        <v>67</v>
      </c>
      <c r="E15" s="1">
        <v>2</v>
      </c>
      <c r="F15" s="1"/>
      <c r="G15" s="1" t="s">
        <v>448</v>
      </c>
      <c r="H15" s="1" t="s">
        <v>427</v>
      </c>
      <c r="I15" s="1" t="s">
        <v>449</v>
      </c>
      <c r="J15" s="1" t="s">
        <v>450</v>
      </c>
      <c r="K15" s="1" t="s">
        <v>157</v>
      </c>
      <c r="L15" s="1" t="s">
        <v>102</v>
      </c>
      <c r="M15" s="1" t="s">
        <v>57</v>
      </c>
      <c r="N15" s="1"/>
      <c r="O15" s="1" t="s">
        <v>451</v>
      </c>
    </row>
    <row r="16" spans="1:15" ht="31.2" x14ac:dyDescent="0.3">
      <c r="A16" s="1">
        <v>12</v>
      </c>
      <c r="B16" s="1" t="s">
        <v>127</v>
      </c>
      <c r="C16" s="1" t="s">
        <v>452</v>
      </c>
      <c r="D16" s="1" t="s">
        <v>55</v>
      </c>
      <c r="E16" s="1">
        <v>9</v>
      </c>
      <c r="F16" s="1">
        <v>2</v>
      </c>
      <c r="G16" s="1" t="s">
        <v>52</v>
      </c>
      <c r="H16" s="1" t="s">
        <v>427</v>
      </c>
      <c r="I16" s="1" t="s">
        <v>453</v>
      </c>
      <c r="J16" s="1" t="s">
        <v>454</v>
      </c>
      <c r="K16" s="1" t="s">
        <v>228</v>
      </c>
      <c r="L16" s="1" t="s">
        <v>222</v>
      </c>
      <c r="M16" s="1" t="s">
        <v>57</v>
      </c>
      <c r="N16" s="1"/>
      <c r="O16" s="1" t="s">
        <v>455</v>
      </c>
    </row>
    <row r="17" spans="1:15" ht="409.6" x14ac:dyDescent="0.3">
      <c r="A17" s="1">
        <v>13</v>
      </c>
      <c r="B17" s="1" t="s">
        <v>456</v>
      </c>
      <c r="C17" s="1" t="s">
        <v>457</v>
      </c>
      <c r="D17" s="1" t="s">
        <v>67</v>
      </c>
      <c r="E17" s="1">
        <v>2</v>
      </c>
      <c r="F17" s="1"/>
      <c r="G17" s="1" t="s">
        <v>458</v>
      </c>
      <c r="H17" s="1" t="s">
        <v>427</v>
      </c>
      <c r="I17" s="1" t="s">
        <v>459</v>
      </c>
      <c r="J17" s="1" t="s">
        <v>460</v>
      </c>
      <c r="K17" s="1" t="s">
        <v>157</v>
      </c>
      <c r="L17" s="1" t="s">
        <v>99</v>
      </c>
      <c r="M17" s="1" t="s">
        <v>57</v>
      </c>
      <c r="N17" s="1"/>
      <c r="O17" s="1" t="s">
        <v>507</v>
      </c>
    </row>
    <row r="18" spans="1:15" ht="312" x14ac:dyDescent="0.3">
      <c r="A18" s="1">
        <v>14</v>
      </c>
      <c r="B18" s="1" t="s">
        <v>462</v>
      </c>
      <c r="C18" s="1" t="s">
        <v>463</v>
      </c>
      <c r="D18" s="1" t="s">
        <v>67</v>
      </c>
      <c r="E18" s="1">
        <v>2</v>
      </c>
      <c r="F18" s="1"/>
      <c r="G18" s="1" t="s">
        <v>464</v>
      </c>
      <c r="H18" s="1" t="s">
        <v>427</v>
      </c>
      <c r="I18" s="1" t="s">
        <v>508</v>
      </c>
      <c r="J18" s="1" t="s">
        <v>463</v>
      </c>
      <c r="K18" s="1" t="s">
        <v>157</v>
      </c>
      <c r="L18" s="1" t="s">
        <v>102</v>
      </c>
      <c r="M18" s="1" t="s">
        <v>57</v>
      </c>
      <c r="N18" s="1"/>
      <c r="O18" s="1" t="s">
        <v>509</v>
      </c>
    </row>
    <row r="19" spans="1:15" ht="109.2" x14ac:dyDescent="0.3">
      <c r="A19" s="1">
        <v>15</v>
      </c>
      <c r="B19" s="1" t="s">
        <v>466</v>
      </c>
      <c r="C19" s="1" t="s">
        <v>467</v>
      </c>
      <c r="D19" s="1" t="s">
        <v>67</v>
      </c>
      <c r="E19" s="1">
        <v>2</v>
      </c>
      <c r="F19" s="1"/>
      <c r="G19" s="1" t="s">
        <v>198</v>
      </c>
      <c r="H19" s="1" t="s">
        <v>52</v>
      </c>
      <c r="I19" s="1" t="s">
        <v>52</v>
      </c>
      <c r="J19" s="1" t="s">
        <v>52</v>
      </c>
      <c r="K19" s="1" t="s">
        <v>52</v>
      </c>
      <c r="L19" s="1"/>
      <c r="M19" s="1"/>
      <c r="N19" s="1" t="s">
        <v>76</v>
      </c>
      <c r="O19" s="1"/>
    </row>
    <row r="20" spans="1:15" ht="31.2" x14ac:dyDescent="0.3">
      <c r="A20" s="1">
        <v>16</v>
      </c>
      <c r="B20" s="1" t="s">
        <v>468</v>
      </c>
      <c r="C20" s="1" t="s">
        <v>469</v>
      </c>
      <c r="D20" s="1" t="s">
        <v>55</v>
      </c>
      <c r="E20" s="1">
        <v>16</v>
      </c>
      <c r="F20" s="1">
        <v>2</v>
      </c>
      <c r="G20" s="1" t="s">
        <v>52</v>
      </c>
      <c r="H20" s="1" t="s">
        <v>427</v>
      </c>
      <c r="I20" s="1" t="s">
        <v>470</v>
      </c>
      <c r="J20" s="1" t="s">
        <v>469</v>
      </c>
      <c r="K20" s="1" t="s">
        <v>228</v>
      </c>
      <c r="L20" s="1" t="s">
        <v>229</v>
      </c>
      <c r="M20" s="1" t="s">
        <v>230</v>
      </c>
      <c r="N20" s="1"/>
      <c r="O20" s="1" t="s">
        <v>471</v>
      </c>
    </row>
    <row r="21" spans="1:15" ht="31.2" x14ac:dyDescent="0.3">
      <c r="A21" s="1">
        <v>17</v>
      </c>
      <c r="B21" s="1" t="s">
        <v>472</v>
      </c>
      <c r="C21" s="1" t="s">
        <v>473</v>
      </c>
      <c r="D21" s="1" t="s">
        <v>55</v>
      </c>
      <c r="E21" s="1">
        <v>6</v>
      </c>
      <c r="F21" s="1"/>
      <c r="G21" s="1" t="s">
        <v>52</v>
      </c>
      <c r="H21" s="1" t="s">
        <v>427</v>
      </c>
      <c r="I21" s="1" t="s">
        <v>474</v>
      </c>
      <c r="J21" s="1" t="s">
        <v>475</v>
      </c>
      <c r="K21" s="1" t="s">
        <v>118</v>
      </c>
      <c r="L21" s="1" t="s">
        <v>476</v>
      </c>
      <c r="M21" s="1" t="s">
        <v>57</v>
      </c>
      <c r="N21" s="1"/>
      <c r="O21" s="1" t="s">
        <v>477</v>
      </c>
    </row>
    <row r="22" spans="1:15" ht="31.2" x14ac:dyDescent="0.3">
      <c r="A22" s="1">
        <v>18</v>
      </c>
      <c r="B22" s="1" t="s">
        <v>478</v>
      </c>
      <c r="C22" s="1" t="s">
        <v>479</v>
      </c>
      <c r="D22" s="1" t="s">
        <v>55</v>
      </c>
      <c r="E22" s="1">
        <v>4</v>
      </c>
      <c r="F22" s="1"/>
      <c r="G22" s="1" t="s">
        <v>52</v>
      </c>
      <c r="H22" s="1" t="s">
        <v>427</v>
      </c>
      <c r="I22" s="1" t="s">
        <v>480</v>
      </c>
      <c r="J22" s="1" t="s">
        <v>479</v>
      </c>
      <c r="K22" s="1" t="s">
        <v>118</v>
      </c>
      <c r="L22" s="1" t="s">
        <v>430</v>
      </c>
      <c r="M22" s="1" t="s">
        <v>57</v>
      </c>
      <c r="N22" s="1"/>
      <c r="O22" s="1" t="s">
        <v>481</v>
      </c>
    </row>
    <row r="23" spans="1:15" ht="31.2" x14ac:dyDescent="0.3">
      <c r="A23" s="1">
        <v>19</v>
      </c>
      <c r="B23" s="1" t="s">
        <v>482</v>
      </c>
      <c r="C23" s="1" t="s">
        <v>483</v>
      </c>
      <c r="D23" s="1" t="s">
        <v>55</v>
      </c>
      <c r="E23" s="1">
        <v>16</v>
      </c>
      <c r="F23" s="1">
        <v>2</v>
      </c>
      <c r="G23" s="1" t="s">
        <v>52</v>
      </c>
      <c r="H23" s="1" t="s">
        <v>427</v>
      </c>
      <c r="I23" s="1" t="s">
        <v>484</v>
      </c>
      <c r="J23" s="1" t="s">
        <v>483</v>
      </c>
      <c r="K23" s="1" t="s">
        <v>228</v>
      </c>
      <c r="L23" s="1" t="s">
        <v>229</v>
      </c>
      <c r="M23" s="1" t="s">
        <v>230</v>
      </c>
      <c r="N23" s="1"/>
      <c r="O23" s="1" t="s">
        <v>485</v>
      </c>
    </row>
    <row r="24" spans="1:15" ht="31.2" x14ac:dyDescent="0.3">
      <c r="A24" s="1">
        <v>20</v>
      </c>
      <c r="B24" s="1" t="s">
        <v>321</v>
      </c>
      <c r="C24" s="1" t="s">
        <v>322</v>
      </c>
      <c r="D24" s="1" t="s">
        <v>55</v>
      </c>
      <c r="E24" s="1">
        <v>16</v>
      </c>
      <c r="F24" s="1">
        <v>2</v>
      </c>
      <c r="G24" s="1" t="s">
        <v>486</v>
      </c>
      <c r="H24" s="1" t="s">
        <v>427</v>
      </c>
      <c r="I24" s="1" t="s">
        <v>487</v>
      </c>
      <c r="J24" s="1" t="s">
        <v>322</v>
      </c>
      <c r="K24" s="1" t="s">
        <v>228</v>
      </c>
      <c r="L24" s="1" t="s">
        <v>229</v>
      </c>
      <c r="M24" s="1" t="s">
        <v>230</v>
      </c>
      <c r="N24" s="1"/>
      <c r="O24" s="1" t="s">
        <v>488</v>
      </c>
    </row>
    <row r="25" spans="1:15" ht="31.2" x14ac:dyDescent="0.3">
      <c r="A25" s="1">
        <v>21</v>
      </c>
      <c r="B25" s="1" t="s">
        <v>489</v>
      </c>
      <c r="C25" s="1" t="s">
        <v>490</v>
      </c>
      <c r="D25" s="1" t="s">
        <v>55</v>
      </c>
      <c r="E25" s="1">
        <v>6</v>
      </c>
      <c r="F25" s="1"/>
      <c r="G25" s="1" t="s">
        <v>52</v>
      </c>
      <c r="H25" s="1" t="s">
        <v>427</v>
      </c>
      <c r="I25" s="1" t="s">
        <v>491</v>
      </c>
      <c r="J25" s="1" t="s">
        <v>492</v>
      </c>
      <c r="K25" s="1" t="s">
        <v>118</v>
      </c>
      <c r="L25" s="1" t="s">
        <v>476</v>
      </c>
      <c r="M25" s="1" t="s">
        <v>57</v>
      </c>
      <c r="N25" s="1"/>
      <c r="O25" s="1" t="s">
        <v>493</v>
      </c>
    </row>
    <row r="26" spans="1:15" ht="31.2" x14ac:dyDescent="0.3">
      <c r="A26" s="1">
        <v>22</v>
      </c>
      <c r="B26" s="1" t="s">
        <v>224</v>
      </c>
      <c r="C26" s="1" t="s">
        <v>225</v>
      </c>
      <c r="D26" s="1" t="s">
        <v>55</v>
      </c>
      <c r="E26" s="1">
        <v>16</v>
      </c>
      <c r="F26" s="1">
        <v>2</v>
      </c>
      <c r="G26" s="1" t="s">
        <v>52</v>
      </c>
      <c r="H26" s="1" t="s">
        <v>427</v>
      </c>
      <c r="I26" s="1" t="s">
        <v>226</v>
      </c>
      <c r="J26" s="1" t="s">
        <v>225</v>
      </c>
      <c r="K26" s="1" t="s">
        <v>228</v>
      </c>
      <c r="L26" s="1" t="s">
        <v>229</v>
      </c>
      <c r="M26" s="1" t="s">
        <v>230</v>
      </c>
      <c r="N26" s="1"/>
      <c r="O26" s="1" t="s">
        <v>231</v>
      </c>
    </row>
    <row r="27" spans="1:15" ht="15.6" x14ac:dyDescent="0.3">
      <c r="A27" s="1">
        <v>23</v>
      </c>
      <c r="B27" s="1" t="s">
        <v>494</v>
      </c>
      <c r="C27" s="1" t="s">
        <v>495</v>
      </c>
      <c r="D27" s="1" t="s">
        <v>238</v>
      </c>
      <c r="E27" s="1">
        <v>8</v>
      </c>
      <c r="F27" s="1"/>
      <c r="G27" s="1" t="s">
        <v>52</v>
      </c>
      <c r="H27" s="1" t="s">
        <v>52</v>
      </c>
      <c r="I27" s="1" t="s">
        <v>52</v>
      </c>
      <c r="J27" s="1" t="s">
        <v>52</v>
      </c>
      <c r="K27" s="1" t="s">
        <v>52</v>
      </c>
      <c r="L27" s="1"/>
      <c r="M27" s="1"/>
      <c r="N27" s="1" t="s">
        <v>274</v>
      </c>
      <c r="O27" s="1"/>
    </row>
    <row r="28" spans="1:15" ht="15.6" x14ac:dyDescent="0.3">
      <c r="A28" s="1">
        <v>24</v>
      </c>
      <c r="B28" s="1" t="s">
        <v>496</v>
      </c>
      <c r="C28" s="1" t="s">
        <v>497</v>
      </c>
      <c r="D28" s="1" t="s">
        <v>238</v>
      </c>
      <c r="E28" s="1">
        <v>8</v>
      </c>
      <c r="F28" s="1"/>
      <c r="G28" s="1" t="s">
        <v>52</v>
      </c>
      <c r="H28" s="1" t="s">
        <v>52</v>
      </c>
      <c r="I28" s="1" t="s">
        <v>52</v>
      </c>
      <c r="J28" s="1" t="s">
        <v>52</v>
      </c>
      <c r="K28" s="1" t="s">
        <v>52</v>
      </c>
      <c r="L28" s="1"/>
      <c r="M28" s="1"/>
      <c r="N28" s="1" t="s">
        <v>274</v>
      </c>
      <c r="O28" s="1"/>
    </row>
    <row r="29" spans="1:15" ht="15.6" x14ac:dyDescent="0.3">
      <c r="A29" s="1">
        <v>25</v>
      </c>
      <c r="B29" s="1" t="s">
        <v>82</v>
      </c>
      <c r="C29" s="1" t="s">
        <v>83</v>
      </c>
      <c r="D29" s="1" t="s">
        <v>84</v>
      </c>
      <c r="E29" s="1"/>
      <c r="F29" s="1"/>
      <c r="G29" s="1" t="s">
        <v>52</v>
      </c>
      <c r="H29" s="1" t="s">
        <v>52</v>
      </c>
      <c r="I29" s="1"/>
      <c r="J29" s="1"/>
      <c r="K29" s="1"/>
      <c r="L29" s="1"/>
      <c r="M29" s="1"/>
      <c r="N29" s="1"/>
      <c r="O29" s="1"/>
    </row>
    <row r="30" spans="1:15" ht="15.6" x14ac:dyDescent="0.3">
      <c r="A30" s="1">
        <v>26</v>
      </c>
      <c r="B30" s="1" t="s">
        <v>85</v>
      </c>
      <c r="C30" s="1" t="s">
        <v>86</v>
      </c>
      <c r="D30" s="1" t="s">
        <v>67</v>
      </c>
      <c r="E30" s="1">
        <v>6</v>
      </c>
      <c r="F30" s="1"/>
      <c r="G30" s="1" t="s">
        <v>52</v>
      </c>
      <c r="H30" s="1" t="s">
        <v>52</v>
      </c>
      <c r="I30" s="1"/>
      <c r="J30" s="1"/>
      <c r="K30" s="1"/>
      <c r="L30" s="1"/>
      <c r="M30" s="1"/>
      <c r="N30" s="1"/>
      <c r="O30" s="1"/>
    </row>
    <row r="31" spans="1:15" ht="15.6" x14ac:dyDescent="0.3">
      <c r="A31" s="1">
        <v>27</v>
      </c>
      <c r="B31" s="1" t="s">
        <v>87</v>
      </c>
      <c r="C31" s="1" t="s">
        <v>88</v>
      </c>
      <c r="D31" s="1" t="s">
        <v>84</v>
      </c>
      <c r="E31" s="1"/>
      <c r="F31" s="1"/>
      <c r="G31" s="1" t="s">
        <v>52</v>
      </c>
      <c r="H31" s="1" t="s">
        <v>52</v>
      </c>
      <c r="I31" s="1"/>
      <c r="J31" s="1"/>
      <c r="K31" s="1"/>
      <c r="L31" s="1"/>
      <c r="M31" s="1"/>
      <c r="N31" s="1"/>
      <c r="O31" s="1"/>
    </row>
    <row r="32" spans="1:15" ht="15.6" x14ac:dyDescent="0.3">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目錄</vt:lpstr>
      <vt:lpstr>ClBuildingOwner</vt:lpstr>
      <vt:lpstr>ClBuildingPublic</vt:lpstr>
      <vt:lpstr>ClBuilding</vt:lpstr>
      <vt:lpstr>ClFac</vt:lpstr>
      <vt:lpstr>ClImm</vt:lpstr>
      <vt:lpstr>ClLandOwner</vt:lpstr>
      <vt:lpstr>ClLand</vt:lpstr>
      <vt:lpstr>ClLand(2)</vt:lpstr>
      <vt:lpstr>ClMain</vt:lpstr>
      <vt:lpstr>ClMain(2)</vt:lpstr>
      <vt:lpstr>ClMain(3)</vt:lpstr>
      <vt:lpstr>ClMain(4)</vt:lpstr>
      <vt:lpstr>ClMovables</vt:lpstr>
      <vt:lpstr>ClNoMap</vt:lpstr>
      <vt:lpstr>ClNoMap(2)</vt:lpstr>
      <vt:lpstr>ClNoMap(3)</vt:lpstr>
      <vt:lpstr>ClNoMap(4)</vt:lpstr>
      <vt:lpstr>ClNoMap(5)</vt:lpstr>
      <vt:lpstr>ClOther</vt:lpstr>
      <vt:lpstr>ClParking</vt:lpstr>
      <vt:lpstr>ClStock</vt:lpstr>
      <vt:lpstr>CustDataCtrl</vt:lpstr>
      <vt:lpstr>CustRmk</vt:lpstr>
      <vt:lpstr>FacCaseAppl</vt:lpstr>
      <vt:lpstr>FacCaseAppl(2)</vt:lpstr>
      <vt:lpstr>FacClose</vt:lpstr>
      <vt:lpstr>FacMain</vt:lpstr>
      <vt:lpstr>FacProdStepRate</vt:lpstr>
      <vt:lpstr>FacProd</vt:lpstr>
      <vt:lpstr>ForeclosureFee</vt:lpstr>
      <vt:lpstr>ForeclosureFinished</vt:lpstr>
      <vt:lpstr>GraceCondition</vt:lpstr>
      <vt:lpstr>Guarantor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ST1-xiangWei</cp:lastModifiedBy>
  <dcterms:created xsi:type="dcterms:W3CDTF">2021-11-03T06:28:16Z</dcterms:created>
  <dcterms:modified xsi:type="dcterms:W3CDTF">2021-12-03T03:58:03Z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