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SKL\設計規格書\"/>
    </mc:Choice>
  </mc:AlternateContent>
  <xr:revisionPtr revIDLastSave="0" documentId="13_ncr:1_{8EFEBC6A-CBCA-4F7A-A118-36B3BA69390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共用程式" sheetId="1" r:id="rId1"/>
    <sheet name="統計" sheetId="2" r:id="rId2"/>
    <sheet name="說明會議" sheetId="6" r:id="rId3"/>
    <sheet name="Menu" sheetId="4" r:id="rId4"/>
  </sheets>
  <definedNames>
    <definedName name="_xlnm._FilterDatabase" localSheetId="0" hidden="1">共用程式!$A$1:$G$39</definedName>
  </definedNames>
  <calcPr calcId="181029"/>
  <pivotCaches>
    <pivotCache cacheId="7" r:id="rId5"/>
    <pivotCache cacheId="1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C4" i="6"/>
  <c r="B5" i="6"/>
  <c r="C5" i="6"/>
  <c r="B6" i="6"/>
  <c r="C6" i="6"/>
  <c r="D6" i="6" s="1"/>
  <c r="B7" i="6"/>
  <c r="C7" i="6"/>
  <c r="B8" i="6"/>
  <c r="C8" i="6"/>
  <c r="C12" i="2"/>
  <c r="C3" i="2"/>
  <c r="C7" i="2"/>
  <c r="D12" i="2"/>
  <c r="D10" i="2"/>
  <c r="D3" i="2"/>
  <c r="F1" i="2"/>
  <c r="A2" i="2"/>
  <c r="A3" i="2"/>
  <c r="E3" i="2"/>
  <c r="D5" i="2"/>
  <c r="A7" i="2"/>
  <c r="D8" i="2"/>
  <c r="D7" i="2" s="1"/>
  <c r="A10" i="2"/>
  <c r="E10" i="2"/>
  <c r="G16" i="2"/>
  <c r="H10" i="2"/>
  <c r="H16" i="2" s="1"/>
  <c r="J16" i="2"/>
  <c r="A12" i="2"/>
  <c r="E12" i="2"/>
  <c r="A16" i="2"/>
  <c r="B16" i="2"/>
  <c r="I16" i="2"/>
  <c r="K16" i="2"/>
  <c r="E1" i="6"/>
  <c r="E2" i="6"/>
  <c r="G2" i="6"/>
  <c r="I2" i="6"/>
  <c r="K2" i="6"/>
  <c r="M2" i="6"/>
  <c r="O2" i="6"/>
  <c r="Q2" i="6"/>
  <c r="S2" i="6"/>
  <c r="U2" i="6"/>
  <c r="A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A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A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A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A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A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E7" i="2" l="1"/>
  <c r="D5" i="6"/>
  <c r="C10" i="2"/>
  <c r="C16" i="2" s="1"/>
  <c r="D8" i="6"/>
  <c r="D16" i="2"/>
  <c r="E16" i="2" s="1"/>
  <c r="D4" i="6"/>
  <c r="F16" i="2"/>
  <c r="D7" i="6"/>
</calcChain>
</file>

<file path=xl/sharedStrings.xml><?xml version="1.0" encoding="utf-8"?>
<sst xmlns="http://schemas.openxmlformats.org/spreadsheetml/2006/main" count="320" uniqueCount="205">
  <si>
    <t>/**
 * 應處理清單維護
 * 1.addDetail 新增應處理明細 call by LXXXX
 * 2.addByDetailList 整批新增應處理明細 call by LXXXX
 * 3.updDetailStatus 更新應處理明細狀態 call by LXXXX
 * 4.updByDetailList 整批更新應處理明細狀態
 * 5.run 自動更新應處理明細狀態 call by ApControl
 * 6.dailyHouseKeeping 每日維護清檔  call by BS001
 * @author st1
 *
 */</t>
    <phoneticPr fontId="1" type="noConversion"/>
  </si>
  <si>
    <t>TxBatchCom.java</t>
    <phoneticPr fontId="1" type="noConversion"/>
  </si>
  <si>
    <t>/**
 * 1.TxBatchCom.txCheck 交易檢核&lt;BR&gt;
 * call by 整批入帳(L420A.BS400)
 * 
 * 2.TxBatchCom.txTita 組入帳交易電文&lt;BR&gt;
 * call by 整批入帳(L420B.BS401)、虛擬轉暫收(L420C)
 * 
 * 3.TxBatchCom.run 人工或批次入帳後，將交易結果更新整批入帳檔&lt;BR&gt;
 * call by ApControl&lt;BR&gt;
 * 
 * 
 * @author st1
 *
 */</t>
    <phoneticPr fontId="1" type="noConversion"/>
  </si>
  <si>
    <t xml:space="preserve">
TxAmlCom.java</t>
    <phoneticPr fontId="1" type="noConversion"/>
  </si>
  <si>
    <t>/**
 * AML交易檢核
 * 
 * @author Lai
 * @version 1.0.0
 */
//*  -----------------------  AML交易檢核 ------------------ 
//*  功能說明 :  
//*   
//*  一、 A.hcodeSendOut 撥款匯款 Call by  Call by ApControl 經辦提交  (L3100 撥款  2.L3110 預約撥款)
//        1.經辦登錄、修正，核對正確後以快捷鍵  [經辦提交]送AML檢核，寫入AML檢查紀錄檔
//        2.檢核或確認通過，主管才能放行或駁回
//        3.確認未過，需訂正
//        4.檢核或確認通過但主管駁回，可修正後，重跑流程
//
//*      B.remitL3220 撥款匯款 (暫收款退還 ) Call by  Call by L3220 暫收款退還 
//        1.經辦交易送AML檢核
//        2.檢核或確認通過，交易成功
// 
//   二、 銀扣授權 Call by  call by L440A、L441A   產生銀扣授權提出資料  (篩選)    
//       checkAmlVo = TxAmlCom.achAuth(AchAuthLog tAchAuthLog, TitaVo titaVo);    // ACH
//       checkAmlVo = TxAmlCom.postAuth(PostAuthLog tAchAuthLog, TitaVo titaVo);  // 郵局
//      1.篩選提出資料時，送AML檢核，寫入AML檢查紀錄檔
//       2.檢核或確認通過，篩選成功
//       3.確認未過，篩選失敗 
//*
//*  三、 產出銀扣檔 Call by  L4450-產出銀行扣帳檔、L4451-銀行扣帳檔維護、L4452-產出媒體檔         
//*      checkAmlVo = TxAmlCom.bankDeduct(BankDeductDtl bankDeductDtl, TitaVo titaVo);  
//*      1.產出銀扣檔時，送AML檢核，寫入AML檢查紀錄檔
//*      2.檢核或確認通過，製成媒體檔
//*      3.檢核或確認未過，不會製成媒體檔，出錯誤清單
//*      4.媒體可重製
//*       
//*  四、 整批上傳  Call by L4200-入帳檔上傳作業
//*      tempVo = TxAmlCom.bankRmtf(BankRmtf bankRmtf, TitaVo titaVo); // 匯款轉帳
//*      tempVo = TxAmlCom.batxCheque(BatxCheque batxCheque, TitaVo titaVo); // 支票兌現
//*      1.整批上傳，送AML檢核，寫入AML檢查紀錄檔
//*
//*  五、整批入帳  Call by TxBatch.Com (整批入帳共用程式）
//*      整批上傳送AML檢核如為需審查/確認名單，則再送AML檢核
//*      tempVo = TxAmlCom.batxCheck(TempVo tTempVo, BatxDetail tBatxDetail, TitaVo titaVo)
//*      1.整批上傳時為需審查/確認名單，則再送AML檢核
//*      2.檢核AmlRsp1(借款人）或 AmlRsp2 (交易人/發票人)，依檢核狀態處理
//*           0.非可疑名單/已完成名單確認   ==&gt; 交易正常
//*           1.需審查/確認 ==&gt; E0022 該筆資料需進行AML審查/確認
//*           2.為凍結名單/未確定名單 ==&gt;  虛擬轉暫收：暫收原因(10.AML凍結／未確定)     
//*
/**
 * AML交易檢核&lt;BR&gt;
 * 1.hcodeSendOut 撥款匯款 Call by  Call by ApControl 經辦提交  (L3100 撥款  2.L3110 預約撥款)&lt;BR&gt;
 * 2.remitL3220 撥款匯款 (暫收款退還 ) Call by  Call by L3220 暫收款退還&lt;BR&gt; 
 * 3.achAuth ACH 銀扣授權 ACH Call by  call by L440A&lt;BR&gt; 
 * 4.postAuth ACH 銀扣授權 ACH Call by  call by L441A&lt;BR&gt; 
 * 5.bankDeduct 產出銀扣檔 Call by  L4450-產出銀行扣帳檔、L4451-銀行扣帳檔維護、L4452-產出媒體檔&lt;BR&gt; 
 * 6.bankRmtf 匯款轉帳 整批上傳  Call by L4200-入帳檔上傳作業&lt;BR&gt; 
 * 7.batxCheque 支票兌現 整批上傳  Call by L4200-入帳檔上傳作業&lt;BR&gt; 
 * 8.batxCheck 整批入帳  Call by TxBatch.Com&lt;BR&gt; 
 *  
 * @author st1
 *
 */</t>
    <phoneticPr fontId="1" type="noConversion"/>
  </si>
  <si>
    <t>SendRsp.java</t>
    <phoneticPr fontId="1" type="noConversion"/>
  </si>
  <si>
    <t xml:space="preserve"> /**
  * 
  * @param txBuffer txBuffer
  * @param titaVo   titaVo
  * @param no       理由代碼(可查詢L6066或9999表自行描述理由)
  * @param msg      理由說明(理由代碼為9999時，不可空白)
  * @throws LogicException LogicException
  */</t>
    <phoneticPr fontId="1" type="noConversion"/>
  </si>
  <si>
    <t xml:space="preserve">
PfDetailCom.java</t>
    <phoneticPr fontId="1" type="noConversion"/>
  </si>
  <si>
    <t>/**
 * 業績明細處理&lt;BR&gt;
 * addDetail : call by L3100, L3200, L3420&lt;BR&gt;
 * 1.計算業績&lt;BR&gt;
 * 2.寫入介紹人業績明細檔 PfItDetail&lt;BR&gt;
 * 3.寫入房貸專員業績明細檔 PfBsDetail&lt;BR&gt;
 * 4.寫入介紹、協辦獎金發放檔 PfReward&lt;BR&gt;
 * 
 * 
 * @author st1
 *
 */</t>
    <phoneticPr fontId="1" type="noConversion"/>
  </si>
  <si>
    <t>MakeReport.java</t>
    <phoneticPr fontId="1" type="noConversion"/>
  </si>
  <si>
    <t>MakeExcel.java</t>
    <phoneticPr fontId="1" type="noConversion"/>
  </si>
  <si>
    <t>MakeFile.java</t>
    <phoneticPr fontId="1" type="noConversion"/>
  </si>
  <si>
    <t>LockControl.java</t>
    <phoneticPr fontId="1" type="noConversion"/>
  </si>
  <si>
    <t>/**
 * 放款設定計息參數共用程式
 * 
 * @author st1
 *
 */</t>
    <phoneticPr fontId="1" type="noConversion"/>
  </si>
  <si>
    <t>LoanDueAmtCom.java</t>
    <phoneticPr fontId="1" type="noConversion"/>
  </si>
  <si>
    <t>/**
 * 計算期金共用程式
 * 1.寬限期內，總期數與寬限期數
 * 2.超過寬限期，剩餘期數、寬限期數=0
 * 
 * @author st1
 *
 */</t>
    <phoneticPr fontId="1" type="noConversion"/>
  </si>
  <si>
    <t>LoanCom.java</t>
    <phoneticPr fontId="1" type="noConversion"/>
  </si>
  <si>
    <t>/**
 * 放款共用程式&lt;BR&gt;
 * setTxTemp 設定交易暫存檔(TxTemp)的共同資料&lt;BR&gt;
 * setFacmBorTx 設定放款交易內容檔(到額度)的共同資料&lt;BR&gt;
 * setFacmBorTxHcode 訂正時註記放款交易內容檔(到額度)&lt;BR&gt;
 * setLoanBorTx 設定放款交易內容檔(到撥款)的共同資料&lt;BR&gt;
 * setLoanBorTxHcode 訂正時註記放款交易內容檔(到撥款)&lt;BR&gt;
 * setIntAcctCode 抓取本金科目對應的利息科目&lt;BR&gt;
 * setShortPrinAcctCode 抓取本金科目對應的欠繳本金科目&lt;BR&gt;
 * setShortIntAcctCode 抓取本金科目對應的欠繳利息科目&lt;BR&gt;
 * getNextPayIntDate 依上次繳息日推算下次收息日&lt;BR&gt;
 * getNextRepayDate 依上次還本日計算下次還本日&lt;BR&gt;
 * getCustUKey 以 CustId 取得 CustUKey&lt;BR&gt;
 * getCustNameById 以 CustId 取得 CustName&lt;BR&gt;
 * getCustNameByNo 以 CustNo 取得 CustName&lt;BR&gt;
 * getCustId以 CustUKey 取得 CustId&lt;BR&gt;
 * getEmpFullnameByEmpNo 以 EmployeeNo 取得 Employee FullName&lt;BR&gt;
 * getBankItemByBankCode 以 BankCode 取得 BankItem&lt;BR&gt;
 * getBranchItemByBankCode以 BankCode 取得 BranchItem&lt;BR&gt;
 * getTermNo 計算到入帳日之繳息期數&lt;BR&gt;
 * getPayIntEndDate 用期數計算收息迄日&lt;BR&gt;
 * getTotalPeriod 計算總期數&lt;BR&gt;
 * getGracePeriod 依寬限期到期日計算寬限期數&lt;BR&gt;
 * getSpecificDate 依首次應繳日推算指定基準日期&lt;BR&gt;
 * checkEraseBormTxSeqNo 檢查到撥款的放款交易訂正須由最近一筆交易開始訂正&lt;BR&gt;
 * checkEraseFacmTxSeqNo 檢查到額度的的放款交易訂正須由最近一筆交易開始訂正&lt;BR&gt;
 * 
 * @author st1
 *
 */</t>
    <phoneticPr fontId="1" type="noConversion"/>
  </si>
  <si>
    <t>LoanCloseBreachCom.java</t>
    <phoneticPr fontId="1" type="noConversion"/>
  </si>
  <si>
    <t>/**
 * 計算清償違約金共用程式
 * 1.getCloseBreachAmtPaid :計算清償違約金(收取方式 "1":即時收取)  call by LXXXX
 * 1.1 收取方式 "1":即時收取
 * 2.getCloseBreachAmtAll 計算全部清償違約金   call by LXXXX
 * 2.1.當期未繳(收取方式"1":即時收取 "2":領清償證明時收取) 
 * 2.2.交易明細(收取方式"2":領清償證明時收取)
 *
 * @author st1
 *
 */</t>
    <phoneticPr fontId="1" type="noConversion"/>
  </si>
  <si>
    <t>/**
 * 計息共用程式
 * getRepayInt : call by LXXXX, BaTxCom
 * 
 * @author st1
 *
 */</t>
    <phoneticPr fontId="1" type="noConversion"/>
  </si>
  <si>
    <t xml:space="preserve">
GSeqCom.java</t>
    <phoneticPr fontId="1" type="noConversion"/>
  </si>
  <si>
    <t>/**
 * 使用編號編碼檔取號
 * 1.getSeqNo call by LXXXX
 * 
 * @author st1
 *
 */</t>
    <phoneticPr fontId="1" type="noConversion"/>
  </si>
  <si>
    <t xml:space="preserve">
FileCom.java</t>
    <phoneticPr fontId="1" type="noConversion"/>
  </si>
  <si>
    <t>/**
 * 讀寫檔案共用工具
 * 
 * @author ST1-Chih Wei
 */</t>
    <phoneticPr fontId="1" type="noConversion"/>
  </si>
  <si>
    <t>/**
 * 抓取額度狀態 
 * 1.settingStatus 依撥款檔狀態獲得額度狀態 call by LXXXX
 * 
 * @author st1
 *
 */</t>
    <phoneticPr fontId="1" type="noConversion"/>
  </si>
  <si>
    <t xml:space="preserve">
FacStatusCom.java</t>
    <phoneticPr fontId="1" type="noConversion"/>
  </si>
  <si>
    <t xml:space="preserve">
EmploeeCom.java</t>
    <phoneticPr fontId="1" type="noConversion"/>
  </si>
  <si>
    <t>/**
 * 員工身分判讀 &lt;BR&gt;
 * isDay15Salary 是否為15日薪員工 call by PfDetailCom 業績明細處理 &lt;BR&gt; 
 * isGAInsDepartent 是否為團體意外險部門員工  call by PfDetailCom 業績明細處理 &lt;BR&gt; 
 * 
 * @author iza
 * @version 1.0.0
 */</t>
    <phoneticPr fontId="1" type="noConversion"/>
  </si>
  <si>
    <t>/**
 * 報表產製順序查詢 &lt;BR&gt;
 * 1.順序為L6068報表代號對照檔查詢、L1908申請不列印書面通知書查詢、客戶檔設定 &lt;BR&gt;
 * 2. call by LXXXX&lt;BR&gt;
 * 
 * @author st1
 * @version 1.0.0
 */</t>
    <phoneticPr fontId="1" type="noConversion"/>
  </si>
  <si>
    <t>CustNoticeCom.java</t>
    <phoneticPr fontId="1" type="noConversion"/>
  </si>
  <si>
    <t>CheckAuth.java</t>
    <phoneticPr fontId="1" type="noConversion"/>
  </si>
  <si>
    <t>/**
 * 獲取櫃員交易權限 call by ApControl,LCR22
 * 
 * @author st1
 *
 */</t>
    <phoneticPr fontId="1" type="noConversion"/>
  </si>
  <si>
    <t>CheckAml.java</t>
    <phoneticPr fontId="1" type="noConversion"/>
  </si>
  <si>
    <t>/**
 * AML姓名檢核
 * 1.checkName 姓名檢核 call by TxAmlCom(AML交易檢核)、L8100(AML姓名檢核)
 * 2.reCheckName AML姓名再檢核 call by TxAmlCom
 * 3.refreshStatus 更新指定序號檢核狀態 call by TxAmlCom、L8100
 * 
 * @author st1
 *
 */</t>
    <phoneticPr fontId="1" type="noConversion"/>
  </si>
  <si>
    <t>BaTxCom.java</t>
    <phoneticPr fontId="1" type="noConversion"/>
  </si>
  <si>
    <t>/**
 * 還款入帳試算&lt;BR&gt;
 * 1.run : 回收費用帳務處理 call by L3210 暫收款登錄&lt;BR&gt;
 * 2.gettingEachFee：費用試算 call by LXXXX 3.settingUnPaid ：應繳試算 call by
 * LXXXX,BXXX(產出扣款檔)、Report 4.settleUnPaid：還款試算 call by TxBatchCom(整批入帳)
 * 5.acLoanInt：提存試算 call by BS900(月底提存計息) 6.termsPay： 應繳期款by期數 call by Report
 * 7.cashFlow： 現金流量預估
 * 
 * @author st1
 *
 */</t>
    <phoneticPr fontId="1" type="noConversion"/>
  </si>
  <si>
    <t>BankStatementCom.java</t>
    <phoneticPr fontId="1" type="noConversion"/>
  </si>
  <si>
    <t>/**
 * 製作利率變動對帳單 &lt;BR&gt;
 * 1.同一pdf印製該批對帳單 &lt;BR&gt;
 * 2. call by L4721&lt;BR&gt;
 * 
 * @author St1-Wei
 * @version 1.0.0
 */</t>
    <phoneticPr fontId="1" type="noConversion"/>
  </si>
  <si>
    <t>BankRelationCom.java</t>
    <phoneticPr fontId="1" type="noConversion"/>
  </si>
  <si>
    <t>/**
 * 檢查是否為利害關係人 &lt;BR&gt;
 * 1.CheckBankRelationCom 是否為金控利害關係人 call by LXXXX &lt;BR&gt;
 * 1.1 LAW001 金控法第44條(1) &lt;BR&gt;
 * 1.2 LAW002 金控法第44條(列項)(2) &lt;BR&gt;
 * 1.3 LAW003 金控法第45條(3) &lt;BR&gt;
 * 1.4 LAW005 保險法(放款)(5) &lt;BR&gt;
 * 1.5 LAW008 準利害關係人(8) &lt;BR&gt;
 * 1.6 IsSalary 15日薪的員工(9) &lt;BR&gt;
 * 1.7 IsRelated 利害關係人(1,5) &lt;BR&gt;
 * 1.8 IsLnrelNear 準利害關係人(8) &lt;BR&gt;
 * 1.9 IsLimit授信限制對象(1,5,8,9) &lt;BR&gt;
 * 
 * @author st1
 *
 */</t>
    <phoneticPr fontId="1" type="noConversion"/>
  </si>
  <si>
    <t>BankAuthActCom.java</t>
    <phoneticPr fontId="1" type="noConversion"/>
  </si>
  <si>
    <t>/**
 * LOG、帳號檔維護 &lt;BR&gt;
 * 1.1 L2153 僅新增：放行新增；訂正刪除 &lt;BR&gt;
 * 1.2 L2154 維護：前端控制為原帳號或已授權之帳號，僅寫帳號檔 &lt;BR&gt;
 * 1.3 L2154 刪除：刪除Log檔、帳號檔 &lt;BR&gt;
 * 1.4 L4410、L4412 新增：若該額度已有授權成功帳號，僅寫入Log檔，待回傳檔L4414上傳更新帳號檔 &lt;BR&gt;
 * 1.5 L4410、L4412 維護：若為未授權可維護Key值以外欄位，否則僅能變更暫停或暫停回復記號 &lt;BR&gt;
 * 1.6 L4410、L4412 刪除：僅刪除Log檔 &lt;BR&gt;
 * 2. call by L4410、L4412、L2153、L2154&lt;BR&gt;
 * 
 * @author St1
 * @version 1.0.0
 */</t>
    <phoneticPr fontId="1" type="noConversion"/>
  </si>
  <si>
    <t>AuthLogCom.java</t>
    <phoneticPr fontId="1" type="noConversion"/>
  </si>
  <si>
    <t>/**
 * 查詢帳號明細內容 &lt;BR&gt;
 * 1.依據戶號額度查詢帳號檔，再根據帳號查詢Log檔，取得明細 &lt;BR&gt;
 * 2. call by LXXXX&lt;BR&gt;
 * 
 * @author st1
 *
 */</t>
    <phoneticPr fontId="1" type="noConversion"/>
  </si>
  <si>
    <t>AcTxFormCom.java</t>
    <phoneticPr fontId="1" type="noConversion"/>
  </si>
  <si>
    <t>/**
 * 分錄單 &lt;BR&gt;
 * 1.產出分錄單，格式為FM101 &lt;BR&gt;
 * 2. call by LXXXX&lt;BR&gt;
 * 
 * @author st1
 * @version 1.0.0
 */</t>
    <phoneticPr fontId="1" type="noConversion"/>
  </si>
  <si>
    <t>AcReceivableCom.java</t>
    <phoneticPr fontId="1" type="noConversion"/>
  </si>
  <si>
    <t>/**
 * 會計銷帳檔處理
 * 1.run ： 還款即時更新 call by AcEntetCom&lt;BR&gt;
 * 2.mnt ：未出帳科目更新銷帳檔(2-核心出帳、3-未收費用、4-短繳期金、5-另收欠款) call by LXXXX&lt;BR&gt;
 * 3.chg ：未出帳科目變更銷帳檔額度編號(4-短繳期金)&lt;BR&gt; 
 * 
 * @author st1
 *
 */</t>
    <phoneticPr fontId="1" type="noConversion"/>
  </si>
  <si>
    <t>AcPaymentCom.java</t>
    <phoneticPr fontId="1" type="noConversion"/>
  </si>
  <si>
    <t>/**
 * 收付欄出帳&lt;BR&gt;
 * 1.run 收付欄(含溢收)出帳 call by L3XXX&lt;BR&gt;
 * 2.loanCheque 兌現票入帳處理 call by L3XXX&lt;BR&gt;
 * 3.remit 撥款匯款檔處理 call by L3100&lt;BR&gt;
 * 
 * @author st1
 *
 */</t>
    <phoneticPr fontId="1" type="noConversion"/>
  </si>
  <si>
    <t>AcNegCom.java</t>
    <phoneticPr fontId="1" type="noConversion"/>
  </si>
  <si>
    <t>/**
* 債協暫收款處理
 * 1.run ： 債協暫收款處理 call by AcEntetCom&lt;BR&gt;
 * 1.1 L3210 暫收款登錄，如為債協暫收款則產生NegTrans(債協入帳明細檔)&lt;BR&gt;
 * 1.2 L3210 暫收款登錄，如為一般債權撥付入帳時同時更新NegAppr02(一般債權撥付資料檔)&lt;BR&gt;
 * 2.getAcctCode 取得債協暫收款科目 acDetail.setAcctCode(acNegCom.getAcctCode(CustNo,titaVo))&lt;BR&gt;
 * 3.ApprAcctCode 取得債協應付代收款科目入帳 acDetail.setAcctCode(acNegCom.getApprAcctCode(CustNo,titaVo));&lt;BR&gt;
 * 4.isNegCustNo 是否為債協暫收款帳戶 if (acNegCom.isNegCustNo(CustNo,titaVo)); &lt;BR&gt;
 * 5.getNegAppr02CustNo 找債協專戶的匯入款，為一般債權匯入款的戶號 for L3210暫收入帳 &lt;BR&gt;
 * 
 * @author st1
 *
 */</t>
    <phoneticPr fontId="1" type="noConversion"/>
  </si>
  <si>
    <t>AcMainCom.java</t>
    <phoneticPr fontId="1" type="noConversion"/>
  </si>
  <si>
    <t>/**
 * 總帳入帳處理
 * 1. run ：入帳更新 總帳檔 call by AcEntetCom&lt;BR&gt;
 * 2. changeDate：系統換日過帳(含年初損益類結轉) call by BS001(日始作業) &lt;BR&gt;
 * 
 * @author st1
 *
 */</t>
    <phoneticPr fontId="1" type="noConversion"/>
  </si>
  <si>
    <t>/**
 * 會計借新還舊檔處理 1.新舊帳號對照(展期、借新還舊)
 * 
 * @author Lai
 * @version 1.0.0
 */</t>
    <phoneticPr fontId="1" type="noConversion"/>
  </si>
  <si>
    <t>AcLoanRenewCom.java</t>
  </si>
  <si>
    <t>/**
 * 交易分錄入帳&lt;BR&gt;
 * run ： call by ApControl&lt;BR&gt;
 * 1.call AcBookCom 帳冊別處理&lt;BR&gt;
 * 2.call AcReceivableCom銷 帳科目處理 &lt;BR&gt;
 * 3.call AcLoanRenewCom借新還舊處理&lt;BR&gt;
 * 4.call AcNegCom 債協暫收款會計帳務明細檔&lt;BR&gt;
 * 5.call AcMainCom 總帳入帳處理&lt;BR&gt;
 * 6.call AcTxFormCom交易分錄清單&lt;BR&gt;
 * 7.會計帳務明細檔處理&lt;BR&gt; 
 * 
 * @author st1
 *
 */</t>
    <phoneticPr fontId="1" type="noConversion"/>
  </si>
  <si>
    <t>AcEnterCom.java</t>
    <phoneticPr fontId="1" type="noConversion"/>
  </si>
  <si>
    <t>AcDetailCom.java</t>
    <phoneticPr fontId="1" type="noConversion"/>
  </si>
  <si>
    <t>/**
 * 產生會計分錄&lt;BR&gt;
 * run ：產生會計分錄  call by LXXXX&lt;BR&gt;
 * 1).將交易準備的會計分錄，結合會計科子細目設定檔內容，寫入會計分錄工作區&lt;BR&gt;
 * 2).含交易call收付欄出帳(AcPaymentCom)、回收費用帳務處理(BaTxCom)，產生的會計分錄&lt;BR&gt;
 * 
 * @author st1
 *
 */</t>
    <phoneticPr fontId="1" type="noConversion"/>
  </si>
  <si>
    <t>AcCollListCom.java</t>
    <phoneticPr fontId="1" type="noConversion"/>
  </si>
  <si>
    <t>/**
 * 法催紀錄清單檔更新&lt;BR&gt;
 * 1.run ： 還款即時更新 call by AcEntetCom&lt;BR&gt;
 * 1.1 資負明細科目出帳時，更新餘額等資訊&lt;BR&gt;
 * 
 * @author st1
 *
 */</t>
    <phoneticPr fontId="1" type="noConversion"/>
  </si>
  <si>
    <t>/**
 * 帳冊別處理 &lt;BR&gt;
 * 1.run ：更新會計分錄的帳冊別 call by AcEntetCom&lt;BR&gt;
 * 1.1 新戶號則按分配順序(目標金額、實際金額)抓取可用之帳冊別&lt;BR&gt;
 * 1.2 累計實際金額(含L6801放款戶帳冊別轉換)&lt;BR&gt;
 * 2.getAcBookCode ： 抓取某戶號的帳冊別 call by LXXXX&lt;BR&gt;
 * 
 * @author st1
 *
 */</t>
    <phoneticPr fontId="1" type="noConversion"/>
  </si>
  <si>
    <t>AcBookCom.java</t>
    <phoneticPr fontId="1" type="noConversion"/>
  </si>
  <si>
    <t>共用程式</t>
    <phoneticPr fontId="1" type="noConversion"/>
  </si>
  <si>
    <t>程式說明</t>
    <phoneticPr fontId="1" type="noConversion"/>
  </si>
  <si>
    <t>序號</t>
    <phoneticPr fontId="1" type="noConversion"/>
  </si>
  <si>
    <t>金額轉中文大寫</t>
    <phoneticPr fontId="1" type="noConversion"/>
  </si>
  <si>
    <t xml:space="preserve">/**
 * 
 * ----------------------- MakeReport 產生報表(PDF)共用工具 ------------------*
 * @author eric chang
 *
 */
</t>
    <phoneticPr fontId="1" type="noConversion"/>
  </si>
  <si>
    <t xml:space="preserve">/**
 * 
 * ----------------------- MakeFile 產生檔案(TXT,CSV)共用工具 ------------------*
 * @author eric chang
 *
 */
</t>
    <phoneticPr fontId="1" type="noConversion"/>
  </si>
  <si>
    <t>/**
 * 
 * ----------------------- MakeExcel 產生EXCEL檔案共用工具 ------------------*
 * @author eric chang
 *
 */</t>
    <phoneticPr fontId="1" type="noConversion"/>
  </si>
  <si>
    <t>TxToDoCom.java</t>
    <phoneticPr fontId="1" type="noConversion"/>
  </si>
  <si>
    <t>SDD預計交付</t>
    <phoneticPr fontId="1" type="noConversion"/>
  </si>
  <si>
    <t>SDD實際交付</t>
    <phoneticPr fontId="1" type="noConversion"/>
  </si>
  <si>
    <t>SDD負責人</t>
    <phoneticPr fontId="1" type="noConversion"/>
  </si>
  <si>
    <t>賴文育</t>
    <phoneticPr fontId="1" type="noConversion"/>
  </si>
  <si>
    <t>黃智偉</t>
    <phoneticPr fontId="1" type="noConversion"/>
  </si>
  <si>
    <t>張金龍</t>
    <phoneticPr fontId="1" type="noConversion"/>
  </si>
  <si>
    <t>黃梓峻</t>
    <phoneticPr fontId="1" type="noConversion"/>
  </si>
  <si>
    <t>SDD提交</t>
    <phoneticPr fontId="1" type="noConversion"/>
  </si>
  <si>
    <t>AmtToChanese.java</t>
    <phoneticPr fontId="1" type="noConversion"/>
  </si>
  <si>
    <t>黃梓峻</t>
    <phoneticPr fontId="1" type="noConversion"/>
  </si>
  <si>
    <t>賴文育</t>
    <phoneticPr fontId="1" type="noConversion"/>
  </si>
  <si>
    <t>張金龍</t>
    <phoneticPr fontId="1" type="noConversion"/>
  </si>
  <si>
    <t>張金龍</t>
    <phoneticPr fontId="1" type="noConversion"/>
  </si>
  <si>
    <t>文件</t>
    <phoneticPr fontId="1" type="noConversion"/>
  </si>
  <si>
    <t>PJ201800012_SDD_共用模組_V1.1-20210510.doc</t>
    <phoneticPr fontId="1" type="noConversion"/>
  </si>
  <si>
    <t>PfCheckInsuranceCom</t>
    <phoneticPr fontId="1" type="noConversion"/>
  </si>
  <si>
    <t>房貸獎勵保費檢核機制</t>
    <phoneticPr fontId="1" type="noConversion"/>
  </si>
  <si>
    <r>
      <rPr>
        <b/>
        <sz val="12"/>
        <color theme="1"/>
        <rFont val="微軟正黑體"/>
        <family val="2"/>
        <charset val="136"/>
      </rPr>
      <t>已交</t>
    </r>
    <phoneticPr fontId="1" type="noConversion"/>
  </si>
  <si>
    <t>應交</t>
    <phoneticPr fontId="1" type="noConversion"/>
  </si>
  <si>
    <t>PJ201800012_SDD_共用模組_V1.2-20210514.doc</t>
    <phoneticPr fontId="1" type="noConversion"/>
  </si>
  <si>
    <t>PJ201800012_SDD_共用模組_V1.3-20210518.doc</t>
    <phoneticPr fontId="1" type="noConversion"/>
  </si>
  <si>
    <t>4.10</t>
    <phoneticPr fontId="1" type="noConversion"/>
  </si>
  <si>
    <t>4.20</t>
    <phoneticPr fontId="1" type="noConversion"/>
  </si>
  <si>
    <r>
      <rPr>
        <sz val="12"/>
        <color theme="1"/>
        <rFont val="微軟正黑體"/>
        <family val="2"/>
        <charset val="136"/>
      </rPr>
      <t>說明日期</t>
    </r>
    <phoneticPr fontId="1" type="noConversion"/>
  </si>
  <si>
    <r>
      <rPr>
        <sz val="12"/>
        <color theme="1"/>
        <rFont val="微軟正黑體"/>
        <family val="2"/>
        <charset val="136"/>
      </rPr>
      <t>資料變更紀錄</t>
    </r>
    <r>
      <rPr>
        <sz val="12"/>
        <color theme="1"/>
        <rFont val="Candara"/>
        <family val="2"/>
      </rPr>
      <t>(DataLog)</t>
    </r>
  </si>
  <si>
    <r>
      <rPr>
        <sz val="12"/>
        <color theme="1"/>
        <rFont val="微軟正黑體"/>
        <family val="2"/>
        <charset val="136"/>
      </rPr>
      <t>帳冊別處理</t>
    </r>
    <r>
      <rPr>
        <sz val="12"/>
        <color theme="1"/>
        <rFont val="Candara"/>
        <family val="2"/>
      </rPr>
      <t>(AcBookCom)</t>
    </r>
  </si>
  <si>
    <r>
      <rPr>
        <sz val="12"/>
        <color theme="1"/>
        <rFont val="微軟正黑體"/>
        <family val="2"/>
        <charset val="136"/>
      </rPr>
      <t>法催紀錄清單檔更新</t>
    </r>
    <r>
      <rPr>
        <sz val="12"/>
        <color theme="1"/>
        <rFont val="Candara"/>
        <family val="2"/>
      </rPr>
      <t>(AcCollListCom)</t>
    </r>
  </si>
  <si>
    <r>
      <rPr>
        <sz val="12"/>
        <color theme="1"/>
        <rFont val="微軟正黑體"/>
        <family val="2"/>
        <charset val="136"/>
      </rPr>
      <t>產生會計分錄</t>
    </r>
    <r>
      <rPr>
        <sz val="12"/>
        <color theme="1"/>
        <rFont val="Candara"/>
        <family val="2"/>
      </rPr>
      <t>(AcDetailCom)</t>
    </r>
  </si>
  <si>
    <r>
      <rPr>
        <sz val="12"/>
        <color theme="1"/>
        <rFont val="微軟正黑體"/>
        <family val="2"/>
        <charset val="136"/>
      </rPr>
      <t>會計入帳處理</t>
    </r>
    <r>
      <rPr>
        <sz val="12"/>
        <color theme="1"/>
        <rFont val="Candara"/>
        <family val="2"/>
      </rPr>
      <t>(AcEntetCom)</t>
    </r>
  </si>
  <si>
    <r>
      <rPr>
        <sz val="12"/>
        <color theme="1"/>
        <rFont val="微軟正黑體"/>
        <family val="2"/>
        <charset val="136"/>
      </rPr>
      <t>會計借新還舊檔處理</t>
    </r>
    <r>
      <rPr>
        <sz val="12"/>
        <color theme="1"/>
        <rFont val="Candara"/>
        <family val="2"/>
      </rPr>
      <t>(AcLoanRenewCom)</t>
    </r>
  </si>
  <si>
    <r>
      <rPr>
        <sz val="12"/>
        <color theme="1"/>
        <rFont val="微軟正黑體"/>
        <family val="2"/>
        <charset val="136"/>
      </rPr>
      <t>總帳入帳處理</t>
    </r>
    <r>
      <rPr>
        <sz val="12"/>
        <color theme="1"/>
        <rFont val="Candara"/>
        <family val="2"/>
      </rPr>
      <t>(AcMainCom)</t>
    </r>
  </si>
  <si>
    <r>
      <rPr>
        <sz val="12"/>
        <color theme="1"/>
        <rFont val="微軟正黑體"/>
        <family val="2"/>
        <charset val="136"/>
      </rPr>
      <t>債協暫收款處理</t>
    </r>
    <r>
      <rPr>
        <sz val="12"/>
        <color theme="1"/>
        <rFont val="Candara"/>
        <family val="2"/>
      </rPr>
      <t xml:space="preserve"> (AcNegCom)</t>
    </r>
  </si>
  <si>
    <r>
      <rPr>
        <sz val="12"/>
        <color theme="1"/>
        <rFont val="微軟正黑體"/>
        <family val="2"/>
        <charset val="136"/>
      </rPr>
      <t>收付欄處理</t>
    </r>
    <r>
      <rPr>
        <sz val="12"/>
        <color theme="1"/>
        <rFont val="Candara"/>
        <family val="2"/>
      </rPr>
      <t>(AcPaymentCom)</t>
    </r>
  </si>
  <si>
    <r>
      <rPr>
        <sz val="12"/>
        <color theme="1"/>
        <rFont val="微軟正黑體"/>
        <family val="2"/>
        <charset val="136"/>
      </rPr>
      <t>會計銷帳檔處理</t>
    </r>
    <r>
      <rPr>
        <sz val="12"/>
        <color theme="1"/>
        <rFont val="Candara"/>
        <family val="2"/>
      </rPr>
      <t>(AcReceivableCom)</t>
    </r>
  </si>
  <si>
    <r>
      <rPr>
        <sz val="12"/>
        <color theme="1"/>
        <rFont val="微軟正黑體"/>
        <family val="2"/>
        <charset val="136"/>
      </rPr>
      <t>產出交易分錄清單</t>
    </r>
    <r>
      <rPr>
        <sz val="12"/>
        <color theme="1"/>
        <rFont val="Candara"/>
        <family val="2"/>
      </rPr>
      <t xml:space="preserve"> (AcTxFormCom)</t>
    </r>
  </si>
  <si>
    <r>
      <rPr>
        <sz val="12"/>
        <color theme="1"/>
        <rFont val="微軟正黑體"/>
        <family val="2"/>
        <charset val="136"/>
      </rPr>
      <t>檢查是否為利害關係人</t>
    </r>
    <r>
      <rPr>
        <sz val="12"/>
        <color theme="1"/>
        <rFont val="Candara"/>
        <family val="2"/>
      </rPr>
      <t xml:space="preserve"> (BankRelationCom)</t>
    </r>
  </si>
  <si>
    <r>
      <rPr>
        <sz val="12"/>
        <color theme="1"/>
        <rFont val="微軟正黑體"/>
        <family val="2"/>
        <charset val="136"/>
      </rPr>
      <t>還款入帳試算</t>
    </r>
    <r>
      <rPr>
        <sz val="12"/>
        <color theme="1"/>
        <rFont val="Candara"/>
        <family val="2"/>
      </rPr>
      <t xml:space="preserve"> (BaTxCom)</t>
    </r>
  </si>
  <si>
    <r>
      <rPr>
        <sz val="12"/>
        <color theme="1"/>
        <rFont val="微軟正黑體"/>
        <family val="2"/>
        <charset val="136"/>
      </rPr>
      <t>員工身分判讀</t>
    </r>
    <r>
      <rPr>
        <sz val="12"/>
        <color theme="1"/>
        <rFont val="Candara"/>
        <family val="2"/>
      </rPr>
      <t xml:space="preserve"> (EmployeeCom)</t>
    </r>
  </si>
  <si>
    <r>
      <rPr>
        <sz val="12"/>
        <color theme="1"/>
        <rFont val="微軟正黑體"/>
        <family val="2"/>
        <charset val="136"/>
      </rPr>
      <t>設定額度戶況</t>
    </r>
    <r>
      <rPr>
        <sz val="12"/>
        <color theme="1"/>
        <rFont val="Candara"/>
        <family val="2"/>
      </rPr>
      <t xml:space="preserve">  (FacStatusCom)</t>
    </r>
  </si>
  <si>
    <r>
      <rPr>
        <sz val="12"/>
        <color theme="1"/>
        <rFont val="微軟正黑體"/>
        <family val="2"/>
        <charset val="136"/>
      </rPr>
      <t>自動取號</t>
    </r>
    <r>
      <rPr>
        <sz val="12"/>
        <color theme="1"/>
        <rFont val="Candara"/>
        <family val="2"/>
      </rPr>
      <t xml:space="preserve"> (GSeqCom)</t>
    </r>
  </si>
  <si>
    <r>
      <rPr>
        <sz val="12"/>
        <color theme="1"/>
        <rFont val="微軟正黑體"/>
        <family val="2"/>
        <charset val="136"/>
      </rPr>
      <t>放款計息</t>
    </r>
    <r>
      <rPr>
        <sz val="12"/>
        <color theme="1"/>
        <rFont val="Candara"/>
        <family val="2"/>
      </rPr>
      <t xml:space="preserve"> (LoanCalcRepayIntCom)</t>
    </r>
  </si>
  <si>
    <r>
      <rPr>
        <sz val="12"/>
        <color theme="1"/>
        <rFont val="微軟正黑體"/>
        <family val="2"/>
        <charset val="136"/>
      </rPr>
      <t>計算清償違約金</t>
    </r>
    <r>
      <rPr>
        <sz val="12"/>
        <color theme="1"/>
        <rFont val="Candara"/>
        <family val="2"/>
      </rPr>
      <t xml:space="preserve"> (LoanCloseBreachCom)</t>
    </r>
  </si>
  <si>
    <r>
      <rPr>
        <sz val="12"/>
        <color theme="1"/>
        <rFont val="微軟正黑體"/>
        <family val="2"/>
        <charset val="136"/>
      </rPr>
      <t>放款公用程式</t>
    </r>
    <r>
      <rPr>
        <sz val="12"/>
        <color theme="1"/>
        <rFont val="Candara"/>
        <family val="2"/>
      </rPr>
      <t xml:space="preserve"> (LoanCom)</t>
    </r>
  </si>
  <si>
    <r>
      <rPr>
        <sz val="12"/>
        <color theme="1"/>
        <rFont val="微軟正黑體"/>
        <family val="2"/>
        <charset val="136"/>
      </rPr>
      <t>計算期金</t>
    </r>
    <r>
      <rPr>
        <sz val="12"/>
        <color theme="1"/>
        <rFont val="Candara"/>
        <family val="2"/>
      </rPr>
      <t>(LoanDueAmtCom)</t>
    </r>
  </si>
  <si>
    <r>
      <rPr>
        <sz val="12"/>
        <color theme="1"/>
        <rFont val="微軟正黑體"/>
        <family val="2"/>
        <charset val="136"/>
      </rPr>
      <t>房貸獎勵保費檢核機制</t>
    </r>
    <r>
      <rPr>
        <sz val="12"/>
        <color theme="1"/>
        <rFont val="Candara"/>
        <family val="2"/>
      </rPr>
      <t>(PfCheckInsuranceCom)</t>
    </r>
  </si>
  <si>
    <r>
      <rPr>
        <sz val="12"/>
        <color theme="1"/>
        <rFont val="微軟正黑體"/>
        <family val="2"/>
        <charset val="136"/>
      </rPr>
      <t>業績明細處理</t>
    </r>
    <r>
      <rPr>
        <sz val="12"/>
        <color theme="1"/>
        <rFont val="Candara"/>
        <family val="2"/>
      </rPr>
      <t>(PfDetailCom)</t>
    </r>
  </si>
  <si>
    <r>
      <t>AML</t>
    </r>
    <r>
      <rPr>
        <sz val="12"/>
        <color theme="1"/>
        <rFont val="微軟正黑體"/>
        <family val="2"/>
        <charset val="136"/>
      </rPr>
      <t>交易檢核</t>
    </r>
    <r>
      <rPr>
        <sz val="12"/>
        <color theme="1"/>
        <rFont val="Candara"/>
        <family val="2"/>
      </rPr>
      <t xml:space="preserve"> (TxAmlCom)</t>
    </r>
  </si>
  <si>
    <r>
      <rPr>
        <sz val="12"/>
        <color theme="1"/>
        <rFont val="微軟正黑體"/>
        <family val="2"/>
        <charset val="136"/>
      </rPr>
      <t>整批入帳處理</t>
    </r>
    <r>
      <rPr>
        <sz val="12"/>
        <color theme="1"/>
        <rFont val="Candara"/>
        <family val="2"/>
      </rPr>
      <t xml:space="preserve"> (TxBatchCom)</t>
    </r>
  </si>
  <si>
    <r>
      <rPr>
        <sz val="12"/>
        <color theme="1"/>
        <rFont val="微軟正黑體"/>
        <family val="2"/>
        <charset val="136"/>
      </rPr>
      <t>應處理清單維護</t>
    </r>
    <r>
      <rPr>
        <sz val="12"/>
        <color theme="1"/>
        <rFont val="Candara"/>
        <family val="2"/>
      </rPr>
      <t xml:space="preserve">  (TxToDoCom)</t>
    </r>
  </si>
  <si>
    <r>
      <rPr>
        <sz val="12"/>
        <color theme="1"/>
        <rFont val="微軟正黑體"/>
        <family val="2"/>
        <charset val="136"/>
      </rPr>
      <t>讀取檔案共用工具</t>
    </r>
    <r>
      <rPr>
        <sz val="12"/>
        <color theme="1"/>
        <rFont val="Candara"/>
        <family val="2"/>
      </rPr>
      <t>(FileCom)</t>
    </r>
  </si>
  <si>
    <r>
      <rPr>
        <sz val="12"/>
        <color theme="1"/>
        <rFont val="微軟正黑體"/>
        <family val="2"/>
        <charset val="136"/>
      </rPr>
      <t>產生</t>
    </r>
    <r>
      <rPr>
        <sz val="12"/>
        <color theme="1"/>
        <rFont val="Candara"/>
        <family val="2"/>
      </rPr>
      <t>EXCEL</t>
    </r>
    <r>
      <rPr>
        <sz val="12"/>
        <color theme="1"/>
        <rFont val="微軟正黑體"/>
        <family val="2"/>
        <charset val="136"/>
      </rPr>
      <t>檔案共用工具</t>
    </r>
    <r>
      <rPr>
        <sz val="12"/>
        <color theme="1"/>
        <rFont val="Candara"/>
        <family val="2"/>
      </rPr>
      <t>(MakeExcel)</t>
    </r>
  </si>
  <si>
    <r>
      <rPr>
        <sz val="12"/>
        <color theme="1"/>
        <rFont val="微軟正黑體"/>
        <family val="2"/>
        <charset val="136"/>
      </rPr>
      <t>產生檔案</t>
    </r>
    <r>
      <rPr>
        <sz val="12"/>
        <color theme="1"/>
        <rFont val="Candara"/>
        <family val="2"/>
      </rPr>
      <t>(TXT,CSV)</t>
    </r>
    <r>
      <rPr>
        <sz val="12"/>
        <color theme="1"/>
        <rFont val="微軟正黑體"/>
        <family val="2"/>
        <charset val="136"/>
      </rPr>
      <t>共用工具</t>
    </r>
    <r>
      <rPr>
        <sz val="12"/>
        <color theme="1"/>
        <rFont val="Candara"/>
        <family val="2"/>
      </rPr>
      <t>(MakeFile)</t>
    </r>
  </si>
  <si>
    <r>
      <t xml:space="preserve">MakeReport </t>
    </r>
    <r>
      <rPr>
        <sz val="12"/>
        <color theme="1"/>
        <rFont val="微軟正黑體"/>
        <family val="2"/>
        <charset val="136"/>
      </rPr>
      <t>產生報表</t>
    </r>
    <r>
      <rPr>
        <sz val="12"/>
        <color theme="1"/>
        <rFont val="Candara"/>
        <family val="2"/>
      </rPr>
      <t>(PDF)</t>
    </r>
    <r>
      <rPr>
        <sz val="12"/>
        <color theme="1"/>
        <rFont val="微軟正黑體"/>
        <family val="2"/>
        <charset val="136"/>
      </rPr>
      <t>共用工具</t>
    </r>
  </si>
  <si>
    <t>章節</t>
    <phoneticPr fontId="1" type="noConversion"/>
  </si>
  <si>
    <t>頁數</t>
    <phoneticPr fontId="1" type="noConversion"/>
  </si>
  <si>
    <t>檔名</t>
    <phoneticPr fontId="1" type="noConversion"/>
  </si>
  <si>
    <t>16-17</t>
    <phoneticPr fontId="1" type="noConversion"/>
  </si>
  <si>
    <t>14-16</t>
    <phoneticPr fontId="1" type="noConversion"/>
  </si>
  <si>
    <r>
      <rPr>
        <sz val="12"/>
        <color theme="1"/>
        <rFont val="微軟正黑體"/>
        <family val="2"/>
        <charset val="136"/>
      </rPr>
      <t>共用程式</t>
    </r>
    <r>
      <rPr>
        <sz val="12"/>
        <color theme="1"/>
        <rFont val="Candara"/>
        <family val="2"/>
      </rPr>
      <t>SDD</t>
    </r>
    <r>
      <rPr>
        <sz val="12"/>
        <color theme="1"/>
        <rFont val="微軟正黑體"/>
        <family val="2"/>
        <charset val="136"/>
      </rPr>
      <t>提交規劃</t>
    </r>
    <phoneticPr fontId="1" type="noConversion"/>
  </si>
  <si>
    <t>說明會時間</t>
    <phoneticPr fontId="1" type="noConversion"/>
  </si>
  <si>
    <t>賴文育</t>
    <phoneticPr fontId="1" type="noConversion"/>
  </si>
  <si>
    <t>LoanSetRepayIntCom.java</t>
    <phoneticPr fontId="1" type="noConversion"/>
  </si>
  <si>
    <t>LoanCalcRepayIntCom.java</t>
    <phoneticPr fontId="1" type="noConversion"/>
  </si>
  <si>
    <t>PJ201800012_SDD_共用模組_V1.4-20210521.doc</t>
  </si>
  <si>
    <t>PJ201800012_SDD_共用模組_V1.4-20210521.doc</t>
    <phoneticPr fontId="1" type="noConversion"/>
  </si>
  <si>
    <t>/**
 * 鎖住戶號共用程式
 * 1.ToLock 鎖定資料 call by ApControl, LCR97
 * 2.ToUnLock 解除鎖定資料 call by LC100, LCR98
 * 
 * 
 * @author st1
 *
 */</t>
    <phoneticPr fontId="1" type="noConversion"/>
  </si>
  <si>
    <t>SKL確認</t>
    <phoneticPr fontId="1" type="noConversion"/>
  </si>
  <si>
    <t xml:space="preserve">SDD預定提交  </t>
  </si>
  <si>
    <t>共用程式規劃</t>
  </si>
  <si>
    <t>張金龍</t>
  </si>
  <si>
    <t>黃梓峻</t>
  </si>
  <si>
    <t>黃智偉</t>
  </si>
  <si>
    <t>賴文育</t>
  </si>
  <si>
    <t>總計</t>
  </si>
  <si>
    <t>應交</t>
  </si>
  <si>
    <t>欄標籤</t>
  </si>
  <si>
    <t>列標籤</t>
  </si>
  <si>
    <t>(空白)</t>
  </si>
  <si>
    <t>文件補充</t>
    <phoneticPr fontId="1" type="noConversion"/>
  </si>
  <si>
    <t>範例說明</t>
    <phoneticPr fontId="1" type="noConversion"/>
  </si>
  <si>
    <t>2021/5/16 - 2021/5/22</t>
  </si>
  <si>
    <t>2021/5/23 - 2021/5/29</t>
  </si>
  <si>
    <t>2021/5/30 - 2021/6/5</t>
  </si>
  <si>
    <t>&lt;2021/5/9</t>
  </si>
  <si>
    <t>2021/5/9 - 2021/5/15</t>
  </si>
  <si>
    <t>已完成</t>
    <phoneticPr fontId="1" type="noConversion"/>
  </si>
  <si>
    <t>PJ201800012_SDD_共用模組_V1.5.doc</t>
    <phoneticPr fontId="1" type="noConversion"/>
  </si>
  <si>
    <t>PJ201800012_SDD_共用模組_V1.2-20210514</t>
    <phoneticPr fontId="1" type="noConversion"/>
  </si>
  <si>
    <t>PJ201800012_SDD_共用模組_V1.5.doc、作業流程圖.vsd、共用模組.vsd</t>
    <phoneticPr fontId="1" type="noConversion"/>
  </si>
  <si>
    <r>
      <t>主管援權共用工具</t>
    </r>
    <r>
      <rPr>
        <sz val="12"/>
        <color theme="1"/>
        <rFont val="Candara"/>
        <family val="2"/>
      </rPr>
      <t>(SendRsp)</t>
    </r>
  </si>
  <si>
    <r>
      <t>鎖住戶號共用程式</t>
    </r>
    <r>
      <rPr>
        <sz val="12"/>
        <color theme="1"/>
        <rFont val="Candara"/>
        <family val="2"/>
      </rPr>
      <t>(LockControl)</t>
    </r>
  </si>
  <si>
    <r>
      <t>金額轉中文大寫工具</t>
    </r>
    <r>
      <rPr>
        <sz val="12"/>
        <color theme="1"/>
        <rFont val="Candara"/>
        <family val="2"/>
      </rPr>
      <t>(amtToChinese)</t>
    </r>
  </si>
  <si>
    <t>4.30</t>
    <phoneticPr fontId="1" type="noConversion"/>
  </si>
  <si>
    <t>PJ201800012_SDD_共用模組_V1.5-20210604.doc</t>
  </si>
  <si>
    <r>
      <t>銀扣帳號授權共用元件</t>
    </r>
    <r>
      <rPr>
        <sz val="12"/>
        <color theme="1"/>
        <rFont val="Candara"/>
        <family val="2"/>
      </rPr>
      <t>(BankAuthActCom)</t>
    </r>
  </si>
  <si>
    <r>
      <t>查詢帳號明細內容</t>
    </r>
    <r>
      <rPr>
        <sz val="12"/>
        <color theme="1"/>
        <rFont val="Candara"/>
        <family val="2"/>
      </rPr>
      <t xml:space="preserve"> (AuthLogCom)</t>
    </r>
  </si>
  <si>
    <t>總計</t>
    <phoneticPr fontId="1" type="noConversion"/>
  </si>
  <si>
    <t>2021/6/13 - 2021/6/19</t>
  </si>
  <si>
    <t>預計說明</t>
    <phoneticPr fontId="1" type="noConversion"/>
  </si>
  <si>
    <t>實際說明</t>
    <phoneticPr fontId="1" type="noConversion"/>
  </si>
  <si>
    <t>5月21日</t>
  </si>
  <si>
    <t>6月4日</t>
  </si>
  <si>
    <t>5月18日</t>
  </si>
  <si>
    <t>5月10日</t>
  </si>
  <si>
    <t>5月17日</t>
  </si>
  <si>
    <t>計數 - SDD提交</t>
  </si>
  <si>
    <t>&lt;2021/5/9 或 (空白)</t>
  </si>
  <si>
    <t>預計 的加總</t>
  </si>
  <si>
    <t>預計</t>
  </si>
  <si>
    <t>實際 的加總</t>
  </si>
  <si>
    <t>實際</t>
  </si>
  <si>
    <t>負責人</t>
  </si>
  <si>
    <t>PJ201800012_SDD_共用模組_V1.5-20210604.doc</t>
    <phoneticPr fontId="1" type="noConversion"/>
  </si>
  <si>
    <t>PJ201800012_SDD_共用模組_V1.6-20210615.doc</t>
    <phoneticPr fontId="1" type="noConversion"/>
  </si>
  <si>
    <t>6月15日</t>
  </si>
  <si>
    <t>說明會議</t>
  </si>
  <si>
    <t>加總</t>
    <phoneticPr fontId="1" type="noConversion"/>
  </si>
  <si>
    <t>實際會議</t>
    <phoneticPr fontId="1" type="noConversion"/>
  </si>
  <si>
    <t>完成比</t>
    <phoneticPr fontId="1" type="noConversion"/>
  </si>
  <si>
    <t>5/24</t>
  </si>
  <si>
    <t>5/26</t>
  </si>
  <si>
    <t>5/28</t>
  </si>
  <si>
    <t>6/2</t>
  </si>
  <si>
    <t>6/4</t>
  </si>
  <si>
    <t>6/16</t>
  </si>
  <si>
    <t>6/21</t>
  </si>
  <si>
    <t>6/23</t>
  </si>
  <si>
    <t>6/25</t>
  </si>
  <si>
    <t>說明會議</t>
    <phoneticPr fontId="1" type="noConversion"/>
  </si>
  <si>
    <t>SDD交付</t>
    <phoneticPr fontId="1" type="noConversion"/>
  </si>
  <si>
    <t>預計</t>
    <phoneticPr fontId="1" type="noConversion"/>
  </si>
  <si>
    <t>6月21日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</si>
</sst>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m/d;@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2"/>
      <color rgb="FFFF0000"/>
      <name val="Candara"/>
      <family val="2"/>
    </font>
    <font>
      <sz val="10"/>
      <color rgb="FFFF0000"/>
      <name val="標楷體"/>
      <family val="4"/>
      <charset val="136"/>
    </font>
    <font>
      <sz val="12"/>
      <color rgb="FFFF0000"/>
      <name val="Candara"/>
      <family val="2"/>
    </font>
    <font>
      <sz val="12"/>
      <color theme="1"/>
      <name val="Candara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 applyAlignment="1">
      <alignment vertical="center" wrapText="1"/>
    </xf>
    <xf numFmtId="0" fontId="4" fillId="3" borderId="0" xfId="0" applyFont="1" applyFill="1">
      <alignment vertical="center"/>
    </xf>
    <xf numFmtId="9" fontId="4" fillId="3" borderId="0" xfId="1" applyFont="1" applyFill="1">
      <alignment vertical="center"/>
    </xf>
    <xf numFmtId="0" fontId="4" fillId="0" borderId="0" xfId="0" applyFont="1">
      <alignment vertical="center"/>
    </xf>
    <xf numFmtId="9" fontId="4" fillId="0" borderId="0" xfId="1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176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Fill="1">
      <alignment vertical="center"/>
    </xf>
    <xf numFmtId="14" fontId="4" fillId="3" borderId="0" xfId="0" applyNumberFormat="1" applyFont="1" applyFill="1" applyAlignment="1">
      <alignment horizontal="left" vertical="center" indent="1"/>
    </xf>
    <xf numFmtId="0" fontId="4" fillId="3" borderId="0" xfId="0" applyNumberFormat="1" applyFont="1" applyFill="1">
      <alignment vertical="center"/>
    </xf>
    <xf numFmtId="14" fontId="5" fillId="2" borderId="0" xfId="0" applyNumberFormat="1" applyFont="1" applyFill="1">
      <alignment vertical="center"/>
    </xf>
    <xf numFmtId="9" fontId="5" fillId="3" borderId="0" xfId="1" applyFont="1" applyFill="1">
      <alignment vertical="center"/>
    </xf>
    <xf numFmtId="0" fontId="9" fillId="0" borderId="0" xfId="0" applyFont="1" applyAlignment="1">
      <alignment vertical="center" wrapText="1"/>
    </xf>
    <xf numFmtId="14" fontId="9" fillId="0" borderId="0" xfId="0" applyNumberFormat="1" applyFont="1">
      <alignment vertical="center"/>
    </xf>
    <xf numFmtId="14" fontId="11" fillId="0" borderId="0" xfId="0" applyNumberFormat="1" applyFont="1">
      <alignment vertical="center"/>
    </xf>
    <xf numFmtId="14" fontId="0" fillId="0" borderId="0" xfId="0" applyNumberFormat="1">
      <alignment vertical="center"/>
    </xf>
    <xf numFmtId="177" fontId="4" fillId="0" borderId="0" xfId="0" applyNumberFormat="1" applyFont="1">
      <alignment vertical="center"/>
    </xf>
    <xf numFmtId="0" fontId="4" fillId="3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177" fontId="5" fillId="2" borderId="0" xfId="0" applyNumberFormat="1" applyFont="1" applyFill="1">
      <alignment vertical="center"/>
    </xf>
    <xf numFmtId="0" fontId="10" fillId="3" borderId="0" xfId="0" applyFont="1" applyFill="1">
      <alignment vertical="center"/>
    </xf>
    <xf numFmtId="0" fontId="12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13" fillId="0" borderId="0" xfId="0" pivotButton="1" applyFont="1">
      <alignment vertical="center"/>
    </xf>
    <xf numFmtId="0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pivotButton="1" applyFont="1" applyAlignment="1">
      <alignment horizontal="right" vertical="center"/>
    </xf>
  </cellXfs>
  <cellStyles count="2">
    <cellStyle name="一般" xfId="0" builtinId="0"/>
    <cellStyle name="百分比" xfId="1" builtinId="5"/>
  </cellStyles>
  <dxfs count="66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ndara"/>
        <scheme val="none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標楷體"/>
        <scheme val="none"/>
      </font>
    </dxf>
    <dxf>
      <font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family val="4"/>
        <charset val="136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386.595016319443" createdVersion="7" refreshedVersion="7" minRefreshableVersion="3" recordCount="38" xr:uid="{00000000-000A-0000-FFFF-FFFF01000000}">
  <cacheSource type="worksheet">
    <worksheetSource name="表格1"/>
  </cacheSource>
  <cacheFields count="14">
    <cacheField name="序號" numFmtId="0">
      <sharedItems containsSemiMixedTypes="0" containsString="0" containsNumber="1" containsInteger="1" minValue="1" maxValue="41"/>
    </cacheField>
    <cacheField name="共用程式" numFmtId="0">
      <sharedItems/>
    </cacheField>
    <cacheField name="程式說明" numFmtId="0">
      <sharedItems longText="1"/>
    </cacheField>
    <cacheField name="SDD負責人" numFmtId="0">
      <sharedItems count="7">
        <s v="賴文育"/>
        <s v="張金龍"/>
        <s v="黃智偉"/>
        <s v="黃梓峻"/>
        <s v="陸冠全" u="1"/>
        <s v="*賴文育" u="1"/>
        <s v="*張金龍" u="1"/>
      </sharedItems>
    </cacheField>
    <cacheField name="文件" numFmtId="0">
      <sharedItems containsBlank="1"/>
    </cacheField>
    <cacheField name="SDD預計交付" numFmtId="14">
      <sharedItems containsSemiMixedTypes="0" containsNonDate="0" containsDate="1" containsString="0" minDate="2021-05-07T00:00:00" maxDate="2021-06-19T00:00:00" count="7">
        <d v="2021-05-07T00:00:00"/>
        <d v="2021-06-04T00:00:00"/>
        <d v="2021-06-15T00:00:00"/>
        <d v="2021-05-14T00:00:00"/>
        <d v="2021-05-21T00:00:00"/>
        <d v="2021-06-18T00:00:00"/>
        <d v="2021-05-28T00:00:00"/>
      </sharedItems>
      <fieldGroup base="5">
        <rangePr autoStart="0" groupBy="days" startDate="2021-05-09T00:00:00" endDate="2021-06-19T00:00:00" groupInterval="7"/>
        <groupItems count="8">
          <s v="&lt;2021/5/9"/>
          <s v="2021/5/9 - 2021/5/15"/>
          <s v="2021/5/16 - 2021/5/22"/>
          <s v="2021/5/23 - 2021/5/29"/>
          <s v="2021/5/30 - 2021/6/5"/>
          <s v="2021/6/6 - 2021/6/12"/>
          <s v="2021/6/13 - 2021/6/19"/>
          <s v="&gt;2021/6/19"/>
        </groupItems>
      </fieldGroup>
    </cacheField>
    <cacheField name="SDD實際交付" numFmtId="14">
      <sharedItems containsSemiMixedTypes="0" containsNonDate="0" containsDate="1" containsString="0" minDate="2021-05-07T00:00:00" maxDate="2021-06-16T00:00:00"/>
    </cacheField>
    <cacheField name="SDD提交" numFmtId="14">
      <sharedItems containsSemiMixedTypes="0" containsNonDate="0" containsDate="1" containsString="0" minDate="2021-05-10T00:00:00" maxDate="2021-06-22T00:00:00" count="8">
        <d v="2021-05-10T00:00:00"/>
        <d v="2021-06-04T00:00:00"/>
        <d v="2021-06-15T00:00:00"/>
        <d v="2021-05-17T00:00:00"/>
        <d v="2021-05-18T00:00:00"/>
        <d v="2021-06-21T00:00:00"/>
        <d v="2021-05-21T00:00:00"/>
        <d v="2021-06-01T00:00:00" u="1"/>
      </sharedItems>
    </cacheField>
    <cacheField name="預計說明" numFmtId="14">
      <sharedItems containsSemiMixedTypes="0" containsNonDate="0" containsDate="1" containsString="0" minDate="2021-05-24T00:00:00" maxDate="2021-06-26T00:00:00" count="9">
        <d v="2021-05-24T00:00:00"/>
        <d v="2021-05-26T00:00:00"/>
        <d v="2021-06-23T00:00:00"/>
        <d v="2021-06-02T00:00:00"/>
        <d v="2021-06-21T00:00:00"/>
        <d v="2021-05-28T00:00:00"/>
        <d v="2021-06-04T00:00:00"/>
        <d v="2021-06-16T00:00:00"/>
        <d v="2021-06-25T00:00:00"/>
      </sharedItems>
      <fieldGroup par="13" base="8">
        <rangePr groupBy="days" startDate="2021-05-24T00:00:00" endDate="2021-06-26T00:00:00"/>
        <groupItems count="368">
          <s v="&lt;2021/5/24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6/26"/>
        </groupItems>
      </fieldGroup>
    </cacheField>
    <cacheField name="實際說明" numFmtId="14">
      <sharedItems containsSemiMixedTypes="0" containsNonDate="0" containsDate="1" containsString="0" minDate="2021-05-24T00:00:00" maxDate="2021-06-22T00:00:00"/>
    </cacheField>
    <cacheField name="文件補充" numFmtId="14">
      <sharedItems containsBlank="1"/>
    </cacheField>
    <cacheField name="範例說明" numFmtId="14">
      <sharedItems containsNonDate="0" containsString="0" containsBlank="1"/>
    </cacheField>
    <cacheField name="SKL確認" numFmtId="14">
      <sharedItems containsNonDate="0" containsString="0" containsBlank="1"/>
    </cacheField>
    <cacheField name="月" numFmtId="0" databaseField="0">
      <fieldGroup base="8">
        <rangePr groupBy="months" startDate="2021-05-24T00:00:00" endDate="2021-06-26T00:00:00"/>
        <groupItems count="14">
          <s v="&lt;2021/5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6/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386.595016782405" createdVersion="7" refreshedVersion="7" minRefreshableVersion="3" recordCount="42" xr:uid="{00000000-000A-0000-FFFF-FFFF00000000}">
  <cacheSource type="worksheet">
    <worksheetSource ref="A1:H1048576" sheet="共用程式"/>
  </cacheSource>
  <cacheFields count="9">
    <cacheField name="序號" numFmtId="0">
      <sharedItems containsString="0" containsBlank="1" containsNumber="1" containsInteger="1" minValue="1" maxValue="41"/>
    </cacheField>
    <cacheField name="共用程式" numFmtId="0">
      <sharedItems containsBlank="1"/>
    </cacheField>
    <cacheField name="程式說明" numFmtId="0">
      <sharedItems containsBlank="1" longText="1"/>
    </cacheField>
    <cacheField name="SDD負責人" numFmtId="0">
      <sharedItems containsBlank="1" count="6">
        <s v="賴文育"/>
        <s v="張金龍"/>
        <s v="黃智偉"/>
        <s v="黃梓峻"/>
        <m/>
        <s v="陸冠全" u="1"/>
      </sharedItems>
    </cacheField>
    <cacheField name="文件" numFmtId="0">
      <sharedItems containsBlank="1"/>
    </cacheField>
    <cacheField name="SDD預計交付" numFmtId="14">
      <sharedItems containsNonDate="0" containsDate="1" containsString="0" containsBlank="1" minDate="2021-05-07T00:00:00" maxDate="2021-06-19T00:00:00" count="8">
        <d v="2021-05-07T00:00:00"/>
        <d v="2021-06-04T00:00:00"/>
        <d v="2021-06-15T00:00:00"/>
        <d v="2021-05-14T00:00:00"/>
        <d v="2021-05-21T00:00:00"/>
        <d v="2021-06-18T00:00:00"/>
        <d v="2021-05-28T00:00:00"/>
        <m/>
      </sharedItems>
      <fieldGroup base="5">
        <rangePr autoStart="0" groupBy="days" startDate="2021-05-09T00:00:00" endDate="2021-06-19T00:00:00" groupInterval="7"/>
        <groupItems count="8">
          <s v="&lt;2021/5/9 或 (空白)"/>
          <s v="2021/5/9 - 2021/5/15"/>
          <s v="2021/5/16 - 2021/5/22"/>
          <s v="2021/5/23 - 2021/5/29"/>
          <s v="2021/5/30 - 2021/6/5"/>
          <s v="2021/6/6 - 2021/6/12"/>
          <s v="2021/6/13 - 2021/6/19"/>
          <s v="&gt;2021/6/19"/>
        </groupItems>
      </fieldGroup>
    </cacheField>
    <cacheField name="SDD實際交付" numFmtId="0">
      <sharedItems containsNonDate="0" containsDate="1" containsString="0" containsBlank="1" minDate="2021-05-07T00:00:00" maxDate="2021-06-16T00:00:00"/>
    </cacheField>
    <cacheField name="SDD提交" numFmtId="0">
      <sharedItems containsNonDate="0" containsDate="1" containsString="0" containsBlank="1" minDate="2021-05-10T00:00:00" maxDate="2021-06-22T00:00:00" count="8">
        <d v="2021-05-10T00:00:00"/>
        <d v="2021-06-04T00:00:00"/>
        <d v="2021-06-15T00:00:00"/>
        <d v="2021-05-17T00:00:00"/>
        <d v="2021-05-18T00:00:00"/>
        <d v="2021-06-21T00:00:00"/>
        <d v="2021-05-21T00:00:00"/>
        <m/>
      </sharedItems>
      <fieldGroup par="8" base="7">
        <rangePr groupBy="days" startDate="2021-05-10T00:00:00" endDate="2021-06-22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6/22"/>
        </groupItems>
      </fieldGroup>
    </cacheField>
    <cacheField name="月2" numFmtId="0" databaseField="0">
      <fieldGroup base="7">
        <rangePr groupBy="months" startDate="2021-05-10T00:00:00" endDate="2021-06-22T00:00:00"/>
        <groupItems count="14">
          <s v="&lt;2021/5/10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6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AcBookCom.java"/>
    <s v="/**_x000a_ * 帳冊別處理 &lt;BR&gt;_x000a_ * 1.run ：更新會計分錄的帳冊別 call by AcEntetCom&lt;BR&gt;_x000a_ * 1.1 新戶號則按分配順序(目標金額、實際金額)抓取可用之帳冊別&lt;BR&gt;_x000a_ * 1.2 累計實際金額(含L6801放款戶帳冊別轉換)&lt;BR&gt;_x000a_ * 2.getAcBookCode ： 抓取某戶號的帳冊別 call by LXXXX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2"/>
    <s v="AcCollListCom.java"/>
    <s v="/**_x000a_ * 法催紀錄清單檔更新&lt;BR&gt;_x000a_ * 1.run ： 還款即時更新 call by AcEntetCom&lt;BR&gt;_x000a_ * 1.1 資負明細科目出帳時，更新餘額等資訊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3"/>
    <s v="AcDetailCom.java"/>
    <s v="/**_x000a_ * 產生會計分錄&lt;BR&gt;_x000a_ * run ：產生會計分錄  call by LXXXX&lt;BR&gt;_x000a_ * 1).將交易準備的會計分錄，結合會計科子細目設定檔內容，寫入會計分錄工作區&lt;BR&gt;_x000a_ * 2).含交易call收付欄出帳(AcPaymentCom)、回收費用帳務處理(BaTxCom)，產生的會計分錄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4"/>
    <s v="AcEnterCom.java"/>
    <s v="/**_x000a_ * 交易分錄入帳&lt;BR&gt;_x000a_ * run ： call by ApControl&lt;BR&gt;_x000a_ * 1.call AcBookCom 帳冊別處理&lt;BR&gt;_x000a_ * 2.call AcReceivableCom銷 帳科目處理 &lt;BR&gt;_x000a_ * 3.call AcLoanRenewCom借新還舊處理&lt;BR&gt;_x000a_ * 4.call AcNegCom 債協暫收款會計帳務明細檔&lt;BR&gt;_x000a_ * 5.call AcMainCom 總帳入帳處理&lt;BR&gt;_x000a_ * 6.call AcTxFormCom交易分錄清單&lt;BR&gt;_x000a_ * 7.會計帳務明細檔處理&lt;BR&gt; 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5"/>
    <s v="AcLoanRenewCom.java"/>
    <s v="/**_x000a_ * 會計借新還舊檔處理 1.新舊帳號對照(展期、借新還舊)_x000a_ * _x000a_ * @author Lai_x000a_ * @version 1.0.0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6"/>
    <s v="AcMainCom.java"/>
    <s v="/**_x000a_ * 總帳入帳處理_x000a_ * 1. run ：入帳更新 總帳檔 call by AcEntetCom&lt;BR&gt;_x000a_ * 2. changeDate：系統換日過帳(含年初損益類結轉) call by BS001(日始作業) 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7"/>
    <s v="AcNegCom.java"/>
    <s v="/**_x000a_* 債協暫收款處理_x000a_ * 1.run ： 債協暫收款處理 call by AcEntetCom&lt;BR&gt;_x000a_ * 1.1 L3210 暫收款登錄，如為債協暫收款則產生NegTrans(債協入帳明細檔)&lt;BR&gt;_x000a_ * 1.2 L3210 暫收款登錄，如為一般債權撥付入帳時同時更新NegAppr02(一般債權撥付資料檔)&lt;BR&gt;_x000a_ * 2.getAcctCode 取得債協暫收款科目 acDetail.setAcctCode(acNegCom.getAcctCode(CustNo,titaVo))&lt;BR&gt;_x000a_ * 3.ApprAcctCode 取得債協應付代收款科目入帳 acDetail.setAcctCode(acNegCom.getApprAcctCode(CustNo,titaVo));&lt;BR&gt;_x000a_ * 4.isNegCustNo 是否為債協暫收款帳戶 if (acNegCom.isNegCustNo(CustNo,titaVo)); &lt;BR&gt;_x000a_ * 5.getNegAppr02CustNo 找債協專戶的匯入款，為一般債權匯入款的戶號 for L3210暫收入帳 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8"/>
    <s v="AcPaymentCom.java"/>
    <s v="/**_x000a_ * 收付欄出帳&lt;BR&gt;_x000a_ * 1.run 收付欄(含溢收)出帳 call by L3XXX&lt;BR&gt;_x000a_ * 2.loanCheque 兌現票入帳處理 call by L3XXX&lt;BR&gt;_x000a_ * 3.remit 撥款匯款檔處理 call by L3100&lt;BR&gt;_x000a_ * _x000a_ * @author st1_x000a_ *_x000a_ */"/>
    <x v="0"/>
    <s v="PJ201800012_SDD_共用模組_V1.1-20210510.doc"/>
    <x v="0"/>
    <d v="2021-05-07T00:00:00"/>
    <x v="0"/>
    <x v="0"/>
    <d v="2021-05-24T00:00:00"/>
    <s v="PJ201800012_SDD_共用模組_V1.2-20210514"/>
    <m/>
    <m/>
  </r>
  <r>
    <n v="9"/>
    <s v="AcReceivableCom.java"/>
    <s v="/**_x000a_ * 會計銷帳檔處理_x000a_ * 1.run ： 還款即時更新 call by AcEntetCom&lt;BR&gt;_x000a_ * 2.mnt ：未出帳科目更新銷帳檔(2-核心出帳、3-未收費用、4-短繳期金、5-另收欠款) call by LXXXX&lt;BR&gt;_x000a_ * 3.chg ：未出帳科目變更銷帳檔額度編號(4-短繳期金)&lt;BR&gt; _x000a_ * _x000a_ * @author st1_x000a_ *_x000a_ */"/>
    <x v="0"/>
    <s v="PJ201800012_SDD_共用模組_V1.1-20210510.doc"/>
    <x v="0"/>
    <d v="2021-05-07T00:00:00"/>
    <x v="0"/>
    <x v="1"/>
    <d v="2021-05-26T00:00:00"/>
    <s v="PJ201800012_SDD_共用模組_V1.5.doc"/>
    <m/>
    <m/>
  </r>
  <r>
    <n v="10"/>
    <s v="AcTxFormCom.java"/>
    <s v="/**_x000a_ * 分錄單 &lt;BR&gt;_x000a_ * 1.產出分錄單，格式為FM101 &lt;BR&gt;_x000a_ * 2. call by LXXXX&lt;BR&gt;_x000a_ * _x000a_ * @author st1_x000a_ * @version 1.0.0_x000a_ */"/>
    <x v="0"/>
    <s v="PJ201800012_SDD_共用模組_V1.1-20210510.doc"/>
    <x v="0"/>
    <d v="2021-05-07T00:00:00"/>
    <x v="0"/>
    <x v="1"/>
    <d v="2021-05-26T00:00:00"/>
    <s v="PJ201800012_SDD_共用模組_V1.5.doc"/>
    <m/>
    <m/>
  </r>
  <r>
    <n v="11"/>
    <s v="AmtToChanese.java"/>
    <s v="金額轉中文大寫"/>
    <x v="1"/>
    <s v="PJ201800012_SDD_共用模組_V1.5.doc"/>
    <x v="1"/>
    <d v="2021-06-01T00:00:00"/>
    <x v="1"/>
    <x v="2"/>
    <d v="2021-06-16T00:00:00"/>
    <m/>
    <m/>
    <m/>
  </r>
  <r>
    <n v="12"/>
    <s v="CheckAml.java"/>
    <s v="/**_x000a_ * AML姓名檢核_x000a_ * 1.checkName 姓名檢核 call by TxAmlCom(AML交易檢核)、L8100(AML姓名檢核)_x000a_ * 2.reCheckName AML姓名再檢核 call by TxAmlCom_x000a_ * 3.refreshStatus 更新指定序號檢核狀態 call by TxAmlCom、L8100_x000a_ * _x000a_ * @author st1_x000a_ *_x000a_ */"/>
    <x v="1"/>
    <s v="PJ201800012_SDD_共用模組_V1.6-20210615.doc"/>
    <x v="2"/>
    <d v="2021-06-15T00:00:00"/>
    <x v="2"/>
    <x v="2"/>
    <d v="2021-06-16T00:00:00"/>
    <m/>
    <m/>
    <m/>
  </r>
  <r>
    <n v="13"/>
    <s v="CheckAuth.java"/>
    <s v="/**_x000a_ * 獲取櫃員交易權限 call by ApControl,LCR22_x000a_ * _x000a_ * @author st1_x000a_ *_x000a_ */"/>
    <x v="1"/>
    <s v="PJ201800012_SDD_共用模組_V1.6-20210615.doc"/>
    <x v="2"/>
    <d v="2021-06-15T00:00:00"/>
    <x v="2"/>
    <x v="2"/>
    <d v="2021-06-16T00:00:00"/>
    <m/>
    <m/>
    <m/>
  </r>
  <r>
    <n v="14"/>
    <s v="BankRelationCom.java"/>
    <s v="/**_x000a_ * 檢查是否為利害關係人 &lt;BR&gt;_x000a_ * 1.CheckBankRelationCom 是否為金控利害關係人 call by LXXXX &lt;BR&gt;_x000a_ * 1.1 LAW001 金控法第44條(1) &lt;BR&gt;_x000a_ * 1.2 LAW002 金控法第44條(列項)(2) &lt;BR&gt;_x000a_ * 1.3 LAW003 金控法第45條(3) &lt;BR&gt;_x000a_ * 1.4 LAW005 保險法(放款)(5) &lt;BR&gt;_x000a_ * 1.5 LAW008 準利害關係人(8) &lt;BR&gt;_x000a_ * 1.6 IsSalary 15日薪的員工(9) &lt;BR&gt;_x000a_ * 1.7 IsRelated 利害關係人(1,5) &lt;BR&gt;_x000a_ * 1.8 IsLnrelNear 準利害關係人(8) &lt;BR&gt;_x000a_ * 1.9 IsLimit授信限制對象(1,5,8,9) &lt;BR&gt;_x000a_ * _x000a_ * @author st1_x000a_ *_x000a_ */"/>
    <x v="0"/>
    <s v="PJ201800012_SDD_共用模組_V1.2-20210514.doc"/>
    <x v="3"/>
    <d v="2021-05-14T00:00:00"/>
    <x v="3"/>
    <x v="3"/>
    <d v="2021-06-02T00:00:00"/>
    <m/>
    <m/>
    <m/>
  </r>
  <r>
    <n v="15"/>
    <s v="LockControl.java"/>
    <s v="/**_x000a_ * 鎖住戶號共用程式_x000a_ * 1.ToLock 鎖定資料 call by ApControl, LCR97_x000a_ * 2.ToUnLock 解除鎖定資料 call by LC100, LCR98_x000a_ * _x000a_ * _x000a_ * @author st1_x000a_ *_x000a_ */"/>
    <x v="1"/>
    <s v="PJ201800012_SDD_共用模組_V1.5-20210604.doc"/>
    <x v="1"/>
    <d v="2021-06-01T00:00:00"/>
    <x v="1"/>
    <x v="2"/>
    <d v="2021-06-16T00:00:00"/>
    <m/>
    <m/>
    <m/>
  </r>
  <r>
    <n v="16"/>
    <s v="BaTxCom.java"/>
    <s v="/**_x000a_ * 還款入帳試算&lt;BR&gt;_x000a_ * 1.run : 回收費用帳務處理 call by L3210 暫收款登錄&lt;BR&gt;_x000a_ * 2.gettingEachFee：費用試算 call by LXXXX 3.settingUnPaid ：應繳試算 call by_x000a_ * LXXXX,BXXX(產出扣款檔)、Report 4.settleUnPaid：還款試算 call by TxBatchCom(整批入帳)_x000a_ * 5.acLoanInt：提存試算 call by BS900(月底提存計息) 6.termsPay： 應繳期款by期數 call by Report_x000a_ * 7.cashFlow： 現金流量預估_x000a_ * _x000a_ * @author st1_x000a_ *_x000a_ */"/>
    <x v="0"/>
    <s v="PJ201800012_SDD_共用模組_V1.2-20210514.doc"/>
    <x v="3"/>
    <d v="2021-05-14T00:00:00"/>
    <x v="3"/>
    <x v="1"/>
    <d v="2021-05-26T00:00:00"/>
    <s v="PJ201800012_SDD_共用模組_V1.5.doc"/>
    <m/>
    <m/>
  </r>
  <r>
    <n v="17"/>
    <s v="SendRsp.java"/>
    <s v=" /**_x000a_  * _x000a_  * @param txBuffer txBuffer_x000a_  * @param titaVo   titaVo_x000a_  * @param no       理由代碼(可查詢L6066或9999表自行描述理由)_x000a_  * @param msg      理由說明(理由代碼為9999時，不可空白)_x000a_  * @throws LogicException LogicException_x000a_  */"/>
    <x v="1"/>
    <s v="PJ201800012_SDD_共用模組_V1.5-20210604.doc"/>
    <x v="1"/>
    <d v="2021-06-01T00:00:00"/>
    <x v="1"/>
    <x v="4"/>
    <d v="2021-06-16T00:00:00"/>
    <m/>
    <m/>
    <m/>
  </r>
  <r>
    <n v="21"/>
    <s v="_x000a_EmploeeCom.java"/>
    <s v="/**_x000a_ * 員工身分判讀 &lt;BR&gt;_x000a_ * isDay15Salary 是否為15日薪員工 call by PfDetailCom 業績明細處理 &lt;BR&gt; _x000a_ * isGAInsDepartent 是否為團體意外險部門員工  call by PfDetailCom 業績明細處理 &lt;BR&gt; _x000a_ * _x000a_ * @author iza_x000a_ * @version 1.0.0_x000a_ */"/>
    <x v="0"/>
    <s v="PJ201800012_SDD_共用模組_V1.2-20210514.doc"/>
    <x v="3"/>
    <d v="2021-05-14T00:00:00"/>
    <x v="3"/>
    <x v="5"/>
    <d v="2021-05-28T00:00:00"/>
    <s v="PJ201800012_SDD_共用模組_V1.5.doc"/>
    <m/>
    <m/>
  </r>
  <r>
    <n v="22"/>
    <s v="_x000a_FacStatusCom.java"/>
    <s v="/**_x000a_ * 抓取額度狀態 _x000a_ * 1.settingStatus 依撥款檔狀態獲得額度狀態 call by LXXXX_x000a_ * _x000a_ * @author st1_x000a_ *_x000a_ */"/>
    <x v="0"/>
    <s v="PJ201800012_SDD_共用模組_V1.2-20210514.doc"/>
    <x v="4"/>
    <d v="2021-05-14T00:00:00"/>
    <x v="3"/>
    <x v="3"/>
    <d v="2021-06-02T00:00:00"/>
    <m/>
    <m/>
    <m/>
  </r>
  <r>
    <n v="23"/>
    <s v="_x000a_FileCom.java"/>
    <s v="/**_x000a_ * 讀寫檔案共用工具_x000a_ * _x000a_ * @author ST1-Chih Wei_x000a_ */"/>
    <x v="2"/>
    <s v="PJ201800012_SDD_共用模組_V1.3-20210518.doc"/>
    <x v="4"/>
    <d v="2021-05-18T00:00:00"/>
    <x v="4"/>
    <x v="4"/>
    <d v="2021-06-21T00:00:00"/>
    <m/>
    <m/>
    <m/>
  </r>
  <r>
    <n v="24"/>
    <s v="_x000a_GSeqCom.java"/>
    <s v="/**_x000a_ * 使用編號編碼檔取號_x000a_ * 1.getSeqNo call by LXXXX_x000a_ * _x000a_ * @author st1_x000a_ *_x000a_ */"/>
    <x v="0"/>
    <s v="PJ201800012_SDD_共用模組_V1.2-20210514.doc"/>
    <x v="4"/>
    <d v="2021-05-14T00:00:00"/>
    <x v="3"/>
    <x v="3"/>
    <d v="2021-06-02T00:00:00"/>
    <m/>
    <m/>
    <m/>
  </r>
  <r>
    <n v="25"/>
    <s v="LoanCalcRepayIntCom.java"/>
    <s v="/**_x000a_ * 計息共用程式_x000a_ * getRepayInt : call by LXXXX, BaTxCom_x000a_ * _x000a_ * @author st1_x000a_ *_x000a_ */"/>
    <x v="0"/>
    <s v="PJ201800012_SDD_共用模組_V1.2-20210514.doc"/>
    <x v="4"/>
    <d v="2021-05-14T00:00:00"/>
    <x v="3"/>
    <x v="6"/>
    <d v="2021-06-04T00:00:00"/>
    <m/>
    <m/>
    <m/>
  </r>
  <r>
    <n v="26"/>
    <s v="LoanSetRepayIntCom.java"/>
    <s v="/**_x000a_ * 放款設定計息參數共用程式_x000a_ * _x000a_ * @author st1_x000a_ *_x000a_ */"/>
    <x v="0"/>
    <s v="PJ201800012_SDD_共用模組_V1.2-20210514.doc"/>
    <x v="4"/>
    <d v="2021-05-14T00:00:00"/>
    <x v="3"/>
    <x v="6"/>
    <d v="2021-06-04T00:00:00"/>
    <m/>
    <m/>
    <m/>
  </r>
  <r>
    <n v="27"/>
    <s v="LoanCloseBreachCom.java"/>
    <s v="/**_x000a_ * 計算清償違約金共用程式_x000a_ * 1.getCloseBreachAmtPaid :計算清償違約金(收取方式 &quot;1&quot;:即時收取)  call by LXXXX_x000a_ * 1.1 收取方式 &quot;1&quot;:即時收取_x000a_ * 2.getCloseBreachAmtAll 計算全部清償違約金   call by LXXXX_x000a_ * 2.1.當期未繳(收取方式&quot;1&quot;:即時收取 &quot;2&quot;:領清償證明時收取) _x000a_ * 2.2.交易明細(收取方式&quot;2&quot;:領清償證明時收取)_x000a_ *_x000a_ * @author st1_x000a_ *_x000a_ */"/>
    <x v="0"/>
    <s v="PJ201800012_SDD_共用模組_V1.2-20210514.doc"/>
    <x v="4"/>
    <d v="2021-05-14T00:00:00"/>
    <x v="3"/>
    <x v="6"/>
    <d v="2021-06-04T00:00:00"/>
    <m/>
    <m/>
    <m/>
  </r>
  <r>
    <n v="28"/>
    <s v="LoanCom.java"/>
    <s v="/**_x000a_ * 放款共用程式&lt;BR&gt;_x000a_ * setTxTemp 設定交易暫存檔(TxTemp)的共同資料&lt;BR&gt;_x000a_ * setFacmBorTx 設定放款交易內容檔(到額度)的共同資料&lt;BR&gt;_x000a_ * setFacmBorTxHcode 訂正時註記放款交易內容檔(到額度)&lt;BR&gt;_x000a_ * setLoanBorTx 設定放款交易內容檔(到撥款)的共同資料&lt;BR&gt;_x000a_ * setLoanBorTxHcode 訂正時註記放款交易內容檔(到撥款)&lt;BR&gt;_x000a_ * setIntAcctCode 抓取本金科目對應的利息科目&lt;BR&gt;_x000a_ * setShortPrinAcctCode 抓取本金科目對應的欠繳本金科目&lt;BR&gt;_x000a_ * setShortIntAcctCode 抓取本金科目對應的欠繳利息科目&lt;BR&gt;_x000a_ * getNextPayIntDate 依上次繳息日推算下次收息日&lt;BR&gt;_x000a_ * getNextRepayDate 依上次還本日計算下次還本日&lt;BR&gt;_x000a_ * getCustUKey 以 CustId 取得 CustUKey&lt;BR&gt;_x000a_ * getCustNameById 以 CustId 取得 CustName&lt;BR&gt;_x000a_ * getCustNameByNo 以 CustNo 取得 CustName&lt;BR&gt;_x000a_ * getCustId以 CustUKey 取得 CustId&lt;BR&gt;_x000a_ * getEmpFullnameByEmpNo 以 EmployeeNo 取得 Employee FullName&lt;BR&gt;_x000a_ * getBankItemByBankCode 以 BankCode 取得 BankItem&lt;BR&gt;_x000a_ * getBranchItemByBankCode以 BankCode 取得 BranchItem&lt;BR&gt;_x000a_ * getTermNo 計算到入帳日之繳息期數&lt;BR&gt;_x000a_ * getPayIntEndDate 用期數計算收息迄日&lt;BR&gt;_x000a_ * getTotalPeriod 計算總期數&lt;BR&gt;_x000a_ * getGracePeriod 依寬限期到期日計算寬限期數&lt;BR&gt;_x000a_ * getSpecificDate 依首次應繳日推算指定基準日期&lt;BR&gt;_x000a_ * checkEraseBormTxSeqNo 檢查到撥款的放款交易訂正須由最近一筆交易開始訂正&lt;BR&gt;_x000a_ * checkEraseFacmTxSeqNo 檢查到額度的的放款交易訂正須由最近一筆交易開始訂正&lt;BR&gt;_x000a_ * _x000a_ * @author st1_x000a_ *_x000a_ */"/>
    <x v="0"/>
    <s v="PJ201800012_SDD_共用模組_V1.2-20210514.doc"/>
    <x v="4"/>
    <d v="2021-05-14T00:00:00"/>
    <x v="3"/>
    <x v="6"/>
    <d v="2021-06-04T00:00:00"/>
    <m/>
    <m/>
    <m/>
  </r>
  <r>
    <n v="29"/>
    <s v="LoanDueAmtCom.java"/>
    <s v="/**_x000a_ * 計算期金共用程式_x000a_ * 1.寬限期內，總期數與寬限期數_x000a_ * 2.超過寬限期，剩餘期數、寬限期數=0_x000a_ * _x000a_ * @author st1_x000a_ *_x000a_ */"/>
    <x v="0"/>
    <s v="PJ201800012_SDD_共用模組_V1.2-20210514.doc"/>
    <x v="4"/>
    <d v="2021-05-14T00:00:00"/>
    <x v="3"/>
    <x v="6"/>
    <d v="2021-06-04T00:00:00"/>
    <m/>
    <m/>
    <m/>
  </r>
  <r>
    <n v="30"/>
    <s v="AuthLogCom.java"/>
    <s v="/**_x000a_ * 查詢帳號明細內容 &lt;BR&gt;_x000a_ * 1.依據戶號額度查詢帳號檔，再根據帳號查詢Log檔，取得明細 &lt;BR&gt;_x000a_ * 2. call by LXXXX&lt;BR&gt;_x000a_ * _x000a_ * @author st1_x000a_ *_x000a_ */"/>
    <x v="3"/>
    <s v="PJ201800012_SDD_共用模組_V1.5-20210604.doc"/>
    <x v="1"/>
    <d v="2021-06-03T00:00:00"/>
    <x v="1"/>
    <x v="7"/>
    <d v="2021-06-16T00:00:00"/>
    <m/>
    <m/>
    <m/>
  </r>
  <r>
    <n v="31"/>
    <s v="BankAuthActCom.java"/>
    <s v="/**_x000a_ * LOG、帳號檔維護 &lt;BR&gt;_x000a_ * 1.1 L2153 僅新增：放行新增；訂正刪除 &lt;BR&gt;_x000a_ * 1.2 L2154 維護：前端控制為原帳號或已授權之帳號，僅寫帳號檔 &lt;BR&gt;_x000a_ * 1.3 L2154 刪除：刪除Log檔、帳號檔 &lt;BR&gt;_x000a_ * 1.4 L4410、L4412 新增：若該額度已有授權成功帳號，僅寫入Log檔，待回傳檔L4414上傳更新帳號檔 &lt;BR&gt;_x000a_ * 1.5 L4410、L4412 維護：若為未授權可維護Key值以外欄位，否則僅能變更暫停或暫停回復記號 &lt;BR&gt;_x000a_ * 1.6 L4410、L4412 刪除：僅刪除Log檔 &lt;BR&gt;_x000a_ * 2. call by L4410、L4412、L2153、L2154&lt;BR&gt;_x000a_ * _x000a_ * @author St1_x000a_ * @version 1.0.0_x000a_ */"/>
    <x v="3"/>
    <s v="PJ201800012_SDD_共用模組_V1.5-20210604.doc"/>
    <x v="1"/>
    <d v="2021-06-03T00:00:00"/>
    <x v="1"/>
    <x v="7"/>
    <d v="2021-06-16T00:00:00"/>
    <m/>
    <m/>
    <m/>
  </r>
  <r>
    <n v="32"/>
    <s v="BankStatementCom.java"/>
    <s v="/**_x000a_ * 製作利率變動對帳單 &lt;BR&gt;_x000a_ * 1.同一pdf印製該批對帳單 &lt;BR&gt;_x000a_ * 2. call by L4721&lt;BR&gt;_x000a_ * _x000a_ * @author St1-Wei_x000a_ * @version 1.0.0_x000a_ */"/>
    <x v="3"/>
    <m/>
    <x v="5"/>
    <d v="2021-06-15T00:00:00"/>
    <x v="5"/>
    <x v="8"/>
    <d v="2021-06-21T00:00:00"/>
    <m/>
    <m/>
    <m/>
  </r>
  <r>
    <n v="33"/>
    <s v="MakeExcel.java"/>
    <s v="/**_x000a_ * _x000a_ * ----------------------- MakeExcel 產生EXCEL檔案共用工具 ------------------*_x000a_ * @author eric chang_x000a_ *_x000a_ */"/>
    <x v="1"/>
    <s v="PJ201800012_SDD_共用模組_V1.3-20210518.doc"/>
    <x v="3"/>
    <d v="2021-05-18T00:00:00"/>
    <x v="4"/>
    <x v="4"/>
    <d v="2021-06-21T00:00:00"/>
    <m/>
    <m/>
    <m/>
  </r>
  <r>
    <n v="34"/>
    <s v="MakeFile.java"/>
    <s v="/**_x000a_ * _x000a_ * ----------------------- MakeFile 產生檔案(TXT,CSV)共用工具 ------------------*_x000a_ * @author eric chang_x000a_ *_x000a_ */_x000a_"/>
    <x v="1"/>
    <s v="PJ201800012_SDD_共用模組_V1.3-20210518.doc"/>
    <x v="3"/>
    <d v="2021-05-18T00:00:00"/>
    <x v="4"/>
    <x v="4"/>
    <d v="2021-06-21T00:00:00"/>
    <m/>
    <m/>
    <m/>
  </r>
  <r>
    <n v="35"/>
    <s v="MakeReport.java"/>
    <s v="/**_x000a_ * _x000a_ * ----------------------- MakeReport 產生報表(PDF)共用工具 ------------------*_x000a_ * @author eric chang_x000a_ *_x000a_ */_x000a_"/>
    <x v="1"/>
    <s v="PJ201800012_SDD_共用模組_V1.3-20210518.doc"/>
    <x v="3"/>
    <d v="2021-05-18T00:00:00"/>
    <x v="4"/>
    <x v="4"/>
    <d v="2021-06-21T00:00:00"/>
    <m/>
    <m/>
    <m/>
  </r>
  <r>
    <n v="36"/>
    <s v="CustNoticeCom.java"/>
    <s v="/**_x000a_ * 報表產製順序查詢 &lt;BR&gt;_x000a_ * 1.順序為L6068報表代號對照檔查詢、L1908申請不列印書面通知書查詢、客戶檔設定 &lt;BR&gt;_x000a_ * 2. call by LXXXX&lt;BR&gt;_x000a_ * _x000a_ * @author st1_x000a_ * @version 1.0.0_x000a_ */"/>
    <x v="3"/>
    <m/>
    <x v="5"/>
    <d v="2021-06-15T00:00:00"/>
    <x v="5"/>
    <x v="8"/>
    <d v="2021-06-21T00:00:00"/>
    <m/>
    <m/>
    <m/>
  </r>
  <r>
    <n v="37"/>
    <s v="_x000a_PfDetailCom.java"/>
    <s v="/**_x000a_ * 業績明細處理&lt;BR&gt;_x000a_ * addDetail : call by L3100, L3200, L3420&lt;BR&gt;_x000a_ * 1.計算業績&lt;BR&gt;_x000a_ * 2.寫入介紹人業績明細檔 PfItDetail&lt;BR&gt;_x000a_ * 3.寫入房貸專員業績明細檔 PfBsDetail&lt;BR&gt;_x000a_ * 4.寫入介紹、協辦獎金發放檔 PfReward&lt;BR&gt;_x000a_ * _x000a_ * _x000a_ * @author st1_x000a_ *_x000a_ */"/>
    <x v="0"/>
    <s v="PJ201800012_SDD_共用模組_V1.2-20210514.doc"/>
    <x v="6"/>
    <d v="2021-05-14T00:00:00"/>
    <x v="3"/>
    <x v="5"/>
    <d v="2021-05-28T00:00:00"/>
    <s v="PJ201800012_SDD_共用模組_V1.5.doc"/>
    <m/>
    <m/>
  </r>
  <r>
    <n v="38"/>
    <s v="_x000a_TxAmlCom.java"/>
    <s v="/**_x000a_ * AML交易檢核_x000a_ * _x000a_ * @author Lai_x000a_ * @version 1.0.0_x000a_ */_x000a_//*  -----------------------  AML交易檢核 ------------------ _x000a_//*  功能說明 :  _x000a_//*   _x000a_//*  一、 A.hcodeSendOut 撥款匯款 Call by  Call by ApControl 經辦提交  (L3100 撥款  2.L3110 預約撥款)_x000a_//        1.經辦登錄、修正，核對正確後以快捷鍵  [經辦提交]送AML檢核，寫入AML檢查紀錄檔_x000a_//        2.檢核或確認通過，主管才能放行或駁回_x000a_//        3.確認未過，需訂正_x000a_//        4.檢核或確認通過但主管駁回，可修正後，重跑流程_x000a_//_x000a_//*      B.remitL3220 撥款匯款 (暫收款退還 ) Call by  Call by L3220 暫收款退還 _x000a_//        1.經辦交易送AML檢核_x000a_//        2.檢核或確認通過，交易成功_x000a_// _x000a_//   二、 銀扣授權 Call by  call by L440A、L441A   產生銀扣授權提出資料  (篩選)    _x000a_//       checkAmlVo = TxAmlCom.achAuth(AchAuthLog tAchAuthLog, TitaVo titaVo);    // ACH_x000a_//       checkAmlVo = TxAmlCom.postAuth(PostAuthLog tAchAuthLog, TitaVo titaVo);  // 郵局_x000a_//      1.篩選提出資料時，送AML檢核，寫入AML檢查紀錄檔_x000a_//       2.檢核或確認通過，篩選成功_x000a_//       3.確認未過，篩選失敗 _x000a_//*_x000a_//*  三、 產出銀扣檔 Call by  L4450-產出銀行扣帳檔、L4451-銀行扣帳檔維護、L4452-產出媒體檔         _x000a_//*      checkAmlVo = TxAmlCom.bankDeduct(BankDeductDtl bankDeductDtl, TitaVo titaVo);  _x000a_//*      1.產出銀扣檔時，送AML檢核，寫入AML檢查紀錄檔_x000a_//*      2.檢核或確認通過，製成媒體檔_x000a_//*      3.檢核或確認未過，不會製成媒體檔，出錯誤清單_x000a_//*      4.媒體可重製_x000a_//*       _x000a_//*  四、 整批上傳  Call by L4200-入帳檔上傳作業_x000a_//*      tempVo = TxAmlCom.bankRmtf(BankRmtf bankRmtf, TitaVo titaVo); // 匯款轉帳_x000a_//*      tempVo = TxAmlCom.batxCheque(BatxCheque batxCheque, TitaVo titaVo); // 支票兌現_x000a_//*      1.整批上傳，送AML檢核，寫入AML檢查紀錄檔_x000a_//*_x000a_//*  五、整批入帳  Call by TxBatch.Com (整批入帳共用程式）_x000a_//*      整批上傳送AML檢核如為需審查/確認名單，則再送AML檢核_x000a_//*      tempVo = TxAmlCom.batxCheck(TempVo tTempVo, BatxDetail tBatxDetail, TitaVo titaVo)_x000a_//*      1.整批上傳時為需審查/確認名單，則再送AML檢核_x000a_//*      2.檢核AmlRsp1(借款人）或 AmlRsp2 (交易人/發票人)，依檢核狀態處理_x000a_//*           0.非可疑名單/已完成名單確認   ==&gt; 交易正常_x000a_//*           1.需審查/確認 ==&gt; E0022 該筆資料需進行AML審查/確認_x000a_//*           2.為凍結名單/未確定名單 ==&gt;  虛擬轉暫收：暫收原因(10.AML凍結／未確定)     _x000a_//*_x000a__x000a_/**_x000a_ * AML交易檢核&lt;BR&gt;_x000a_ * 1.hcodeSendOut 撥款匯款 Call by  Call by ApControl 經辦提交  (L3100 撥款  2.L3110 預約撥款)&lt;BR&gt;_x000a_ * 2.remitL3220 撥款匯款 (暫收款退還 ) Call by  Call by L3220 暫收款退還&lt;BR&gt; _x000a_ * 3.achAuth ACH 銀扣授權 ACH Call by  call by L440A&lt;BR&gt; _x000a_ * 4.postAuth ACH 銀扣授權 ACH Call by  call by L441A&lt;BR&gt; _x000a_ * 5.bankDeduct 產出銀扣檔 Call by  L4450-產出銀行扣帳檔、L4451-銀行扣帳檔維護、L4452-產出媒體檔&lt;BR&gt; _x000a_ * 6.bankRmtf 匯款轉帳 整批上傳  Call by L4200-入帳檔上傳作業&lt;BR&gt; _x000a_ * 7.batxCheque 支票兌現 整批上傳  Call by L4200-入帳檔上傳作業&lt;BR&gt; _x000a_ * 8.batxCheck 整批入帳  Call by TxBatch.Com&lt;BR&gt; _x000a_ *  _x000a_ * @author st1_x000a_ *_x000a_ */"/>
    <x v="0"/>
    <s v="PJ201800012_SDD_共用模組_V1.4-20210521.doc"/>
    <x v="4"/>
    <d v="2021-05-18T00:00:00"/>
    <x v="6"/>
    <x v="3"/>
    <d v="2021-06-02T00:00:00"/>
    <m/>
    <m/>
    <m/>
  </r>
  <r>
    <n v="39"/>
    <s v="TxBatchCom.java"/>
    <s v="/**_x000a_ * 1.TxBatchCom.txCheck 交易檢核&lt;BR&gt;_x000a_ * call by 整批入帳(L420A.BS400)_x000a_ * _x000a_ * 2.TxBatchCom.txTita 組入帳交易電文&lt;BR&gt;_x000a_ * call by 整批入帳(L420B.BS401)、虛擬轉暫收(L420C)_x000a_ * _x000a_ * 3.TxBatchCom.run 人工或批次入帳後，將交易結果更新整批入帳檔&lt;BR&gt;_x000a_ * call by ApControl&lt;BR&gt;_x000a_ * _x000a_ * _x000a_ * @author st1_x000a_ *_x000a_ */"/>
    <x v="0"/>
    <s v="PJ201800012_SDD_共用模組_V1.4-20210521.doc"/>
    <x v="4"/>
    <d v="2021-05-18T00:00:00"/>
    <x v="6"/>
    <x v="5"/>
    <d v="2021-05-28T00:00:00"/>
    <s v="PJ201800012_SDD_共用模組_V1.5.doc"/>
    <m/>
    <m/>
  </r>
  <r>
    <n v="40"/>
    <s v="TxToDoCom.java"/>
    <s v="/**_x000a_ * 應處理清單維護_x000a_ * 1.addDetail 新增應處理明細 call by LXXXX_x000a_ * 2.addByDetailList 整批新增應處理明細 call by LXXXX_x000a_ * 3.updDetailStatus 更新應處理明細狀態 call by LXXXX_x000a_ * 4.updByDetailList 整批更新應處理明細狀態_x000a_ * 5.run 自動更新應處理明細狀態 call by ApControl_x000a_ * 6.dailyHouseKeeping 每日維護清檔  call by BS001_x000a_ * @author st1_x000a_ *_x000a_ */"/>
    <x v="0"/>
    <s v="PJ201800012_SDD_共用模組_V1.4-20210521.doc"/>
    <x v="6"/>
    <d v="2021-05-21T00:00:00"/>
    <x v="6"/>
    <x v="5"/>
    <d v="2021-05-28T00:00:00"/>
    <s v="PJ201800012_SDD_共用模組_V1.5.doc"/>
    <m/>
    <m/>
  </r>
  <r>
    <n v="41"/>
    <s v="PfCheckInsuranceCom"/>
    <s v="房貸獎勵保費檢核機制"/>
    <x v="0"/>
    <s v="PJ201800012_SDD_共用模組_V1.4-20210521.doc"/>
    <x v="3"/>
    <d v="2021-05-14T00:00:00"/>
    <x v="3"/>
    <x v="3"/>
    <d v="2021-06-02T00:00:0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n v="1"/>
    <s v="AcBookCom.java"/>
    <s v="/**_x000a_ * 帳冊別處理 &lt;BR&gt;_x000a_ * 1.run ：更新會計分錄的帳冊別 call by AcEntetCom&lt;BR&gt;_x000a_ * 1.1 新戶號則按分配順序(目標金額、實際金額)抓取可用之帳冊別&lt;BR&gt;_x000a_ * 1.2 累計實際金額(含L6801放款戶帳冊別轉換)&lt;BR&gt;_x000a_ * 2.getAcBookCode ： 抓取某戶號的帳冊別 call by LXXXX&lt;BR&gt;_x000a_ * _x000a_ * @author st1_x000a_ *_x000a_ */"/>
    <x v="0"/>
    <s v="PJ201800012_SDD_共用模組_V1.1-20210510.doc"/>
    <x v="0"/>
    <d v="2021-05-07T00:00:00"/>
    <x v="0"/>
  </r>
  <r>
    <n v="2"/>
    <s v="AcCollListCom.java"/>
    <s v="/**_x000a_ * 法催紀錄清單檔更新&lt;BR&gt;_x000a_ * 1.run ： 還款即時更新 call by AcEntetCom&lt;BR&gt;_x000a_ * 1.1 資負明細科目出帳時，更新餘額等資訊&lt;BR&gt;_x000a_ * _x000a_ * @author st1_x000a_ *_x000a_ */"/>
    <x v="0"/>
    <s v="PJ201800012_SDD_共用模組_V1.1-20210510.doc"/>
    <x v="0"/>
    <d v="2021-05-07T00:00:00"/>
    <x v="0"/>
  </r>
  <r>
    <n v="3"/>
    <s v="AcDetailCom.java"/>
    <s v="/**_x000a_ * 產生會計分錄&lt;BR&gt;_x000a_ * run ：產生會計分錄  call by LXXXX&lt;BR&gt;_x000a_ * 1).將交易準備的會計分錄，結合會計科子細目設定檔內容，寫入會計分錄工作區&lt;BR&gt;_x000a_ * 2).含交易call收付欄出帳(AcPaymentCom)、回收費用帳務處理(BaTxCom)，產生的會計分錄&lt;BR&gt;_x000a_ * _x000a_ * @author st1_x000a_ *_x000a_ */"/>
    <x v="0"/>
    <s v="PJ201800012_SDD_共用模組_V1.1-20210510.doc"/>
    <x v="0"/>
    <d v="2021-05-07T00:00:00"/>
    <x v="0"/>
  </r>
  <r>
    <n v="4"/>
    <s v="AcEnterCom.java"/>
    <s v="/**_x000a_ * 交易分錄入帳&lt;BR&gt;_x000a_ * run ： call by ApControl&lt;BR&gt;_x000a_ * 1.call AcBookCom 帳冊別處理&lt;BR&gt;_x000a_ * 2.call AcReceivableCom銷 帳科目處理 &lt;BR&gt;_x000a_ * 3.call AcLoanRenewCom借新還舊處理&lt;BR&gt;_x000a_ * 4.call AcNegCom 債協暫收款會計帳務明細檔&lt;BR&gt;_x000a_ * 5.call AcMainCom 總帳入帳處理&lt;BR&gt;_x000a_ * 6.call AcTxFormCom交易分錄清單&lt;BR&gt;_x000a_ * 7.會計帳務明細檔處理&lt;BR&gt; _x000a_ * _x000a_ * @author st1_x000a_ *_x000a_ */"/>
    <x v="0"/>
    <s v="PJ201800012_SDD_共用模組_V1.1-20210510.doc"/>
    <x v="0"/>
    <d v="2021-05-07T00:00:00"/>
    <x v="0"/>
  </r>
  <r>
    <n v="5"/>
    <s v="AcLoanRenewCom.java"/>
    <s v="/**_x000a_ * 會計借新還舊檔處理 1.新舊帳號對照(展期、借新還舊)_x000a_ * _x000a_ * @author Lai_x000a_ * @version 1.0.0_x000a_ */"/>
    <x v="0"/>
    <s v="PJ201800012_SDD_共用模組_V1.1-20210510.doc"/>
    <x v="0"/>
    <d v="2021-05-07T00:00:00"/>
    <x v="0"/>
  </r>
  <r>
    <n v="6"/>
    <s v="AcMainCom.java"/>
    <s v="/**_x000a_ * 總帳入帳處理_x000a_ * 1. run ：入帳更新 總帳檔 call by AcEntetCom&lt;BR&gt;_x000a_ * 2. changeDate：系統換日過帳(含年初損益類結轉) call by BS001(日始作業) &lt;BR&gt;_x000a_ * _x000a_ * @author st1_x000a_ *_x000a_ */"/>
    <x v="0"/>
    <s v="PJ201800012_SDD_共用模組_V1.1-20210510.doc"/>
    <x v="0"/>
    <d v="2021-05-07T00:00:00"/>
    <x v="0"/>
  </r>
  <r>
    <n v="7"/>
    <s v="AcNegCom.java"/>
    <s v="/**_x000a_* 債協暫收款處理_x000a_ * 1.run ： 債協暫收款處理 call by AcEntetCom&lt;BR&gt;_x000a_ * 1.1 L3210 暫收款登錄，如為債協暫收款則產生NegTrans(債協入帳明細檔)&lt;BR&gt;_x000a_ * 1.2 L3210 暫收款登錄，如為一般債權撥付入帳時同時更新NegAppr02(一般債權撥付資料檔)&lt;BR&gt;_x000a_ * 2.getAcctCode 取得債協暫收款科目 acDetail.setAcctCode(acNegCom.getAcctCode(CustNo,titaVo))&lt;BR&gt;_x000a_ * 3.ApprAcctCode 取得債協應付代收款科目入帳 acDetail.setAcctCode(acNegCom.getApprAcctCode(CustNo,titaVo));&lt;BR&gt;_x000a_ * 4.isNegCustNo 是否為債協暫收款帳戶 if (acNegCom.isNegCustNo(CustNo,titaVo)); &lt;BR&gt;_x000a_ * 5.getNegAppr02CustNo 找債協專戶的匯入款，為一般債權匯入款的戶號 for L3210暫收入帳 &lt;BR&gt;_x000a_ * _x000a_ * @author st1_x000a_ *_x000a_ */"/>
    <x v="0"/>
    <s v="PJ201800012_SDD_共用模組_V1.1-20210510.doc"/>
    <x v="0"/>
    <d v="2021-05-07T00:00:00"/>
    <x v="0"/>
  </r>
  <r>
    <n v="8"/>
    <s v="AcPaymentCom.java"/>
    <s v="/**_x000a_ * 收付欄出帳&lt;BR&gt;_x000a_ * 1.run 收付欄(含溢收)出帳 call by L3XXX&lt;BR&gt;_x000a_ * 2.loanCheque 兌現票入帳處理 call by L3XXX&lt;BR&gt;_x000a_ * 3.remit 撥款匯款檔處理 call by L3100&lt;BR&gt;_x000a_ * _x000a_ * @author st1_x000a_ *_x000a_ */"/>
    <x v="0"/>
    <s v="PJ201800012_SDD_共用模組_V1.1-20210510.doc"/>
    <x v="0"/>
    <d v="2021-05-07T00:00:00"/>
    <x v="0"/>
  </r>
  <r>
    <n v="9"/>
    <s v="AcReceivableCom.java"/>
    <s v="/**_x000a_ * 會計銷帳檔處理_x000a_ * 1.run ： 還款即時更新 call by AcEntetCom&lt;BR&gt;_x000a_ * 2.mnt ：未出帳科目更新銷帳檔(2-核心出帳、3-未收費用、4-短繳期金、5-另收欠款) call by LXXXX&lt;BR&gt;_x000a_ * 3.chg ：未出帳科目變更銷帳檔額度編號(4-短繳期金)&lt;BR&gt; _x000a_ * _x000a_ * @author st1_x000a_ *_x000a_ */"/>
    <x v="0"/>
    <s v="PJ201800012_SDD_共用模組_V1.1-20210510.doc"/>
    <x v="0"/>
    <d v="2021-05-07T00:00:00"/>
    <x v="0"/>
  </r>
  <r>
    <n v="10"/>
    <s v="AcTxFormCom.java"/>
    <s v="/**_x000a_ * 分錄單 &lt;BR&gt;_x000a_ * 1.產出分錄單，格式為FM101 &lt;BR&gt;_x000a_ * 2. call by LXXXX&lt;BR&gt;_x000a_ * _x000a_ * @author st1_x000a_ * @version 1.0.0_x000a_ */"/>
    <x v="0"/>
    <s v="PJ201800012_SDD_共用模組_V1.1-20210510.doc"/>
    <x v="0"/>
    <d v="2021-05-07T00:00:00"/>
    <x v="0"/>
  </r>
  <r>
    <n v="11"/>
    <s v="AmtToChanese.java"/>
    <s v="金額轉中文大寫"/>
    <x v="1"/>
    <s v="PJ201800012_SDD_共用模組_V1.5.doc"/>
    <x v="1"/>
    <d v="2021-06-01T00:00:00"/>
    <x v="1"/>
  </r>
  <r>
    <n v="12"/>
    <s v="CheckAml.java"/>
    <s v="/**_x000a_ * AML姓名檢核_x000a_ * 1.checkName 姓名檢核 call by TxAmlCom(AML交易檢核)、L8100(AML姓名檢核)_x000a_ * 2.reCheckName AML姓名再檢核 call by TxAmlCom_x000a_ * 3.refreshStatus 更新指定序號檢核狀態 call by TxAmlCom、L8100_x000a_ * _x000a_ * @author st1_x000a_ *_x000a_ */"/>
    <x v="1"/>
    <s v="PJ201800012_SDD_共用模組_V1.6-20210615.doc"/>
    <x v="2"/>
    <d v="2021-06-15T00:00:00"/>
    <x v="2"/>
  </r>
  <r>
    <n v="13"/>
    <s v="CheckAuth.java"/>
    <s v="/**_x000a_ * 獲取櫃員交易權限 call by ApControl,LCR22_x000a_ * _x000a_ * @author st1_x000a_ *_x000a_ */"/>
    <x v="1"/>
    <s v="PJ201800012_SDD_共用模組_V1.6-20210615.doc"/>
    <x v="2"/>
    <d v="2021-06-15T00:00:00"/>
    <x v="2"/>
  </r>
  <r>
    <n v="14"/>
    <s v="BankRelationCom.java"/>
    <s v="/**_x000a_ * 檢查是否為利害關係人 &lt;BR&gt;_x000a_ * 1.CheckBankRelationCom 是否為金控利害關係人 call by LXXXX &lt;BR&gt;_x000a_ * 1.1 LAW001 金控法第44條(1) &lt;BR&gt;_x000a_ * 1.2 LAW002 金控法第44條(列項)(2) &lt;BR&gt;_x000a_ * 1.3 LAW003 金控法第45條(3) &lt;BR&gt;_x000a_ * 1.4 LAW005 保險法(放款)(5) &lt;BR&gt;_x000a_ * 1.5 LAW008 準利害關係人(8) &lt;BR&gt;_x000a_ * 1.6 IsSalary 15日薪的員工(9) &lt;BR&gt;_x000a_ * 1.7 IsRelated 利害關係人(1,5) &lt;BR&gt;_x000a_ * 1.8 IsLnrelNear 準利害關係人(8) &lt;BR&gt;_x000a_ * 1.9 IsLimit授信限制對象(1,5,8,9) &lt;BR&gt;_x000a_ * _x000a_ * @author st1_x000a_ *_x000a_ */"/>
    <x v="0"/>
    <s v="PJ201800012_SDD_共用模組_V1.2-20210514.doc"/>
    <x v="3"/>
    <d v="2021-05-14T00:00:00"/>
    <x v="3"/>
  </r>
  <r>
    <n v="15"/>
    <s v="LockControl.java"/>
    <s v="/**_x000a_ * 鎖住戶號共用程式_x000a_ * 1.ToLock 鎖定資料 call by ApControl, LCR97_x000a_ * 2.ToUnLock 解除鎖定資料 call by LC100, LCR98_x000a_ * _x000a_ * _x000a_ * @author st1_x000a_ *_x000a_ */"/>
    <x v="1"/>
    <s v="PJ201800012_SDD_共用模組_V1.5-20210604.doc"/>
    <x v="1"/>
    <d v="2021-06-01T00:00:00"/>
    <x v="1"/>
  </r>
  <r>
    <n v="16"/>
    <s v="BaTxCom.java"/>
    <s v="/**_x000a_ * 還款入帳試算&lt;BR&gt;_x000a_ * 1.run : 回收費用帳務處理 call by L3210 暫收款登錄&lt;BR&gt;_x000a_ * 2.gettingEachFee：費用試算 call by LXXXX 3.settingUnPaid ：應繳試算 call by_x000a_ * LXXXX,BXXX(產出扣款檔)、Report 4.settleUnPaid：還款試算 call by TxBatchCom(整批入帳)_x000a_ * 5.acLoanInt：提存試算 call by BS900(月底提存計息) 6.termsPay： 應繳期款by期數 call by Report_x000a_ * 7.cashFlow： 現金流量預估_x000a_ * _x000a_ * @author st1_x000a_ *_x000a_ */"/>
    <x v="0"/>
    <s v="PJ201800012_SDD_共用模組_V1.2-20210514.doc"/>
    <x v="3"/>
    <d v="2021-05-14T00:00:00"/>
    <x v="3"/>
  </r>
  <r>
    <n v="17"/>
    <s v="SendRsp.java"/>
    <s v=" /**_x000a_  * _x000a_  * @param txBuffer txBuffer_x000a_  * @param titaVo   titaVo_x000a_  * @param no       理由代碼(可查詢L6066或9999表自行描述理由)_x000a_  * @param msg      理由說明(理由代碼為9999時，不可空白)_x000a_  * @throws LogicException LogicException_x000a_  */"/>
    <x v="1"/>
    <s v="PJ201800012_SDD_共用模組_V1.5-20210604.doc"/>
    <x v="1"/>
    <d v="2021-06-01T00:00:00"/>
    <x v="1"/>
  </r>
  <r>
    <n v="21"/>
    <s v="_x000a_EmploeeCom.java"/>
    <s v="/**_x000a_ * 員工身分判讀 &lt;BR&gt;_x000a_ * isDay15Salary 是否為15日薪員工 call by PfDetailCom 業績明細處理 &lt;BR&gt; _x000a_ * isGAInsDepartent 是否為團體意外險部門員工  call by PfDetailCom 業績明細處理 &lt;BR&gt; _x000a_ * _x000a_ * @author iza_x000a_ * @version 1.0.0_x000a_ */"/>
    <x v="0"/>
    <s v="PJ201800012_SDD_共用模組_V1.2-20210514.doc"/>
    <x v="3"/>
    <d v="2021-05-14T00:00:00"/>
    <x v="3"/>
  </r>
  <r>
    <n v="22"/>
    <s v="_x000a_FacStatusCom.java"/>
    <s v="/**_x000a_ * 抓取額度狀態 _x000a_ * 1.settingStatus 依撥款檔狀態獲得額度狀態 call by LXXXX_x000a_ * _x000a_ * @author st1_x000a_ *_x000a_ */"/>
    <x v="0"/>
    <s v="PJ201800012_SDD_共用模組_V1.2-20210514.doc"/>
    <x v="4"/>
    <d v="2021-05-14T00:00:00"/>
    <x v="3"/>
  </r>
  <r>
    <n v="23"/>
    <s v="_x000a_FileCom.java"/>
    <s v="/**_x000a_ * 讀寫檔案共用工具_x000a_ * _x000a_ * @author ST1-Chih Wei_x000a_ */"/>
    <x v="2"/>
    <s v="PJ201800012_SDD_共用模組_V1.3-20210518.doc"/>
    <x v="4"/>
    <d v="2021-05-18T00:00:00"/>
    <x v="4"/>
  </r>
  <r>
    <n v="24"/>
    <s v="_x000a_GSeqCom.java"/>
    <s v="/**_x000a_ * 使用編號編碼檔取號_x000a_ * 1.getSeqNo call by LXXXX_x000a_ * _x000a_ * @author st1_x000a_ *_x000a_ */"/>
    <x v="0"/>
    <s v="PJ201800012_SDD_共用模組_V1.2-20210514.doc"/>
    <x v="4"/>
    <d v="2021-05-14T00:00:00"/>
    <x v="3"/>
  </r>
  <r>
    <n v="25"/>
    <s v="LoanCalcRepayIntCom.java"/>
    <s v="/**_x000a_ * 計息共用程式_x000a_ * getRepayInt : call by LXXXX, BaTxCom_x000a_ * _x000a_ * @author st1_x000a_ *_x000a_ */"/>
    <x v="0"/>
    <s v="PJ201800012_SDD_共用模組_V1.2-20210514.doc"/>
    <x v="4"/>
    <d v="2021-05-14T00:00:00"/>
    <x v="3"/>
  </r>
  <r>
    <n v="26"/>
    <s v="LoanSetRepayIntCom.java"/>
    <s v="/**_x000a_ * 放款設定計息參數共用程式_x000a_ * _x000a_ * @author st1_x000a_ *_x000a_ */"/>
    <x v="0"/>
    <s v="PJ201800012_SDD_共用模組_V1.2-20210514.doc"/>
    <x v="4"/>
    <d v="2021-05-14T00:00:00"/>
    <x v="3"/>
  </r>
  <r>
    <n v="27"/>
    <s v="LoanCloseBreachCom.java"/>
    <s v="/**_x000a_ * 計算清償違約金共用程式_x000a_ * 1.getCloseBreachAmtPaid :計算清償違約金(收取方式 &quot;1&quot;:即時收取)  call by LXXXX_x000a_ * 1.1 收取方式 &quot;1&quot;:即時收取_x000a_ * 2.getCloseBreachAmtAll 計算全部清償違約金   call by LXXXX_x000a_ * 2.1.當期未繳(收取方式&quot;1&quot;:即時收取 &quot;2&quot;:領清償證明時收取) _x000a_ * 2.2.交易明細(收取方式&quot;2&quot;:領清償證明時收取)_x000a_ *_x000a_ * @author st1_x000a_ *_x000a_ */"/>
    <x v="0"/>
    <s v="PJ201800012_SDD_共用模組_V1.2-20210514.doc"/>
    <x v="4"/>
    <d v="2021-05-14T00:00:00"/>
    <x v="3"/>
  </r>
  <r>
    <n v="28"/>
    <s v="LoanCom.java"/>
    <s v="/**_x000a_ * 放款共用程式&lt;BR&gt;_x000a_ * setTxTemp 設定交易暫存檔(TxTemp)的共同資料&lt;BR&gt;_x000a_ * setFacmBorTx 設定放款交易內容檔(到額度)的共同資料&lt;BR&gt;_x000a_ * setFacmBorTxHcode 訂正時註記放款交易內容檔(到額度)&lt;BR&gt;_x000a_ * setLoanBorTx 設定放款交易內容檔(到撥款)的共同資料&lt;BR&gt;_x000a_ * setLoanBorTxHcode 訂正時註記放款交易內容檔(到撥款)&lt;BR&gt;_x000a_ * setIntAcctCode 抓取本金科目對應的利息科目&lt;BR&gt;_x000a_ * setShortPrinAcctCode 抓取本金科目對應的欠繳本金科目&lt;BR&gt;_x000a_ * setShortIntAcctCode 抓取本金科目對應的欠繳利息科目&lt;BR&gt;_x000a_ * getNextPayIntDate 依上次繳息日推算下次收息日&lt;BR&gt;_x000a_ * getNextRepayDate 依上次還本日計算下次還本日&lt;BR&gt;_x000a_ * getCustUKey 以 CustId 取得 CustUKey&lt;BR&gt;_x000a_ * getCustNameById 以 CustId 取得 CustName&lt;BR&gt;_x000a_ * getCustNameByNo 以 CustNo 取得 CustName&lt;BR&gt;_x000a_ * getCustId以 CustUKey 取得 CustId&lt;BR&gt;_x000a_ * getEmpFullnameByEmpNo 以 EmployeeNo 取得 Employee FullName&lt;BR&gt;_x000a_ * getBankItemByBankCode 以 BankCode 取得 BankItem&lt;BR&gt;_x000a_ * getBranchItemByBankCode以 BankCode 取得 BranchItem&lt;BR&gt;_x000a_ * getTermNo 計算到入帳日之繳息期數&lt;BR&gt;_x000a_ * getPayIntEndDate 用期數計算收息迄日&lt;BR&gt;_x000a_ * getTotalPeriod 計算總期數&lt;BR&gt;_x000a_ * getGracePeriod 依寬限期到期日計算寬限期數&lt;BR&gt;_x000a_ * getSpecificDate 依首次應繳日推算指定基準日期&lt;BR&gt;_x000a_ * checkEraseBormTxSeqNo 檢查到撥款的放款交易訂正須由最近一筆交易開始訂正&lt;BR&gt;_x000a_ * checkEraseFacmTxSeqNo 檢查到額度的的放款交易訂正須由最近一筆交易開始訂正&lt;BR&gt;_x000a_ * _x000a_ * @author st1_x000a_ *_x000a_ */"/>
    <x v="0"/>
    <s v="PJ201800012_SDD_共用模組_V1.2-20210514.doc"/>
    <x v="4"/>
    <d v="2021-05-14T00:00:00"/>
    <x v="3"/>
  </r>
  <r>
    <n v="29"/>
    <s v="LoanDueAmtCom.java"/>
    <s v="/**_x000a_ * 計算期金共用程式_x000a_ * 1.寬限期內，總期數與寬限期數_x000a_ * 2.超過寬限期，剩餘期數、寬限期數=0_x000a_ * _x000a_ * @author st1_x000a_ *_x000a_ */"/>
    <x v="0"/>
    <s v="PJ201800012_SDD_共用模組_V1.2-20210514.doc"/>
    <x v="4"/>
    <d v="2021-05-14T00:00:00"/>
    <x v="3"/>
  </r>
  <r>
    <n v="30"/>
    <s v="AuthLogCom.java"/>
    <s v="/**_x000a_ * 查詢帳號明細內容 &lt;BR&gt;_x000a_ * 1.依據戶號額度查詢帳號檔，再根據帳號查詢Log檔，取得明細 &lt;BR&gt;_x000a_ * 2. call by LXXXX&lt;BR&gt;_x000a_ * _x000a_ * @author st1_x000a_ *_x000a_ */"/>
    <x v="3"/>
    <s v="PJ201800012_SDD_共用模組_V1.5-20210604.doc"/>
    <x v="1"/>
    <d v="2021-06-03T00:00:00"/>
    <x v="1"/>
  </r>
  <r>
    <n v="31"/>
    <s v="BankAuthActCom.java"/>
    <s v="/**_x000a_ * LOG、帳號檔維護 &lt;BR&gt;_x000a_ * 1.1 L2153 僅新增：放行新增；訂正刪除 &lt;BR&gt;_x000a_ * 1.2 L2154 維護：前端控制為原帳號或已授權之帳號，僅寫帳號檔 &lt;BR&gt;_x000a_ * 1.3 L2154 刪除：刪除Log檔、帳號檔 &lt;BR&gt;_x000a_ * 1.4 L4410、L4412 新增：若該額度已有授權成功帳號，僅寫入Log檔，待回傳檔L4414上傳更新帳號檔 &lt;BR&gt;_x000a_ * 1.5 L4410、L4412 維護：若為未授權可維護Key值以外欄位，否則僅能變更暫停或暫停回復記號 &lt;BR&gt;_x000a_ * 1.6 L4410、L4412 刪除：僅刪除Log檔 &lt;BR&gt;_x000a_ * 2. call by L4410、L4412、L2153、L2154&lt;BR&gt;_x000a_ * _x000a_ * @author St1_x000a_ * @version 1.0.0_x000a_ */"/>
    <x v="3"/>
    <s v="PJ201800012_SDD_共用模組_V1.5-20210604.doc"/>
    <x v="1"/>
    <d v="2021-06-03T00:00:00"/>
    <x v="1"/>
  </r>
  <r>
    <n v="32"/>
    <s v="BankStatementCom.java"/>
    <s v="/**_x000a_ * 製作利率變動對帳單 &lt;BR&gt;_x000a_ * 1.同一pdf印製該批對帳單 &lt;BR&gt;_x000a_ * 2. call by L4721&lt;BR&gt;_x000a_ * _x000a_ * @author St1-Wei_x000a_ * @version 1.0.0_x000a_ */"/>
    <x v="3"/>
    <m/>
    <x v="5"/>
    <d v="2021-06-15T00:00:00"/>
    <x v="5"/>
  </r>
  <r>
    <n v="33"/>
    <s v="MakeExcel.java"/>
    <s v="/**_x000a_ * _x000a_ * ----------------------- MakeExcel 產生EXCEL檔案共用工具 ------------------*_x000a_ * @author eric chang_x000a_ *_x000a_ */"/>
    <x v="1"/>
    <s v="PJ201800012_SDD_共用模組_V1.3-20210518.doc"/>
    <x v="3"/>
    <d v="2021-05-18T00:00:00"/>
    <x v="4"/>
  </r>
  <r>
    <n v="34"/>
    <s v="MakeFile.java"/>
    <s v="/**_x000a_ * _x000a_ * ----------------------- MakeFile 產生檔案(TXT,CSV)共用工具 ------------------*_x000a_ * @author eric chang_x000a_ *_x000a_ */_x000a_"/>
    <x v="1"/>
    <s v="PJ201800012_SDD_共用模組_V1.3-20210518.doc"/>
    <x v="3"/>
    <d v="2021-05-18T00:00:00"/>
    <x v="4"/>
  </r>
  <r>
    <n v="35"/>
    <s v="MakeReport.java"/>
    <s v="/**_x000a_ * _x000a_ * ----------------------- MakeReport 產生報表(PDF)共用工具 ------------------*_x000a_ * @author eric chang_x000a_ *_x000a_ */_x000a_"/>
    <x v="1"/>
    <s v="PJ201800012_SDD_共用模組_V1.3-20210518.doc"/>
    <x v="3"/>
    <d v="2021-05-18T00:00:00"/>
    <x v="4"/>
  </r>
  <r>
    <n v="36"/>
    <s v="CustNoticeCom.java"/>
    <s v="/**_x000a_ * 報表產製順序查詢 &lt;BR&gt;_x000a_ * 1.順序為L6068報表代號對照檔查詢、L1908申請不列印書面通知書查詢、客戶檔設定 &lt;BR&gt;_x000a_ * 2. call by LXXXX&lt;BR&gt;_x000a_ * _x000a_ * @author st1_x000a_ * @version 1.0.0_x000a_ */"/>
    <x v="3"/>
    <m/>
    <x v="5"/>
    <d v="2021-06-15T00:00:00"/>
    <x v="5"/>
  </r>
  <r>
    <n v="37"/>
    <s v="_x000a_PfDetailCom.java"/>
    <s v="/**_x000a_ * 業績明細處理&lt;BR&gt;_x000a_ * addDetail : call by L3100, L3200, L3420&lt;BR&gt;_x000a_ * 1.計算業績&lt;BR&gt;_x000a_ * 2.寫入介紹人業績明細檔 PfItDetail&lt;BR&gt;_x000a_ * 3.寫入房貸專員業績明細檔 PfBsDetail&lt;BR&gt;_x000a_ * 4.寫入介紹、協辦獎金發放檔 PfReward&lt;BR&gt;_x000a_ * _x000a_ * _x000a_ * @author st1_x000a_ *_x000a_ */"/>
    <x v="0"/>
    <s v="PJ201800012_SDD_共用模組_V1.2-20210514.doc"/>
    <x v="6"/>
    <d v="2021-05-14T00:00:00"/>
    <x v="3"/>
  </r>
  <r>
    <n v="38"/>
    <s v="_x000a_TxAmlCom.java"/>
    <s v="/**_x000a_ * AML交易檢核_x000a_ * _x000a_ * @author Lai_x000a_ * @version 1.0.0_x000a_ */_x000a_//*  -----------------------  AML交易檢核 ------------------ _x000a_//*  功能說明 :  _x000a_//*   _x000a_//*  一、 A.hcodeSendOut 撥款匯款 Call by  Call by ApControl 經辦提交  (L3100 撥款  2.L3110 預約撥款)_x000a_//        1.經辦登錄、修正，核對正確後以快捷鍵  [經辦提交]送AML檢核，寫入AML檢查紀錄檔_x000a_//        2.檢核或確認通過，主管才能放行或駁回_x000a_//        3.確認未過，需訂正_x000a_//        4.檢核或確認通過但主管駁回，可修正後，重跑流程_x000a_//_x000a_//*      B.remitL3220 撥款匯款 (暫收款退還 ) Call by  Call by L3220 暫收款退還 _x000a_//        1.經辦交易送AML檢核_x000a_//        2.檢核或確認通過，交易成功_x000a_// _x000a_//   二、 銀扣授權 Call by  call by L440A、L441A   產生銀扣授權提出資料  (篩選)    _x000a_//       checkAmlVo = TxAmlCom.achAuth(AchAuthLog tAchAuthLog, TitaVo titaVo);    // ACH_x000a_//       checkAmlVo = TxAmlCom.postAuth(PostAuthLog tAchAuthLog, TitaVo titaVo);  // 郵局_x000a_//      1.篩選提出資料時，送AML檢核，寫入AML檢查紀錄檔_x000a_//       2.檢核或確認通過，篩選成功_x000a_//       3.確認未過，篩選失敗 _x000a_//*_x000a_//*  三、 產出銀扣檔 Call by  L4450-產出銀行扣帳檔、L4451-銀行扣帳檔維護、L4452-產出媒體檔         _x000a_//*      checkAmlVo = TxAmlCom.bankDeduct(BankDeductDtl bankDeductDtl, TitaVo titaVo);  _x000a_//*      1.產出銀扣檔時，送AML檢核，寫入AML檢查紀錄檔_x000a_//*      2.檢核或確認通過，製成媒體檔_x000a_//*      3.檢核或確認未過，不會製成媒體檔，出錯誤清單_x000a_//*      4.媒體可重製_x000a_//*       _x000a_//*  四、 整批上傳  Call by L4200-入帳檔上傳作業_x000a_//*      tempVo = TxAmlCom.bankRmtf(BankRmtf bankRmtf, TitaVo titaVo); // 匯款轉帳_x000a_//*      tempVo = TxAmlCom.batxCheque(BatxCheque batxCheque, TitaVo titaVo); // 支票兌現_x000a_//*      1.整批上傳，送AML檢核，寫入AML檢查紀錄檔_x000a_//*_x000a_//*  五、整批入帳  Call by TxBatch.Com (整批入帳共用程式）_x000a_//*      整批上傳送AML檢核如為需審查/確認名單，則再送AML檢核_x000a_//*      tempVo = TxAmlCom.batxCheck(TempVo tTempVo, BatxDetail tBatxDetail, TitaVo titaVo)_x000a_//*      1.整批上傳時為需審查/確認名單，則再送AML檢核_x000a_//*      2.檢核AmlRsp1(借款人）或 AmlRsp2 (交易人/發票人)，依檢核狀態處理_x000a_//*           0.非可疑名單/已完成名單確認   ==&gt; 交易正常_x000a_//*           1.需審查/確認 ==&gt; E0022 該筆資料需進行AML審查/確認_x000a_//*           2.為凍結名單/未確定名單 ==&gt;  虛擬轉暫收：暫收原因(10.AML凍結／未確定)     _x000a_//*_x000a__x000a_/**_x000a_ * AML交易檢核&lt;BR&gt;_x000a_ * 1.hcodeSendOut 撥款匯款 Call by  Call by ApControl 經辦提交  (L3100 撥款  2.L3110 預約撥款)&lt;BR&gt;_x000a_ * 2.remitL3220 撥款匯款 (暫收款退還 ) Call by  Call by L3220 暫收款退還&lt;BR&gt; _x000a_ * 3.achAuth ACH 銀扣授權 ACH Call by  call by L440A&lt;BR&gt; _x000a_ * 4.postAuth ACH 銀扣授權 ACH Call by  call by L441A&lt;BR&gt; _x000a_ * 5.bankDeduct 產出銀扣檔 Call by  L4450-產出銀行扣帳檔、L4451-銀行扣帳檔維護、L4452-產出媒體檔&lt;BR&gt; _x000a_ * 6.bankRmtf 匯款轉帳 整批上傳  Call by L4200-入帳檔上傳作業&lt;BR&gt; _x000a_ * 7.batxCheque 支票兌現 整批上傳  Call by L4200-入帳檔上傳作業&lt;BR&gt; _x000a_ * 8.batxCheck 整批入帳  Call by TxBatch.Com&lt;BR&gt; _x000a_ *  _x000a_ * @author st1_x000a_ *_x000a_ */"/>
    <x v="0"/>
    <s v="PJ201800012_SDD_共用模組_V1.4-20210521.doc"/>
    <x v="4"/>
    <d v="2021-05-18T00:00:00"/>
    <x v="6"/>
  </r>
  <r>
    <n v="39"/>
    <s v="TxBatchCom.java"/>
    <s v="/**_x000a_ * 1.TxBatchCom.txCheck 交易檢核&lt;BR&gt;_x000a_ * call by 整批入帳(L420A.BS400)_x000a_ * _x000a_ * 2.TxBatchCom.txTita 組入帳交易電文&lt;BR&gt;_x000a_ * call by 整批入帳(L420B.BS401)、虛擬轉暫收(L420C)_x000a_ * _x000a_ * 3.TxBatchCom.run 人工或批次入帳後，將交易結果更新整批入帳檔&lt;BR&gt;_x000a_ * call by ApControl&lt;BR&gt;_x000a_ * _x000a_ * _x000a_ * @author st1_x000a_ *_x000a_ */"/>
    <x v="0"/>
    <s v="PJ201800012_SDD_共用模組_V1.4-20210521.doc"/>
    <x v="4"/>
    <d v="2021-05-18T00:00:00"/>
    <x v="6"/>
  </r>
  <r>
    <n v="40"/>
    <s v="TxToDoCom.java"/>
    <s v="/**_x000a_ * 應處理清單維護_x000a_ * 1.addDetail 新增應處理明細 call by LXXXX_x000a_ * 2.addByDetailList 整批新增應處理明細 call by LXXXX_x000a_ * 3.updDetailStatus 更新應處理明細狀態 call by LXXXX_x000a_ * 4.updByDetailList 整批更新應處理明細狀態_x000a_ * 5.run 自動更新應處理明細狀態 call by ApControl_x000a_ * 6.dailyHouseKeeping 每日維護清檔  call by BS001_x000a_ * @author st1_x000a_ *_x000a_ */"/>
    <x v="0"/>
    <s v="PJ201800012_SDD_共用模組_V1.4-20210521.doc"/>
    <x v="6"/>
    <d v="2021-05-21T00:00:00"/>
    <x v="6"/>
  </r>
  <r>
    <n v="41"/>
    <s v="PfCheckInsuranceCom"/>
    <s v="房貸獎勵保費檢核機制"/>
    <x v="0"/>
    <s v="PJ201800012_SDD_共用模組_V1.4-20210521.doc"/>
    <x v="3"/>
    <d v="2021-05-14T00:00:00"/>
    <x v="3"/>
  </r>
  <r>
    <m/>
    <m/>
    <m/>
    <x v="4"/>
    <m/>
    <x v="7"/>
    <m/>
    <x v="7"/>
  </r>
  <r>
    <m/>
    <m/>
    <m/>
    <x v="4"/>
    <m/>
    <x v="7"/>
    <m/>
    <x v="7"/>
  </r>
  <r>
    <m/>
    <m/>
    <m/>
    <x v="4"/>
    <m/>
    <x v="7"/>
    <m/>
    <x v="7"/>
  </r>
  <r>
    <m/>
    <m/>
    <m/>
    <x v="4"/>
    <m/>
    <x v="7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樞紐分析表2" cacheId="1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0:H77" firstHeaderRow="1" firstDataRow="2" firstDataCol="1"/>
  <pivotFields count="9">
    <pivotField showAll="0"/>
    <pivotField showAll="0"/>
    <pivotField showAll="0"/>
    <pivotField axis="axisRow" showAll="0">
      <items count="7">
        <item x="1"/>
        <item m="1" x="5"/>
        <item x="3"/>
        <item x="2"/>
        <item x="0"/>
        <item x="4"/>
        <item t="default"/>
      </items>
    </pivotField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7"/>
  </rowFields>
  <rowItems count="16">
    <i>
      <x/>
    </i>
    <i r="1">
      <x v="139"/>
    </i>
    <i r="1">
      <x v="156"/>
    </i>
    <i r="1">
      <x v="167"/>
    </i>
    <i>
      <x v="2"/>
    </i>
    <i r="1">
      <x v="156"/>
    </i>
    <i r="1">
      <x v="173"/>
    </i>
    <i>
      <x v="3"/>
    </i>
    <i r="1">
      <x v="139"/>
    </i>
    <i>
      <x v="4"/>
    </i>
    <i r="1">
      <x v="131"/>
    </i>
    <i r="1">
      <x v="138"/>
    </i>
    <i r="1">
      <x v="142"/>
    </i>
    <i>
      <x v="5"/>
    </i>
    <i r="1">
      <x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計數 - SDD提交" fld="7" subtotal="count" baseField="0" baseItem="0"/>
  </dataFields>
  <formats count="9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5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共用程式規劃" colHeaderCaption="SDD預定提交  ">
  <location ref="A41:H47" firstHeaderRow="1" firstDataRow="2" firstDataCol="1"/>
  <pivotFields count="14">
    <pivotField showAll="0"/>
    <pivotField showAll="0"/>
    <pivotField showAll="0"/>
    <pivotField axis="axisRow" showAll="0">
      <items count="8">
        <item x="1"/>
        <item m="1" x="4"/>
        <item x="3"/>
        <item x="2"/>
        <item x="0"/>
        <item m="1" x="6"/>
        <item m="1" x="5"/>
        <item t="default"/>
      </items>
    </pivotField>
    <pivotField showAll="0"/>
    <pivotField axis="axisCol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4" showAll="0">
      <items count="9">
        <item x="0"/>
        <item x="3"/>
        <item x="4"/>
        <item x="6"/>
        <item m="1" x="7"/>
        <item x="1"/>
        <item x="2"/>
        <item x="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2"/>
    </i>
    <i>
      <x v="3"/>
    </i>
    <i>
      <x v="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應交" fld="5" subtotal="count" baseField="3" baseItem="0"/>
  </dataFields>
  <formats count="12">
    <format dxfId="51">
      <pivotArea type="all" dataOnly="0" outline="0" fieldPosition="0"/>
    </format>
    <format dxfId="50">
      <pivotArea dataOnly="0" labelOnly="1" outline="0" axis="axisValues" fieldPosition="0"/>
    </format>
    <format dxfId="49">
      <pivotArea field="7" type="button" dataOnly="0" labelOnly="1" outline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5" type="button" dataOnly="0" labelOnly="1" outline="0" axis="axisCol" fieldPosition="0"/>
    </format>
    <format dxfId="44">
      <pivotArea field="-2" type="button" dataOnly="0" labelOnly="1" outline="0" axis="axisValues" fieldPosition="0"/>
    </format>
    <format dxfId="43">
      <pivotArea type="topRight" dataOnly="0" labelOnly="1" outline="0" fieldPosition="0"/>
    </format>
    <format dxfId="42">
      <pivotArea field="3" type="button" dataOnly="0" labelOnly="1" outline="0" axis="axisRow" fieldPosition="0"/>
    </format>
    <format dxfId="41">
      <pivotArea dataOnly="0" labelOnly="1" fieldPosition="0">
        <references count="1">
          <reference field="3" count="0"/>
        </references>
      </pivotArea>
    </format>
    <format dxfId="4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8AE05-225E-455F-BB7A-2BE74C065236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負責人" colHeaderCaption="說明會議">
  <location ref="A17:U24" firstHeaderRow="1" firstDataRow="3" firstDataCol="1"/>
  <pivotFields count="14">
    <pivotField showAll="0"/>
    <pivotField showAll="0"/>
    <pivotField showAll="0"/>
    <pivotField axis="axisRow" showAll="0">
      <items count="8">
        <item m="1" x="6"/>
        <item m="1" x="5"/>
        <item x="1"/>
        <item m="1" x="4"/>
        <item x="3"/>
        <item x="2"/>
        <item x="0"/>
        <item t="default"/>
      </items>
    </pivotField>
    <pivotField showAll="0"/>
    <pivotField numFmtId="14" showAll="0"/>
    <pivotField showAll="0"/>
    <pivotField showAll="0"/>
    <pivotField axis="axisCol" dataField="1" numFmtId="17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n="5/24" x="145"/>
        <item x="146"/>
        <item n="5/26" x="147"/>
        <item x="148"/>
        <item n="5/28" x="149"/>
        <item x="150"/>
        <item x="151"/>
        <item x="152"/>
        <item x="153"/>
        <item n="6/2" x="154"/>
        <item x="155"/>
        <item n="6/4"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n="6/16" x="168"/>
        <item x="169"/>
        <item n="6/18" x="170"/>
        <item x="171"/>
        <item x="172"/>
        <item n="6/21" x="173"/>
        <item x="174"/>
        <item n="6/23" x="175"/>
        <item x="176"/>
        <item n="6/25" x="177"/>
        <item x="178"/>
        <item x="179"/>
        <item x="180"/>
        <item x="181"/>
        <item n="6/30" x="182"/>
        <item x="183"/>
        <item x="184"/>
        <item x="185"/>
        <item x="186"/>
        <item x="187"/>
        <item x="188"/>
        <item x="189"/>
        <item x="190"/>
        <item n="7/9"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 v="2"/>
    </i>
    <i>
      <x v="4"/>
    </i>
    <i>
      <x v="5"/>
    </i>
    <i>
      <x v="6"/>
    </i>
    <i t="grand">
      <x/>
    </i>
  </rowItems>
  <colFields count="2">
    <field x="8"/>
    <field x="-2"/>
  </colFields>
  <colItems count="20">
    <i>
      <x v="145"/>
      <x/>
    </i>
    <i r="1" i="1">
      <x v="1"/>
    </i>
    <i>
      <x v="147"/>
      <x/>
    </i>
    <i r="1" i="1">
      <x v="1"/>
    </i>
    <i>
      <x v="149"/>
      <x/>
    </i>
    <i r="1" i="1">
      <x v="1"/>
    </i>
    <i>
      <x v="154"/>
      <x/>
    </i>
    <i r="1" i="1">
      <x v="1"/>
    </i>
    <i>
      <x v="156"/>
      <x/>
    </i>
    <i r="1" i="1">
      <x v="1"/>
    </i>
    <i>
      <x v="168"/>
      <x/>
    </i>
    <i r="1" i="1">
      <x v="1"/>
    </i>
    <i>
      <x v="173"/>
      <x/>
    </i>
    <i r="1" i="1">
      <x v="1"/>
    </i>
    <i>
      <x v="175"/>
      <x/>
    </i>
    <i r="1" i="1">
      <x v="1"/>
    </i>
    <i>
      <x v="177"/>
      <x/>
    </i>
    <i r="1" i="1">
      <x v="1"/>
    </i>
    <i t="grand">
      <x/>
    </i>
    <i t="grand" i="1">
      <x/>
    </i>
  </colItems>
  <dataFields count="2">
    <dataField name="預計" fld="8" subtotal="count" baseField="3" baseItem="2"/>
    <dataField name="實際" fld="9" subtotal="count" baseField="3" baseItem="2"/>
  </dataFields>
  <formats count="2">
    <format dxfId="30">
      <pivotArea type="all" dataOnly="0" outline="0" fieldPosition="0"/>
    </format>
    <format dxfId="29">
      <pivotArea field="8" type="button" dataOnly="0" labelOnly="1" outline="0" axis="axisCol" fieldPosition="0"/>
    </format>
  </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M39" totalsRowShown="0" headerRowDxfId="65" dataDxfId="64">
  <autoFilter ref="A1:M39" xr:uid="{00000000-0009-0000-0100-000001000000}"/>
  <tableColumns count="13">
    <tableColumn id="1" xr3:uid="{00000000-0010-0000-0000-000001000000}" name="序號" dataDxfId="63"/>
    <tableColumn id="2" xr3:uid="{00000000-0010-0000-0000-000002000000}" name="共用程式"/>
    <tableColumn id="3" xr3:uid="{00000000-0010-0000-0000-000003000000}" name="程式說明" dataDxfId="62"/>
    <tableColumn id="4" xr3:uid="{00000000-0010-0000-0000-000004000000}" name="SDD負責人" dataDxfId="61"/>
    <tableColumn id="9" xr3:uid="{00000000-0010-0000-0000-000009000000}" name="文件" dataDxfId="60"/>
    <tableColumn id="5" xr3:uid="{00000000-0010-0000-0000-000005000000}" name="SDD預計交付" dataDxfId="59"/>
    <tableColumn id="6" xr3:uid="{00000000-0010-0000-0000-000006000000}" name="SDD實際交付" dataDxfId="58"/>
    <tableColumn id="10" xr3:uid="{00000000-0010-0000-0000-00000A000000}" name="SDD提交" dataDxfId="57"/>
    <tableColumn id="13" xr3:uid="{7EA964DA-E668-4BB9-A8DA-C464918BAC92}" name="預計說明" dataDxfId="56"/>
    <tableColumn id="7" xr3:uid="{00000000-0010-0000-0000-000007000000}" name="實際說明" dataDxfId="55"/>
    <tableColumn id="11" xr3:uid="{00000000-0010-0000-0000-00000B000000}" name="文件補充" dataDxfId="54"/>
    <tableColumn id="12" xr3:uid="{00000000-0010-0000-0000-00000C000000}" name="範例說明" dataDxfId="53"/>
    <tableColumn id="8" xr3:uid="{00000000-0010-0000-0000-000008000000}" name="SKL確認" dataDxfId="5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A1:D35" totalsRowShown="0" headerRowDxfId="28" dataDxfId="27">
  <autoFilter ref="A1:D35" xr:uid="{00000000-0009-0000-0100-000002000000}"/>
  <tableColumns count="4">
    <tableColumn id="1" xr3:uid="{00000000-0010-0000-0100-000001000000}" name="說明日期" dataDxfId="26"/>
    <tableColumn id="2" xr3:uid="{00000000-0010-0000-0100-000002000000}" name="章節" dataDxfId="25"/>
    <tableColumn id="3" xr3:uid="{00000000-0010-0000-0100-000003000000}" name="檔名" dataDxfId="24"/>
    <tableColumn id="4" xr3:uid="{00000000-0010-0000-0100-000004000000}" name="頁數" dataDxfId="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opLeftCell="C1" workbookViewId="0">
      <selection activeCell="G5" sqref="G5"/>
    </sheetView>
  </sheetViews>
  <sheetFormatPr defaultColWidth="8.81640625" defaultRowHeight="25" customHeight="1" x14ac:dyDescent="0.4"/>
  <cols>
    <col min="1" max="1" width="8.90625" style="3" bestFit="1" customWidth="1"/>
    <col min="2" max="2" width="24.1796875" style="1" bestFit="1" customWidth="1"/>
    <col min="3" max="3" width="24.453125" style="1" customWidth="1"/>
    <col min="4" max="4" width="7.81640625" style="1" customWidth="1"/>
    <col min="5" max="5" width="18.1796875" style="1" customWidth="1"/>
    <col min="6" max="6" width="13.453125" style="4" customWidth="1"/>
    <col min="7" max="7" width="11" style="1" customWidth="1"/>
    <col min="8" max="8" width="10.36328125" style="1" bestFit="1" customWidth="1"/>
    <col min="9" max="9" width="10.36328125" style="1" customWidth="1"/>
    <col min="10" max="10" width="11.1796875" style="1" bestFit="1" customWidth="1"/>
    <col min="11" max="12" width="11.1796875" style="1" customWidth="1"/>
    <col min="13" max="13" width="12.90625" style="1" customWidth="1"/>
    <col min="14" max="14" width="8.81640625" style="1"/>
    <col min="15" max="15" width="8.90625" style="1" bestFit="1" customWidth="1"/>
    <col min="16" max="16" width="5.81640625" style="1" bestFit="1" customWidth="1"/>
    <col min="17" max="17" width="37.90625" style="1" bestFit="1" customWidth="1"/>
    <col min="18" max="16384" width="8.81640625" style="1"/>
  </cols>
  <sheetData>
    <row r="1" spans="1:18" ht="25" customHeight="1" x14ac:dyDescent="0.4">
      <c r="A1" s="3" t="s">
        <v>67</v>
      </c>
      <c r="B1" s="1" t="s">
        <v>65</v>
      </c>
      <c r="C1" s="1" t="s">
        <v>66</v>
      </c>
      <c r="D1" s="1" t="s">
        <v>75</v>
      </c>
      <c r="E1" s="1" t="s">
        <v>86</v>
      </c>
      <c r="F1" s="4" t="s">
        <v>73</v>
      </c>
      <c r="G1" s="1" t="s">
        <v>74</v>
      </c>
      <c r="H1" s="1" t="s">
        <v>80</v>
      </c>
      <c r="I1" s="1" t="s">
        <v>171</v>
      </c>
      <c r="J1" s="1" t="s">
        <v>172</v>
      </c>
      <c r="K1" s="1" t="s">
        <v>151</v>
      </c>
      <c r="L1" s="1" t="s">
        <v>152</v>
      </c>
      <c r="M1" s="1" t="s">
        <v>139</v>
      </c>
      <c r="O1" s="1" t="s">
        <v>132</v>
      </c>
      <c r="Q1" s="1" t="s">
        <v>151</v>
      </c>
      <c r="R1" s="1" t="s">
        <v>152</v>
      </c>
    </row>
    <row r="2" spans="1:18" ht="25" customHeight="1" x14ac:dyDescent="0.4">
      <c r="A2" s="3">
        <v>1</v>
      </c>
      <c r="B2" s="1" t="s">
        <v>64</v>
      </c>
      <c r="C2" s="2" t="s">
        <v>63</v>
      </c>
      <c r="D2" s="2" t="s">
        <v>76</v>
      </c>
      <c r="E2" s="2" t="s">
        <v>87</v>
      </c>
      <c r="F2" s="4">
        <v>44323</v>
      </c>
      <c r="G2" s="4">
        <v>44323</v>
      </c>
      <c r="H2" s="4">
        <v>44326</v>
      </c>
      <c r="I2" s="4">
        <v>44340</v>
      </c>
      <c r="J2" s="4">
        <v>44340</v>
      </c>
      <c r="K2" s="4" t="s">
        <v>160</v>
      </c>
      <c r="L2" s="4"/>
      <c r="M2" s="4"/>
      <c r="O2" s="14">
        <v>44333</v>
      </c>
      <c r="P2" s="1" t="s">
        <v>129</v>
      </c>
      <c r="Q2" s="1" t="s">
        <v>160</v>
      </c>
    </row>
    <row r="3" spans="1:18" ht="25" customHeight="1" x14ac:dyDescent="0.4">
      <c r="A3" s="3">
        <v>2</v>
      </c>
      <c r="B3" s="1" t="s">
        <v>61</v>
      </c>
      <c r="C3" s="2" t="s">
        <v>62</v>
      </c>
      <c r="D3" s="2" t="s">
        <v>76</v>
      </c>
      <c r="E3" s="2" t="s">
        <v>87</v>
      </c>
      <c r="F3" s="4">
        <v>44323</v>
      </c>
      <c r="G3" s="4">
        <v>44323</v>
      </c>
      <c r="H3" s="4">
        <v>44326</v>
      </c>
      <c r="I3" s="4">
        <v>44340</v>
      </c>
      <c r="J3" s="4">
        <v>44340</v>
      </c>
      <c r="K3" s="4" t="s">
        <v>160</v>
      </c>
      <c r="L3" s="4"/>
      <c r="M3" s="4"/>
      <c r="O3" s="14">
        <v>44340</v>
      </c>
      <c r="P3" s="1" t="s">
        <v>130</v>
      </c>
      <c r="Q3" s="1" t="s">
        <v>159</v>
      </c>
    </row>
    <row r="4" spans="1:18" ht="25" customHeight="1" x14ac:dyDescent="0.4">
      <c r="A4" s="3">
        <v>3</v>
      </c>
      <c r="B4" s="1" t="s">
        <v>59</v>
      </c>
      <c r="C4" s="2" t="s">
        <v>60</v>
      </c>
      <c r="D4" s="2" t="s">
        <v>76</v>
      </c>
      <c r="E4" s="2" t="s">
        <v>87</v>
      </c>
      <c r="F4" s="4">
        <v>44323</v>
      </c>
      <c r="G4" s="4">
        <v>44323</v>
      </c>
      <c r="H4" s="4">
        <v>44326</v>
      </c>
      <c r="I4" s="4">
        <v>44340</v>
      </c>
      <c r="J4" s="4">
        <v>44340</v>
      </c>
      <c r="K4" s="4" t="s">
        <v>160</v>
      </c>
      <c r="L4" s="4"/>
      <c r="M4" s="4"/>
      <c r="O4" s="14">
        <v>44342</v>
      </c>
      <c r="P4" s="1" t="s">
        <v>130</v>
      </c>
      <c r="Q4" s="1" t="s">
        <v>159</v>
      </c>
    </row>
    <row r="5" spans="1:18" ht="25" customHeight="1" x14ac:dyDescent="0.4">
      <c r="A5" s="3">
        <v>4</v>
      </c>
      <c r="B5" s="2" t="s">
        <v>58</v>
      </c>
      <c r="C5" s="2" t="s">
        <v>57</v>
      </c>
      <c r="D5" s="2" t="s">
        <v>76</v>
      </c>
      <c r="E5" s="2" t="s">
        <v>87</v>
      </c>
      <c r="F5" s="4">
        <v>44323</v>
      </c>
      <c r="G5" s="4">
        <v>44323</v>
      </c>
      <c r="H5" s="4">
        <v>44326</v>
      </c>
      <c r="I5" s="4">
        <v>44340</v>
      </c>
      <c r="J5" s="4">
        <v>44340</v>
      </c>
      <c r="K5" s="4" t="s">
        <v>160</v>
      </c>
      <c r="L5" s="4"/>
      <c r="M5" s="4"/>
      <c r="O5" s="14">
        <v>44344</v>
      </c>
      <c r="P5" s="1" t="s">
        <v>130</v>
      </c>
      <c r="Q5" s="1" t="s">
        <v>161</v>
      </c>
    </row>
    <row r="6" spans="1:18" ht="25" customHeight="1" x14ac:dyDescent="0.4">
      <c r="A6" s="3">
        <v>5</v>
      </c>
      <c r="B6" s="1" t="s">
        <v>56</v>
      </c>
      <c r="C6" s="2" t="s">
        <v>55</v>
      </c>
      <c r="D6" s="2" t="s">
        <v>76</v>
      </c>
      <c r="E6" s="2" t="s">
        <v>87</v>
      </c>
      <c r="F6" s="4">
        <v>44323</v>
      </c>
      <c r="G6" s="4">
        <v>44323</v>
      </c>
      <c r="H6" s="4">
        <v>44326</v>
      </c>
      <c r="I6" s="4">
        <v>44340</v>
      </c>
      <c r="J6" s="4">
        <v>44340</v>
      </c>
      <c r="K6" s="4" t="s">
        <v>160</v>
      </c>
      <c r="L6" s="4"/>
      <c r="M6" s="4"/>
      <c r="O6" s="14">
        <v>44347</v>
      </c>
      <c r="P6" s="1" t="s">
        <v>130</v>
      </c>
      <c r="Q6" s="1" t="s">
        <v>159</v>
      </c>
    </row>
    <row r="7" spans="1:18" ht="25" customHeight="1" x14ac:dyDescent="0.4">
      <c r="A7" s="3">
        <v>6</v>
      </c>
      <c r="B7" s="1" t="s">
        <v>53</v>
      </c>
      <c r="C7" s="2" t="s">
        <v>54</v>
      </c>
      <c r="D7" s="2" t="s">
        <v>76</v>
      </c>
      <c r="E7" s="2" t="s">
        <v>87</v>
      </c>
      <c r="F7" s="4">
        <v>44323</v>
      </c>
      <c r="G7" s="4">
        <v>44323</v>
      </c>
      <c r="H7" s="4">
        <v>44326</v>
      </c>
      <c r="I7" s="4">
        <v>44340</v>
      </c>
      <c r="J7" s="4">
        <v>44340</v>
      </c>
      <c r="K7" s="4" t="s">
        <v>160</v>
      </c>
      <c r="L7" s="4"/>
      <c r="M7" s="4"/>
    </row>
    <row r="8" spans="1:18" ht="25" customHeight="1" x14ac:dyDescent="0.4">
      <c r="A8" s="3">
        <v>7</v>
      </c>
      <c r="B8" s="1" t="s">
        <v>51</v>
      </c>
      <c r="C8" s="2" t="s">
        <v>52</v>
      </c>
      <c r="D8" s="2" t="s">
        <v>76</v>
      </c>
      <c r="E8" s="2" t="s">
        <v>87</v>
      </c>
      <c r="F8" s="4">
        <v>44323</v>
      </c>
      <c r="G8" s="4">
        <v>44323</v>
      </c>
      <c r="H8" s="4">
        <v>44326</v>
      </c>
      <c r="I8" s="4">
        <v>44340</v>
      </c>
      <c r="J8" s="4">
        <v>44340</v>
      </c>
      <c r="K8" s="4" t="s">
        <v>160</v>
      </c>
      <c r="L8" s="4"/>
      <c r="M8" s="4"/>
    </row>
    <row r="9" spans="1:18" ht="25" customHeight="1" x14ac:dyDescent="0.4">
      <c r="A9" s="3">
        <v>8</v>
      </c>
      <c r="B9" s="1" t="s">
        <v>49</v>
      </c>
      <c r="C9" s="2" t="s">
        <v>50</v>
      </c>
      <c r="D9" s="2" t="s">
        <v>76</v>
      </c>
      <c r="E9" s="2" t="s">
        <v>87</v>
      </c>
      <c r="F9" s="4">
        <v>44323</v>
      </c>
      <c r="G9" s="4">
        <v>44323</v>
      </c>
      <c r="H9" s="4">
        <v>44326</v>
      </c>
      <c r="I9" s="4">
        <v>44340</v>
      </c>
      <c r="J9" s="4">
        <v>44340</v>
      </c>
      <c r="K9" s="4" t="s">
        <v>160</v>
      </c>
      <c r="L9" s="4"/>
      <c r="M9" s="4"/>
    </row>
    <row r="10" spans="1:18" ht="25" customHeight="1" x14ac:dyDescent="0.4">
      <c r="A10" s="3">
        <v>9</v>
      </c>
      <c r="B10" s="1" t="s">
        <v>47</v>
      </c>
      <c r="C10" s="2" t="s">
        <v>48</v>
      </c>
      <c r="D10" s="2" t="s">
        <v>76</v>
      </c>
      <c r="E10" s="2" t="s">
        <v>87</v>
      </c>
      <c r="F10" s="4">
        <v>44323</v>
      </c>
      <c r="G10" s="4">
        <v>44323</v>
      </c>
      <c r="H10" s="4">
        <v>44326</v>
      </c>
      <c r="I10" s="4">
        <v>44342</v>
      </c>
      <c r="J10" s="4">
        <v>44342</v>
      </c>
      <c r="K10" s="4" t="s">
        <v>159</v>
      </c>
      <c r="L10" s="4"/>
      <c r="M10" s="4"/>
    </row>
    <row r="11" spans="1:18" ht="25" customHeight="1" x14ac:dyDescent="0.4">
      <c r="A11" s="3">
        <v>10</v>
      </c>
      <c r="B11" s="2" t="s">
        <v>45</v>
      </c>
      <c r="C11" s="2" t="s">
        <v>46</v>
      </c>
      <c r="D11" s="2" t="s">
        <v>76</v>
      </c>
      <c r="E11" s="2" t="s">
        <v>87</v>
      </c>
      <c r="F11" s="4">
        <v>44323</v>
      </c>
      <c r="G11" s="4">
        <v>44323</v>
      </c>
      <c r="H11" s="4">
        <v>44326</v>
      </c>
      <c r="I11" s="4">
        <v>44342</v>
      </c>
      <c r="J11" s="4">
        <v>44342</v>
      </c>
      <c r="K11" s="4" t="s">
        <v>159</v>
      </c>
      <c r="L11" s="4"/>
      <c r="M11" s="4"/>
    </row>
    <row r="12" spans="1:18" ht="25" customHeight="1" x14ac:dyDescent="0.4">
      <c r="A12" s="3">
        <v>11</v>
      </c>
      <c r="B12" s="1" t="s">
        <v>81</v>
      </c>
      <c r="C12" s="1" t="s">
        <v>68</v>
      </c>
      <c r="D12" s="2" t="s">
        <v>78</v>
      </c>
      <c r="E12" s="2" t="s">
        <v>159</v>
      </c>
      <c r="F12" s="4">
        <v>44351</v>
      </c>
      <c r="G12" s="4">
        <v>44348</v>
      </c>
      <c r="H12" s="4">
        <v>44351</v>
      </c>
      <c r="I12" s="4">
        <v>44370</v>
      </c>
      <c r="J12" s="4">
        <v>44363</v>
      </c>
      <c r="K12" s="4"/>
      <c r="L12" s="4"/>
      <c r="M12" s="4"/>
    </row>
    <row r="13" spans="1:18" ht="25" customHeight="1" x14ac:dyDescent="0.4">
      <c r="A13" s="3">
        <v>12</v>
      </c>
      <c r="B13" s="1" t="s">
        <v>33</v>
      </c>
      <c r="C13" s="2" t="s">
        <v>34</v>
      </c>
      <c r="D13" s="2" t="s">
        <v>78</v>
      </c>
      <c r="E13" s="2" t="s">
        <v>186</v>
      </c>
      <c r="F13" s="4">
        <v>44362</v>
      </c>
      <c r="G13" s="4">
        <v>44362</v>
      </c>
      <c r="H13" s="4">
        <v>44362</v>
      </c>
      <c r="I13" s="4">
        <v>44370</v>
      </c>
      <c r="J13" s="4">
        <v>44363</v>
      </c>
      <c r="K13" s="4"/>
      <c r="L13" s="4"/>
      <c r="M13" s="4"/>
    </row>
    <row r="14" spans="1:18" ht="25" customHeight="1" x14ac:dyDescent="0.4">
      <c r="A14" s="3">
        <v>13</v>
      </c>
      <c r="B14" s="2" t="s">
        <v>31</v>
      </c>
      <c r="C14" s="2" t="s">
        <v>32</v>
      </c>
      <c r="D14" s="2" t="s">
        <v>78</v>
      </c>
      <c r="E14" s="2" t="s">
        <v>186</v>
      </c>
      <c r="F14" s="4">
        <v>44362</v>
      </c>
      <c r="G14" s="4">
        <v>44362</v>
      </c>
      <c r="H14" s="4">
        <v>44362</v>
      </c>
      <c r="I14" s="4">
        <v>44370</v>
      </c>
      <c r="J14" s="4">
        <v>44363</v>
      </c>
      <c r="K14" s="4"/>
      <c r="L14" s="4"/>
      <c r="M14" s="4"/>
    </row>
    <row r="15" spans="1:18" ht="25" customHeight="1" x14ac:dyDescent="0.4">
      <c r="A15" s="3">
        <v>14</v>
      </c>
      <c r="B15" s="2" t="s">
        <v>39</v>
      </c>
      <c r="C15" s="2" t="s">
        <v>40</v>
      </c>
      <c r="D15" s="2" t="s">
        <v>76</v>
      </c>
      <c r="E15" s="5" t="s">
        <v>92</v>
      </c>
      <c r="F15" s="4">
        <v>44330</v>
      </c>
      <c r="G15" s="4">
        <v>44330</v>
      </c>
      <c r="H15" s="4">
        <v>44333</v>
      </c>
      <c r="I15" s="4">
        <v>44349</v>
      </c>
      <c r="J15" s="4">
        <v>44349</v>
      </c>
      <c r="K15" s="4"/>
      <c r="L15" s="4"/>
      <c r="M15" s="4"/>
    </row>
    <row r="16" spans="1:18" ht="25" customHeight="1" x14ac:dyDescent="0.4">
      <c r="A16" s="3">
        <v>15</v>
      </c>
      <c r="B16" s="1" t="s">
        <v>12</v>
      </c>
      <c r="C16" s="2" t="s">
        <v>138</v>
      </c>
      <c r="D16" s="2" t="s">
        <v>78</v>
      </c>
      <c r="E16" s="2" t="s">
        <v>166</v>
      </c>
      <c r="F16" s="4">
        <v>44351</v>
      </c>
      <c r="G16" s="4">
        <v>44348</v>
      </c>
      <c r="H16" s="4">
        <v>44351</v>
      </c>
      <c r="I16" s="4">
        <v>44370</v>
      </c>
      <c r="J16" s="4">
        <v>44363</v>
      </c>
      <c r="K16" s="4"/>
      <c r="L16" s="4"/>
      <c r="M16" s="4"/>
    </row>
    <row r="17" spans="1:13" ht="25" customHeight="1" x14ac:dyDescent="0.4">
      <c r="A17" s="3">
        <v>16</v>
      </c>
      <c r="B17" s="1" t="s">
        <v>35</v>
      </c>
      <c r="C17" s="2" t="s">
        <v>36</v>
      </c>
      <c r="D17" s="2" t="s">
        <v>133</v>
      </c>
      <c r="E17" s="2" t="s">
        <v>92</v>
      </c>
      <c r="F17" s="4">
        <v>44330</v>
      </c>
      <c r="G17" s="4">
        <v>44330</v>
      </c>
      <c r="H17" s="4">
        <v>44333</v>
      </c>
      <c r="I17" s="4">
        <v>44342</v>
      </c>
      <c r="J17" s="4">
        <v>44342</v>
      </c>
      <c r="K17" s="4" t="s">
        <v>159</v>
      </c>
      <c r="L17" s="4"/>
      <c r="M17" s="4"/>
    </row>
    <row r="18" spans="1:13" ht="25" customHeight="1" x14ac:dyDescent="0.4">
      <c r="A18" s="3">
        <v>17</v>
      </c>
      <c r="B18" s="1" t="s">
        <v>5</v>
      </c>
      <c r="C18" s="2" t="s">
        <v>6</v>
      </c>
      <c r="D18" s="2" t="s">
        <v>78</v>
      </c>
      <c r="E18" s="2" t="s">
        <v>166</v>
      </c>
      <c r="F18" s="4">
        <v>44351</v>
      </c>
      <c r="G18" s="4">
        <v>44348</v>
      </c>
      <c r="H18" s="4">
        <v>44351</v>
      </c>
      <c r="I18" s="4">
        <v>44368</v>
      </c>
      <c r="J18" s="4">
        <v>44363</v>
      </c>
      <c r="K18" s="4"/>
      <c r="L18" s="4"/>
      <c r="M18" s="4"/>
    </row>
    <row r="19" spans="1:13" ht="25" customHeight="1" x14ac:dyDescent="0.4">
      <c r="A19" s="3">
        <v>21</v>
      </c>
      <c r="B19" s="2" t="s">
        <v>27</v>
      </c>
      <c r="C19" s="2" t="s">
        <v>28</v>
      </c>
      <c r="D19" s="2" t="s">
        <v>83</v>
      </c>
      <c r="E19" s="2" t="s">
        <v>92</v>
      </c>
      <c r="F19" s="4">
        <v>44330</v>
      </c>
      <c r="G19" s="4">
        <v>44330</v>
      </c>
      <c r="H19" s="4">
        <v>44333</v>
      </c>
      <c r="I19" s="4">
        <v>44344</v>
      </c>
      <c r="J19" s="4">
        <v>44344</v>
      </c>
      <c r="K19" s="4" t="s">
        <v>159</v>
      </c>
      <c r="L19" s="4"/>
      <c r="M19" s="4"/>
    </row>
    <row r="20" spans="1:13" ht="25" customHeight="1" x14ac:dyDescent="0.4">
      <c r="A20" s="3">
        <v>22</v>
      </c>
      <c r="B20" s="2" t="s">
        <v>26</v>
      </c>
      <c r="C20" s="2" t="s">
        <v>25</v>
      </c>
      <c r="D20" s="2" t="s">
        <v>76</v>
      </c>
      <c r="E20" s="2" t="s">
        <v>92</v>
      </c>
      <c r="F20" s="4">
        <v>44337</v>
      </c>
      <c r="G20" s="4">
        <v>44330</v>
      </c>
      <c r="H20" s="4">
        <v>44333</v>
      </c>
      <c r="I20" s="4">
        <v>44349</v>
      </c>
      <c r="J20" s="4">
        <v>44349</v>
      </c>
      <c r="K20" s="4"/>
      <c r="L20" s="4"/>
      <c r="M20" s="4"/>
    </row>
    <row r="21" spans="1:13" ht="25" customHeight="1" x14ac:dyDescent="0.4">
      <c r="A21" s="3">
        <v>23</v>
      </c>
      <c r="B21" s="2" t="s">
        <v>23</v>
      </c>
      <c r="C21" s="2" t="s">
        <v>24</v>
      </c>
      <c r="D21" s="2" t="s">
        <v>77</v>
      </c>
      <c r="E21" s="2" t="s">
        <v>93</v>
      </c>
      <c r="F21" s="4">
        <v>44337</v>
      </c>
      <c r="G21" s="4">
        <v>44334</v>
      </c>
      <c r="H21" s="4">
        <v>44334</v>
      </c>
      <c r="I21" s="4">
        <v>44368</v>
      </c>
      <c r="J21" s="4">
        <v>44368</v>
      </c>
      <c r="K21" s="4"/>
      <c r="L21" s="4"/>
      <c r="M21" s="4"/>
    </row>
    <row r="22" spans="1:13" ht="25" customHeight="1" x14ac:dyDescent="0.4">
      <c r="A22" s="3">
        <v>24</v>
      </c>
      <c r="B22" s="2" t="s">
        <v>21</v>
      </c>
      <c r="C22" s="2" t="s">
        <v>22</v>
      </c>
      <c r="D22" s="2" t="s">
        <v>76</v>
      </c>
      <c r="E22" s="2" t="s">
        <v>92</v>
      </c>
      <c r="F22" s="4">
        <v>44337</v>
      </c>
      <c r="G22" s="4">
        <v>44330</v>
      </c>
      <c r="H22" s="4">
        <v>44333</v>
      </c>
      <c r="I22" s="4">
        <v>44349</v>
      </c>
      <c r="J22" s="4">
        <v>44349</v>
      </c>
      <c r="K22" s="4"/>
      <c r="L22" s="4"/>
      <c r="M22" s="4"/>
    </row>
    <row r="23" spans="1:13" ht="25" customHeight="1" x14ac:dyDescent="0.4">
      <c r="A23" s="3">
        <v>25</v>
      </c>
      <c r="B23" s="1" t="s">
        <v>135</v>
      </c>
      <c r="C23" s="2" t="s">
        <v>20</v>
      </c>
      <c r="D23" s="2" t="s">
        <v>76</v>
      </c>
      <c r="E23" s="2" t="s">
        <v>92</v>
      </c>
      <c r="F23" s="4">
        <v>44337</v>
      </c>
      <c r="G23" s="4">
        <v>44330</v>
      </c>
      <c r="H23" s="4">
        <v>44333</v>
      </c>
      <c r="I23" s="4">
        <v>44351</v>
      </c>
      <c r="J23" s="4">
        <v>44351</v>
      </c>
      <c r="K23" s="4"/>
      <c r="L23" s="4"/>
      <c r="M23" s="4"/>
    </row>
    <row r="24" spans="1:13" ht="25" customHeight="1" x14ac:dyDescent="0.4">
      <c r="A24" s="3">
        <v>26</v>
      </c>
      <c r="B24" s="2" t="s">
        <v>134</v>
      </c>
      <c r="C24" s="2" t="s">
        <v>13</v>
      </c>
      <c r="D24" s="2" t="s">
        <v>76</v>
      </c>
      <c r="E24" s="23" t="s">
        <v>92</v>
      </c>
      <c r="F24" s="24">
        <v>44337</v>
      </c>
      <c r="G24" s="24">
        <v>44330</v>
      </c>
      <c r="H24" s="24">
        <v>44333</v>
      </c>
      <c r="I24" s="24">
        <v>44351</v>
      </c>
      <c r="J24" s="4">
        <v>44351</v>
      </c>
      <c r="K24" s="4"/>
      <c r="L24" s="4"/>
      <c r="M24" s="4"/>
    </row>
    <row r="25" spans="1:13" ht="25" customHeight="1" x14ac:dyDescent="0.4">
      <c r="A25" s="3">
        <v>27</v>
      </c>
      <c r="B25" s="1" t="s">
        <v>18</v>
      </c>
      <c r="C25" s="2" t="s">
        <v>19</v>
      </c>
      <c r="D25" s="2" t="s">
        <v>76</v>
      </c>
      <c r="E25" s="2" t="s">
        <v>92</v>
      </c>
      <c r="F25" s="4">
        <v>44337</v>
      </c>
      <c r="G25" s="4">
        <v>44330</v>
      </c>
      <c r="H25" s="4">
        <v>44333</v>
      </c>
      <c r="I25" s="4">
        <v>44351</v>
      </c>
      <c r="J25" s="4">
        <v>44351</v>
      </c>
      <c r="K25" s="4"/>
      <c r="L25" s="4"/>
      <c r="M25" s="4"/>
    </row>
    <row r="26" spans="1:13" ht="25" customHeight="1" x14ac:dyDescent="0.4">
      <c r="A26" s="3">
        <v>28</v>
      </c>
      <c r="B26" s="1" t="s">
        <v>16</v>
      </c>
      <c r="C26" s="2" t="s">
        <v>17</v>
      </c>
      <c r="D26" s="2" t="s">
        <v>76</v>
      </c>
      <c r="E26" s="2" t="s">
        <v>92</v>
      </c>
      <c r="F26" s="4">
        <v>44337</v>
      </c>
      <c r="G26" s="4">
        <v>44330</v>
      </c>
      <c r="H26" s="4">
        <v>44333</v>
      </c>
      <c r="I26" s="4">
        <v>44351</v>
      </c>
      <c r="J26" s="4">
        <v>44351</v>
      </c>
      <c r="K26" s="4"/>
      <c r="L26" s="4"/>
      <c r="M26" s="4"/>
    </row>
    <row r="27" spans="1:13" ht="25" customHeight="1" x14ac:dyDescent="0.4">
      <c r="A27" s="3">
        <v>29</v>
      </c>
      <c r="B27" s="1" t="s">
        <v>14</v>
      </c>
      <c r="C27" s="2" t="s">
        <v>15</v>
      </c>
      <c r="D27" s="2" t="s">
        <v>76</v>
      </c>
      <c r="E27" s="2" t="s">
        <v>92</v>
      </c>
      <c r="F27" s="4">
        <v>44337</v>
      </c>
      <c r="G27" s="4">
        <v>44330</v>
      </c>
      <c r="H27" s="4">
        <v>44333</v>
      </c>
      <c r="I27" s="4">
        <v>44351</v>
      </c>
      <c r="J27" s="4">
        <v>44351</v>
      </c>
      <c r="K27" s="4"/>
      <c r="L27" s="4"/>
      <c r="M27" s="4"/>
    </row>
    <row r="28" spans="1:13" ht="25" customHeight="1" x14ac:dyDescent="0.4">
      <c r="A28" s="3">
        <v>30</v>
      </c>
      <c r="B28" s="2" t="s">
        <v>43</v>
      </c>
      <c r="C28" s="2" t="s">
        <v>44</v>
      </c>
      <c r="D28" s="2" t="s">
        <v>79</v>
      </c>
      <c r="E28" s="2" t="s">
        <v>166</v>
      </c>
      <c r="F28" s="4">
        <v>44351</v>
      </c>
      <c r="G28" s="4">
        <v>44350</v>
      </c>
      <c r="H28" s="4">
        <v>44351</v>
      </c>
      <c r="I28" s="4">
        <v>44363</v>
      </c>
      <c r="J28" s="4">
        <v>44363</v>
      </c>
      <c r="K28" s="4"/>
      <c r="L28" s="4"/>
      <c r="M28" s="4"/>
    </row>
    <row r="29" spans="1:13" ht="25" customHeight="1" x14ac:dyDescent="0.4">
      <c r="A29" s="3">
        <v>31</v>
      </c>
      <c r="B29" s="2" t="s">
        <v>41</v>
      </c>
      <c r="C29" s="2" t="s">
        <v>42</v>
      </c>
      <c r="D29" s="2" t="s">
        <v>82</v>
      </c>
      <c r="E29" s="2" t="s">
        <v>185</v>
      </c>
      <c r="F29" s="4">
        <v>44351</v>
      </c>
      <c r="G29" s="4">
        <v>44350</v>
      </c>
      <c r="H29" s="4">
        <v>44351</v>
      </c>
      <c r="I29" s="4">
        <v>44363</v>
      </c>
      <c r="J29" s="4">
        <v>44363</v>
      </c>
      <c r="K29" s="4"/>
      <c r="L29" s="4"/>
      <c r="M29" s="4"/>
    </row>
    <row r="30" spans="1:13" ht="25" customHeight="1" x14ac:dyDescent="0.4">
      <c r="A30" s="3">
        <v>32</v>
      </c>
      <c r="B30" s="1" t="s">
        <v>37</v>
      </c>
      <c r="C30" s="2" t="s">
        <v>38</v>
      </c>
      <c r="D30" s="2" t="s">
        <v>79</v>
      </c>
      <c r="E30" s="2"/>
      <c r="F30" s="25">
        <v>44365</v>
      </c>
      <c r="G30" s="4">
        <v>44362</v>
      </c>
      <c r="H30" s="4">
        <v>44368</v>
      </c>
      <c r="I30" s="25">
        <v>44372</v>
      </c>
      <c r="J30" s="4">
        <v>44368</v>
      </c>
      <c r="K30" s="4"/>
      <c r="L30" s="4"/>
      <c r="M30" s="4"/>
    </row>
    <row r="31" spans="1:13" ht="25" customHeight="1" x14ac:dyDescent="0.4">
      <c r="A31" s="3">
        <v>33</v>
      </c>
      <c r="B31" s="1" t="s">
        <v>10</v>
      </c>
      <c r="C31" s="2" t="s">
        <v>71</v>
      </c>
      <c r="D31" s="2" t="s">
        <v>84</v>
      </c>
      <c r="E31" s="2" t="s">
        <v>93</v>
      </c>
      <c r="F31" s="4">
        <v>44330</v>
      </c>
      <c r="G31" s="4">
        <v>44334</v>
      </c>
      <c r="H31" s="4">
        <v>44334</v>
      </c>
      <c r="I31" s="4">
        <v>44368</v>
      </c>
      <c r="J31" s="4">
        <v>44368</v>
      </c>
      <c r="K31" s="4"/>
      <c r="L31" s="4"/>
      <c r="M31" s="4"/>
    </row>
    <row r="32" spans="1:13" ht="25" customHeight="1" x14ac:dyDescent="0.4">
      <c r="A32" s="3">
        <v>34</v>
      </c>
      <c r="B32" s="2" t="s">
        <v>11</v>
      </c>
      <c r="C32" s="2" t="s">
        <v>70</v>
      </c>
      <c r="D32" s="2" t="s">
        <v>85</v>
      </c>
      <c r="E32" s="2" t="s">
        <v>93</v>
      </c>
      <c r="F32" s="4">
        <v>44330</v>
      </c>
      <c r="G32" s="4">
        <v>44334</v>
      </c>
      <c r="H32" s="4">
        <v>44334</v>
      </c>
      <c r="I32" s="4">
        <v>44368</v>
      </c>
      <c r="J32" s="4">
        <v>44368</v>
      </c>
      <c r="K32" s="4"/>
      <c r="L32" s="4"/>
      <c r="M32" s="4"/>
    </row>
    <row r="33" spans="1:13" ht="25" customHeight="1" x14ac:dyDescent="0.4">
      <c r="A33" s="3">
        <v>35</v>
      </c>
      <c r="B33" s="1" t="s">
        <v>9</v>
      </c>
      <c r="C33" s="2" t="s">
        <v>69</v>
      </c>
      <c r="D33" s="2" t="s">
        <v>78</v>
      </c>
      <c r="E33" s="2" t="s">
        <v>93</v>
      </c>
      <c r="F33" s="4">
        <v>44330</v>
      </c>
      <c r="G33" s="4">
        <v>44334</v>
      </c>
      <c r="H33" s="4">
        <v>44334</v>
      </c>
      <c r="I33" s="4">
        <v>44368</v>
      </c>
      <c r="J33" s="4">
        <v>44368</v>
      </c>
      <c r="K33" s="4"/>
      <c r="L33" s="4"/>
      <c r="M33" s="4"/>
    </row>
    <row r="34" spans="1:13" ht="25" customHeight="1" x14ac:dyDescent="0.4">
      <c r="A34" s="3">
        <v>36</v>
      </c>
      <c r="B34" s="2" t="s">
        <v>30</v>
      </c>
      <c r="C34" s="2" t="s">
        <v>29</v>
      </c>
      <c r="D34" s="2" t="s">
        <v>79</v>
      </c>
      <c r="E34" s="2"/>
      <c r="F34" s="25">
        <v>44365</v>
      </c>
      <c r="G34" s="4">
        <v>44362</v>
      </c>
      <c r="H34" s="4">
        <v>44368</v>
      </c>
      <c r="I34" s="25">
        <v>44372</v>
      </c>
      <c r="J34" s="4">
        <v>44368</v>
      </c>
      <c r="K34" s="4"/>
      <c r="L34" s="4"/>
      <c r="M34" s="4"/>
    </row>
    <row r="35" spans="1:13" ht="25" customHeight="1" x14ac:dyDescent="0.4">
      <c r="A35" s="3">
        <v>37</v>
      </c>
      <c r="B35" s="2" t="s">
        <v>7</v>
      </c>
      <c r="C35" s="2" t="s">
        <v>8</v>
      </c>
      <c r="D35" s="2" t="s">
        <v>76</v>
      </c>
      <c r="E35" s="2" t="s">
        <v>92</v>
      </c>
      <c r="F35" s="4">
        <v>44344</v>
      </c>
      <c r="G35" s="4">
        <v>44330</v>
      </c>
      <c r="H35" s="4">
        <v>44333</v>
      </c>
      <c r="I35" s="4">
        <v>44344</v>
      </c>
      <c r="J35" s="4">
        <v>44344</v>
      </c>
      <c r="K35" s="4" t="s">
        <v>159</v>
      </c>
      <c r="L35" s="4"/>
      <c r="M35" s="4"/>
    </row>
    <row r="36" spans="1:13" ht="25" customHeight="1" x14ac:dyDescent="0.4">
      <c r="A36" s="3">
        <v>38</v>
      </c>
      <c r="B36" s="2" t="s">
        <v>3</v>
      </c>
      <c r="C36" s="2" t="s">
        <v>4</v>
      </c>
      <c r="D36" s="2" t="s">
        <v>76</v>
      </c>
      <c r="E36" s="2" t="s">
        <v>137</v>
      </c>
      <c r="F36" s="4">
        <v>44337</v>
      </c>
      <c r="G36" s="4">
        <v>44334</v>
      </c>
      <c r="H36" s="4">
        <v>44337</v>
      </c>
      <c r="I36" s="4">
        <v>44349</v>
      </c>
      <c r="J36" s="4">
        <v>44349</v>
      </c>
      <c r="K36" s="4"/>
      <c r="L36" s="4"/>
      <c r="M36" s="4"/>
    </row>
    <row r="37" spans="1:13" ht="25" customHeight="1" x14ac:dyDescent="0.4">
      <c r="A37" s="3">
        <v>39</v>
      </c>
      <c r="B37" s="1" t="s">
        <v>1</v>
      </c>
      <c r="C37" s="2" t="s">
        <v>2</v>
      </c>
      <c r="D37" s="2" t="s">
        <v>76</v>
      </c>
      <c r="E37" s="2" t="s">
        <v>137</v>
      </c>
      <c r="F37" s="4">
        <v>44337</v>
      </c>
      <c r="G37" s="4">
        <v>44334</v>
      </c>
      <c r="H37" s="4">
        <v>44337</v>
      </c>
      <c r="I37" s="4">
        <v>44344</v>
      </c>
      <c r="J37" s="4">
        <v>44344</v>
      </c>
      <c r="K37" s="4" t="s">
        <v>159</v>
      </c>
      <c r="L37" s="4"/>
      <c r="M37" s="4"/>
    </row>
    <row r="38" spans="1:13" ht="25" customHeight="1" x14ac:dyDescent="0.4">
      <c r="A38" s="3">
        <v>40</v>
      </c>
      <c r="B38" s="18" t="s">
        <v>72</v>
      </c>
      <c r="C38" s="2" t="s">
        <v>0</v>
      </c>
      <c r="D38" s="2" t="s">
        <v>76</v>
      </c>
      <c r="E38" s="2" t="s">
        <v>137</v>
      </c>
      <c r="F38" s="4">
        <v>44344</v>
      </c>
      <c r="G38" s="4">
        <v>44337</v>
      </c>
      <c r="H38" s="4">
        <v>44337</v>
      </c>
      <c r="I38" s="4">
        <v>44344</v>
      </c>
      <c r="J38" s="4">
        <v>44344</v>
      </c>
      <c r="K38" s="4" t="s">
        <v>159</v>
      </c>
      <c r="L38" s="4"/>
      <c r="M38" s="4"/>
    </row>
    <row r="39" spans="1:13" ht="25" customHeight="1" x14ac:dyDescent="0.4">
      <c r="A39" s="3">
        <v>41</v>
      </c>
      <c r="B39" s="1" t="s">
        <v>88</v>
      </c>
      <c r="C39" s="2" t="s">
        <v>89</v>
      </c>
      <c r="D39" s="2" t="s">
        <v>76</v>
      </c>
      <c r="E39" s="2" t="s">
        <v>136</v>
      </c>
      <c r="F39" s="4">
        <v>44330</v>
      </c>
      <c r="G39" s="4">
        <v>44330</v>
      </c>
      <c r="H39" s="4">
        <v>44333</v>
      </c>
      <c r="I39" s="4">
        <v>44349</v>
      </c>
      <c r="J39" s="4">
        <v>44349</v>
      </c>
      <c r="K39" s="4"/>
      <c r="L39" s="4"/>
      <c r="M3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8"/>
  <sheetViews>
    <sheetView workbookViewId="0">
      <selection activeCell="M6" sqref="M6"/>
    </sheetView>
  </sheetViews>
  <sheetFormatPr defaultColWidth="8.81640625" defaultRowHeight="15.5" x14ac:dyDescent="0.4"/>
  <cols>
    <col min="1" max="1" width="16" style="8" bestFit="1" customWidth="1"/>
    <col min="2" max="2" width="5.08984375" style="8" customWidth="1"/>
    <col min="3" max="3" width="5.6328125" style="8" customWidth="1"/>
    <col min="4" max="4" width="5.453125" style="8" customWidth="1"/>
    <col min="5" max="5" width="7.36328125" style="8" customWidth="1"/>
    <col min="6" max="6" width="13.6328125" style="8" customWidth="1"/>
    <col min="7" max="7" width="8.90625" style="8" customWidth="1"/>
    <col min="8" max="8" width="9.453125" style="8" bestFit="1" customWidth="1"/>
    <col min="9" max="11" width="9.6328125" style="8" customWidth="1"/>
    <col min="12" max="12" width="10.6328125" style="8" customWidth="1"/>
    <col min="13" max="14" width="13" style="8" bestFit="1" customWidth="1"/>
    <col min="15" max="15" width="13" style="9" bestFit="1" customWidth="1"/>
    <col min="16" max="16" width="13" style="8" bestFit="1" customWidth="1"/>
    <col min="17" max="16384" width="8.81640625" style="8"/>
  </cols>
  <sheetData>
    <row r="1" spans="1:15" x14ac:dyDescent="0.4">
      <c r="A1" s="31" t="s">
        <v>202</v>
      </c>
      <c r="B1" s="10"/>
      <c r="C1" s="10"/>
      <c r="D1" s="10"/>
      <c r="E1" s="10"/>
      <c r="F1" s="33" t="str">
        <f>統計!B41</f>
        <v xml:space="preserve">SDD預定提交  </v>
      </c>
      <c r="G1" s="33"/>
      <c r="H1" s="33"/>
      <c r="I1" s="33"/>
      <c r="J1" s="33"/>
      <c r="K1" s="33"/>
      <c r="N1" s="9"/>
      <c r="O1" s="8"/>
    </row>
    <row r="2" spans="1:15" ht="16" x14ac:dyDescent="0.4">
      <c r="A2" s="10" t="str">
        <f>統計!A42</f>
        <v>共用程式規劃</v>
      </c>
      <c r="B2" s="10" t="s">
        <v>169</v>
      </c>
      <c r="C2" s="10" t="s">
        <v>91</v>
      </c>
      <c r="D2" s="10" t="s">
        <v>90</v>
      </c>
      <c r="E2" s="10" t="s">
        <v>158</v>
      </c>
      <c r="F2" s="21">
        <v>44323</v>
      </c>
      <c r="G2" s="21">
        <v>44330</v>
      </c>
      <c r="H2" s="21">
        <v>44337</v>
      </c>
      <c r="I2" s="21">
        <v>44344</v>
      </c>
      <c r="J2" s="21">
        <v>44351</v>
      </c>
      <c r="K2" s="21">
        <v>44365</v>
      </c>
      <c r="N2" s="9"/>
      <c r="O2" s="8"/>
    </row>
    <row r="3" spans="1:15" x14ac:dyDescent="0.4">
      <c r="A3" s="10" t="str">
        <f>統計!A43</f>
        <v>張金龍</v>
      </c>
      <c r="B3" s="6">
        <v>8</v>
      </c>
      <c r="C3" s="6">
        <f>SUM(F3:K3)</f>
        <v>8</v>
      </c>
      <c r="D3" s="6">
        <f>SUM(D4:D6)</f>
        <v>8</v>
      </c>
      <c r="E3" s="7">
        <f>D4/B3</f>
        <v>0.375</v>
      </c>
      <c r="F3" s="29"/>
      <c r="G3" s="29">
        <v>3</v>
      </c>
      <c r="H3" s="29"/>
      <c r="I3" s="29"/>
      <c r="J3" s="29">
        <v>3</v>
      </c>
      <c r="K3" s="29">
        <v>2</v>
      </c>
      <c r="N3" s="9"/>
      <c r="O3" s="8"/>
    </row>
    <row r="4" spans="1:15" x14ac:dyDescent="0.4">
      <c r="A4" s="19">
        <v>44334</v>
      </c>
      <c r="B4" s="20"/>
      <c r="C4" s="20"/>
      <c r="D4" s="20">
        <v>3</v>
      </c>
      <c r="E4" s="20"/>
      <c r="F4" s="16"/>
      <c r="G4" s="16">
        <v>3</v>
      </c>
      <c r="H4" s="16"/>
      <c r="I4" s="16"/>
      <c r="J4" s="16"/>
      <c r="K4" s="16"/>
      <c r="N4" s="9"/>
      <c r="O4" s="8"/>
    </row>
    <row r="5" spans="1:15" x14ac:dyDescent="0.4">
      <c r="A5" s="19">
        <v>44351</v>
      </c>
      <c r="B5" s="20"/>
      <c r="C5" s="20"/>
      <c r="D5" s="20">
        <f>SUM(F5:K5)</f>
        <v>3</v>
      </c>
      <c r="E5" s="20"/>
      <c r="F5" s="16"/>
      <c r="G5" s="16"/>
      <c r="H5" s="16"/>
      <c r="I5" s="16"/>
      <c r="J5" s="16">
        <v>3</v>
      </c>
      <c r="K5" s="16"/>
      <c r="N5" s="9"/>
      <c r="O5" s="8"/>
    </row>
    <row r="6" spans="1:15" x14ac:dyDescent="0.4">
      <c r="A6" s="19">
        <v>44362</v>
      </c>
      <c r="B6" s="20"/>
      <c r="C6" s="20"/>
      <c r="D6" s="20">
        <v>2</v>
      </c>
      <c r="E6" s="20"/>
      <c r="F6" s="16"/>
      <c r="G6" s="16"/>
      <c r="H6" s="16"/>
      <c r="I6" s="16"/>
      <c r="J6" s="16"/>
      <c r="K6" s="16">
        <v>2</v>
      </c>
      <c r="N6" s="9"/>
      <c r="O6" s="8"/>
    </row>
    <row r="7" spans="1:15" x14ac:dyDescent="0.4">
      <c r="A7" s="10" t="str">
        <f>統計!A44</f>
        <v>黃梓峻</v>
      </c>
      <c r="B7" s="6">
        <v>4</v>
      </c>
      <c r="C7" s="6">
        <f>SUM(F7:K7)</f>
        <v>4</v>
      </c>
      <c r="D7" s="6">
        <f>D8+D9</f>
        <v>4</v>
      </c>
      <c r="E7" s="7">
        <f>D7/B7</f>
        <v>1</v>
      </c>
      <c r="F7" s="29"/>
      <c r="G7" s="29"/>
      <c r="H7" s="29"/>
      <c r="I7" s="29"/>
      <c r="J7" s="29">
        <v>2</v>
      </c>
      <c r="K7" s="32">
        <v>2</v>
      </c>
      <c r="N7" s="9"/>
      <c r="O7" s="8"/>
    </row>
    <row r="8" spans="1:15" x14ac:dyDescent="0.4">
      <c r="A8" s="19">
        <v>44351</v>
      </c>
      <c r="B8" s="20"/>
      <c r="C8" s="20"/>
      <c r="D8" s="20">
        <f>SUM(F8:K8)</f>
        <v>2</v>
      </c>
      <c r="E8" s="20"/>
      <c r="F8" s="16"/>
      <c r="G8" s="16"/>
      <c r="H8" s="16"/>
      <c r="I8" s="16"/>
      <c r="J8" s="16">
        <v>2</v>
      </c>
      <c r="N8" s="9"/>
      <c r="O8" s="8"/>
    </row>
    <row r="9" spans="1:15" x14ac:dyDescent="0.4">
      <c r="A9" s="19">
        <v>44368</v>
      </c>
      <c r="B9" s="20"/>
      <c r="C9" s="20"/>
      <c r="D9" s="20">
        <v>2</v>
      </c>
      <c r="E9" s="20"/>
      <c r="F9" s="16"/>
      <c r="G9" s="16"/>
      <c r="H9" s="16"/>
      <c r="I9" s="16"/>
      <c r="J9" s="16"/>
      <c r="K9" s="8">
        <v>2</v>
      </c>
      <c r="N9" s="9"/>
      <c r="O9" s="8"/>
    </row>
    <row r="10" spans="1:15" x14ac:dyDescent="0.4">
      <c r="A10" s="10" t="str">
        <f>統計!A45</f>
        <v>黃智偉</v>
      </c>
      <c r="B10" s="6">
        <v>1</v>
      </c>
      <c r="C10" s="6">
        <f>SUM(F10:K10)</f>
        <v>1</v>
      </c>
      <c r="D10" s="6">
        <f>D11</f>
        <v>1</v>
      </c>
      <c r="E10" s="7">
        <f>SUM(D11)/B10</f>
        <v>1</v>
      </c>
      <c r="F10" s="29"/>
      <c r="G10" s="29"/>
      <c r="H10" s="29">
        <f>統計!D45</f>
        <v>1</v>
      </c>
      <c r="I10" s="29"/>
      <c r="J10" s="29"/>
      <c r="K10" s="29"/>
      <c r="N10" s="9"/>
      <c r="O10" s="8"/>
    </row>
    <row r="11" spans="1:15" x14ac:dyDescent="0.4">
      <c r="A11" s="19">
        <v>44334</v>
      </c>
      <c r="B11" s="20"/>
      <c r="C11" s="20"/>
      <c r="D11" s="20">
        <v>1</v>
      </c>
      <c r="E11" s="20"/>
      <c r="F11" s="16"/>
      <c r="G11" s="16"/>
      <c r="H11" s="16">
        <v>1</v>
      </c>
      <c r="I11" s="16"/>
      <c r="J11" s="16"/>
      <c r="K11" s="16"/>
      <c r="N11" s="9"/>
      <c r="O11" s="8"/>
    </row>
    <row r="12" spans="1:15" x14ac:dyDescent="0.4">
      <c r="A12" s="10" t="str">
        <f>統計!A46</f>
        <v>賴文育</v>
      </c>
      <c r="B12" s="6">
        <v>25</v>
      </c>
      <c r="C12" s="6">
        <f>SUM(F12:K12)</f>
        <v>25</v>
      </c>
      <c r="D12" s="6">
        <f>SUM(D13:D15)</f>
        <v>25</v>
      </c>
      <c r="E12" s="7">
        <f>SUM(D13:D15)/B12</f>
        <v>1</v>
      </c>
      <c r="F12" s="29">
        <v>10</v>
      </c>
      <c r="G12" s="29">
        <v>4</v>
      </c>
      <c r="H12" s="29">
        <v>9</v>
      </c>
      <c r="I12" s="29">
        <v>2</v>
      </c>
      <c r="J12" s="29"/>
      <c r="K12" s="29"/>
      <c r="N12" s="9"/>
      <c r="O12" s="8"/>
    </row>
    <row r="13" spans="1:15" x14ac:dyDescent="0.4">
      <c r="A13" s="19">
        <v>44326</v>
      </c>
      <c r="B13" s="20"/>
      <c r="C13" s="20"/>
      <c r="D13" s="20">
        <v>10</v>
      </c>
      <c r="E13" s="20"/>
      <c r="F13" s="16">
        <v>10</v>
      </c>
      <c r="G13" s="16"/>
      <c r="H13" s="16"/>
      <c r="I13" s="16"/>
      <c r="J13" s="16"/>
      <c r="K13" s="16"/>
      <c r="N13" s="9"/>
      <c r="O13" s="8"/>
    </row>
    <row r="14" spans="1:15" x14ac:dyDescent="0.4">
      <c r="A14" s="19">
        <v>44333</v>
      </c>
      <c r="B14" s="20"/>
      <c r="C14" s="20"/>
      <c r="D14" s="20">
        <v>12</v>
      </c>
      <c r="E14" s="20"/>
      <c r="F14" s="16"/>
      <c r="G14" s="16">
        <v>4</v>
      </c>
      <c r="H14" s="16">
        <v>7</v>
      </c>
      <c r="I14" s="16">
        <v>1</v>
      </c>
      <c r="J14" s="16"/>
      <c r="K14" s="16"/>
      <c r="N14" s="9"/>
      <c r="O14" s="8"/>
    </row>
    <row r="15" spans="1:15" x14ac:dyDescent="0.4">
      <c r="A15" s="19">
        <v>44337</v>
      </c>
      <c r="B15" s="20"/>
      <c r="C15" s="20"/>
      <c r="D15" s="20">
        <v>3</v>
      </c>
      <c r="E15" s="20"/>
      <c r="F15" s="16"/>
      <c r="G15" s="16"/>
      <c r="H15" s="16">
        <v>2</v>
      </c>
      <c r="I15" s="16">
        <v>1</v>
      </c>
      <c r="J15" s="16"/>
      <c r="K15" s="16"/>
      <c r="N15" s="9"/>
      <c r="O15" s="8"/>
    </row>
    <row r="16" spans="1:15" x14ac:dyDescent="0.4">
      <c r="A16" s="10" t="str">
        <f>統計!A47</f>
        <v>總計</v>
      </c>
      <c r="B16" s="10">
        <f>SUM(B3,B7,B10,B12)</f>
        <v>38</v>
      </c>
      <c r="C16" s="10">
        <f>SUM(C3,C7,C10,C12)</f>
        <v>38</v>
      </c>
      <c r="D16" s="10">
        <f>SUM(D3,D7,D10,D12)</f>
        <v>38</v>
      </c>
      <c r="E16" s="22">
        <f>D16/B16</f>
        <v>1</v>
      </c>
      <c r="F16" s="11">
        <f t="shared" ref="F16:K16" si="0">SUM(F3,F7,F10,F12)</f>
        <v>10</v>
      </c>
      <c r="G16" s="11">
        <f t="shared" si="0"/>
        <v>7</v>
      </c>
      <c r="H16" s="11">
        <f t="shared" si="0"/>
        <v>10</v>
      </c>
      <c r="I16" s="11">
        <f t="shared" si="0"/>
        <v>2</v>
      </c>
      <c r="J16" s="11">
        <f t="shared" si="0"/>
        <v>5</v>
      </c>
      <c r="K16" s="11">
        <f t="shared" si="0"/>
        <v>4</v>
      </c>
      <c r="N16" s="9"/>
      <c r="O16" s="8"/>
    </row>
    <row r="40" spans="1:16" x14ac:dyDescent="0.4">
      <c r="A40" s="8" t="s">
        <v>131</v>
      </c>
    </row>
    <row r="41" spans="1:16" ht="17" x14ac:dyDescent="0.4">
      <c r="A41" s="34" t="s">
        <v>147</v>
      </c>
      <c r="B41" s="34" t="s">
        <v>140</v>
      </c>
      <c r="C41" s="36"/>
      <c r="D41" s="36"/>
      <c r="E41" s="36"/>
      <c r="F41" s="36"/>
      <c r="G41" s="36"/>
      <c r="H41" s="36"/>
      <c r="I41"/>
      <c r="J41"/>
      <c r="K41"/>
      <c r="L41"/>
      <c r="M41"/>
      <c r="N41"/>
      <c r="O41"/>
      <c r="P41"/>
    </row>
    <row r="42" spans="1:16" ht="17" x14ac:dyDescent="0.4">
      <c r="A42" s="34" t="s">
        <v>141</v>
      </c>
      <c r="B42" s="8" t="s">
        <v>156</v>
      </c>
      <c r="C42" s="8" t="s">
        <v>157</v>
      </c>
      <c r="D42" s="8" t="s">
        <v>153</v>
      </c>
      <c r="E42" s="8" t="s">
        <v>154</v>
      </c>
      <c r="F42" s="8" t="s">
        <v>155</v>
      </c>
      <c r="G42" s="8" t="s">
        <v>170</v>
      </c>
      <c r="H42" s="8" t="s">
        <v>146</v>
      </c>
      <c r="I42"/>
      <c r="J42"/>
      <c r="K42"/>
      <c r="L42"/>
      <c r="M42"/>
      <c r="N42"/>
      <c r="O42"/>
      <c r="P42"/>
    </row>
    <row r="43" spans="1:16" ht="17" x14ac:dyDescent="0.4">
      <c r="A43" s="37" t="s">
        <v>142</v>
      </c>
      <c r="B43" s="35"/>
      <c r="C43" s="35">
        <v>3</v>
      </c>
      <c r="D43" s="35"/>
      <c r="E43" s="35"/>
      <c r="F43" s="35">
        <v>3</v>
      </c>
      <c r="G43" s="35">
        <v>2</v>
      </c>
      <c r="H43" s="35">
        <v>8</v>
      </c>
      <c r="I43"/>
      <c r="J43"/>
      <c r="K43"/>
      <c r="L43"/>
      <c r="M43"/>
      <c r="N43"/>
      <c r="O43"/>
      <c r="P43"/>
    </row>
    <row r="44" spans="1:16" ht="17" x14ac:dyDescent="0.4">
      <c r="A44" s="15" t="s">
        <v>143</v>
      </c>
      <c r="B44" s="35"/>
      <c r="C44" s="35"/>
      <c r="D44" s="35"/>
      <c r="E44" s="35"/>
      <c r="F44" s="35">
        <v>2</v>
      </c>
      <c r="G44" s="35">
        <v>2</v>
      </c>
      <c r="H44" s="35">
        <v>4</v>
      </c>
      <c r="I44"/>
      <c r="J44"/>
      <c r="K44"/>
      <c r="L44"/>
      <c r="M44"/>
      <c r="N44"/>
      <c r="O44"/>
      <c r="P44"/>
    </row>
    <row r="45" spans="1:16" ht="17" x14ac:dyDescent="0.4">
      <c r="A45" s="15" t="s">
        <v>144</v>
      </c>
      <c r="B45" s="35"/>
      <c r="C45" s="35"/>
      <c r="D45" s="35">
        <v>1</v>
      </c>
      <c r="E45" s="35"/>
      <c r="F45" s="35"/>
      <c r="G45" s="35"/>
      <c r="H45" s="35">
        <v>1</v>
      </c>
      <c r="I45"/>
      <c r="J45"/>
      <c r="K45"/>
      <c r="L45"/>
      <c r="M45"/>
      <c r="N45"/>
      <c r="O45"/>
      <c r="P45"/>
    </row>
    <row r="46" spans="1:16" ht="17" x14ac:dyDescent="0.4">
      <c r="A46" s="15" t="s">
        <v>145</v>
      </c>
      <c r="B46" s="35">
        <v>10</v>
      </c>
      <c r="C46" s="35">
        <v>4</v>
      </c>
      <c r="D46" s="35">
        <v>9</v>
      </c>
      <c r="E46" s="35">
        <v>2</v>
      </c>
      <c r="F46" s="35"/>
      <c r="G46" s="35"/>
      <c r="H46" s="35">
        <v>25</v>
      </c>
      <c r="I46"/>
      <c r="J46"/>
      <c r="K46"/>
      <c r="L46"/>
      <c r="M46"/>
      <c r="N46"/>
      <c r="O46"/>
      <c r="P46"/>
    </row>
    <row r="47" spans="1:16" ht="17" x14ac:dyDescent="0.4">
      <c r="A47" s="37" t="s">
        <v>146</v>
      </c>
      <c r="B47" s="35">
        <v>10</v>
      </c>
      <c r="C47" s="35">
        <v>7</v>
      </c>
      <c r="D47" s="35">
        <v>10</v>
      </c>
      <c r="E47" s="35">
        <v>2</v>
      </c>
      <c r="F47" s="35">
        <v>5</v>
      </c>
      <c r="G47" s="35">
        <v>4</v>
      </c>
      <c r="H47" s="35">
        <v>38</v>
      </c>
      <c r="I47"/>
      <c r="J47"/>
      <c r="K47"/>
      <c r="L47"/>
      <c r="M47"/>
      <c r="N47"/>
      <c r="O47"/>
      <c r="P47"/>
    </row>
    <row r="48" spans="1:16" ht="17" x14ac:dyDescent="0.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5" ht="17" x14ac:dyDescent="0.4">
      <c r="A49"/>
      <c r="B49"/>
      <c r="C49"/>
      <c r="D49"/>
      <c r="E49"/>
      <c r="F49"/>
      <c r="G49"/>
      <c r="H49"/>
      <c r="O49" s="8"/>
    </row>
    <row r="60" spans="1:15" ht="17" x14ac:dyDescent="0.4">
      <c r="A60" s="34" t="s">
        <v>178</v>
      </c>
      <c r="B60" s="34" t="s">
        <v>148</v>
      </c>
      <c r="C60" s="36"/>
      <c r="D60" s="36"/>
      <c r="E60" s="36"/>
      <c r="F60" s="36"/>
      <c r="G60" s="36"/>
      <c r="H60" s="36"/>
      <c r="I60"/>
      <c r="J60"/>
      <c r="K60"/>
      <c r="L60"/>
    </row>
    <row r="61" spans="1:15" ht="17" x14ac:dyDescent="0.4">
      <c r="A61" s="34" t="s">
        <v>149</v>
      </c>
      <c r="B61" s="8" t="s">
        <v>179</v>
      </c>
      <c r="C61" s="8" t="s">
        <v>157</v>
      </c>
      <c r="D61" s="8" t="s">
        <v>153</v>
      </c>
      <c r="E61" s="8" t="s">
        <v>154</v>
      </c>
      <c r="F61" s="8" t="s">
        <v>155</v>
      </c>
      <c r="G61" s="8" t="s">
        <v>170</v>
      </c>
      <c r="H61" s="36" t="s">
        <v>146</v>
      </c>
      <c r="I61"/>
      <c r="J61"/>
      <c r="K61"/>
      <c r="L61"/>
    </row>
    <row r="62" spans="1:15" ht="17" x14ac:dyDescent="0.4">
      <c r="A62" s="37" t="s">
        <v>142</v>
      </c>
      <c r="B62" s="35"/>
      <c r="C62" s="35">
        <v>3</v>
      </c>
      <c r="D62" s="35"/>
      <c r="E62" s="35"/>
      <c r="F62" s="35">
        <v>3</v>
      </c>
      <c r="G62" s="35">
        <v>2</v>
      </c>
      <c r="H62" s="35">
        <v>8</v>
      </c>
      <c r="I62"/>
      <c r="J62"/>
      <c r="K62"/>
      <c r="L62"/>
    </row>
    <row r="63" spans="1:15" ht="17" x14ac:dyDescent="0.4">
      <c r="A63" s="17" t="s">
        <v>175</v>
      </c>
      <c r="B63" s="35"/>
      <c r="C63" s="35">
        <v>3</v>
      </c>
      <c r="D63" s="35"/>
      <c r="E63" s="35"/>
      <c r="F63" s="35"/>
      <c r="G63" s="35"/>
      <c r="H63" s="35">
        <v>3</v>
      </c>
      <c r="I63"/>
      <c r="J63"/>
      <c r="K63"/>
      <c r="L63"/>
    </row>
    <row r="64" spans="1:15" ht="17" x14ac:dyDescent="0.4">
      <c r="A64" s="17" t="s">
        <v>174</v>
      </c>
      <c r="B64" s="35"/>
      <c r="C64" s="35"/>
      <c r="D64" s="35"/>
      <c r="E64" s="35"/>
      <c r="F64" s="35">
        <v>3</v>
      </c>
      <c r="G64" s="35"/>
      <c r="H64" s="35">
        <v>3</v>
      </c>
      <c r="I64"/>
      <c r="J64"/>
      <c r="K64"/>
      <c r="L64"/>
    </row>
    <row r="65" spans="1:12" ht="17" x14ac:dyDescent="0.4">
      <c r="A65" s="17" t="s">
        <v>187</v>
      </c>
      <c r="B65" s="35"/>
      <c r="C65" s="35"/>
      <c r="D65" s="35"/>
      <c r="E65" s="35"/>
      <c r="F65" s="35"/>
      <c r="G65" s="35">
        <v>2</v>
      </c>
      <c r="H65" s="35">
        <v>2</v>
      </c>
      <c r="I65"/>
      <c r="J65"/>
      <c r="K65"/>
      <c r="L65"/>
    </row>
    <row r="66" spans="1:12" ht="17" x14ac:dyDescent="0.4">
      <c r="A66" s="15" t="s">
        <v>143</v>
      </c>
      <c r="B66" s="35"/>
      <c r="C66" s="35"/>
      <c r="D66" s="35"/>
      <c r="E66" s="35"/>
      <c r="F66" s="35">
        <v>2</v>
      </c>
      <c r="G66" s="35">
        <v>2</v>
      </c>
      <c r="H66" s="35">
        <v>4</v>
      </c>
      <c r="I66"/>
      <c r="J66"/>
      <c r="K66"/>
      <c r="L66"/>
    </row>
    <row r="67" spans="1:12" ht="17" x14ac:dyDescent="0.4">
      <c r="A67" s="17" t="s">
        <v>174</v>
      </c>
      <c r="B67" s="35"/>
      <c r="C67" s="35"/>
      <c r="D67" s="35"/>
      <c r="E67" s="35"/>
      <c r="F67" s="35">
        <v>2</v>
      </c>
      <c r="G67" s="35"/>
      <c r="H67" s="35">
        <v>2</v>
      </c>
      <c r="I67"/>
      <c r="J67"/>
      <c r="K67"/>
      <c r="L67"/>
    </row>
    <row r="68" spans="1:12" ht="17" x14ac:dyDescent="0.4">
      <c r="A68" s="17" t="s">
        <v>204</v>
      </c>
      <c r="B68" s="35"/>
      <c r="C68" s="35"/>
      <c r="D68" s="35"/>
      <c r="E68" s="35"/>
      <c r="F68" s="35"/>
      <c r="G68" s="35">
        <v>2</v>
      </c>
      <c r="H68" s="35">
        <v>2</v>
      </c>
      <c r="I68"/>
      <c r="J68"/>
      <c r="K68"/>
      <c r="L68"/>
    </row>
    <row r="69" spans="1:12" ht="17" x14ac:dyDescent="0.4">
      <c r="A69" s="15" t="s">
        <v>144</v>
      </c>
      <c r="B69" s="35"/>
      <c r="C69" s="35"/>
      <c r="D69" s="35">
        <v>1</v>
      </c>
      <c r="E69" s="35"/>
      <c r="F69" s="35"/>
      <c r="G69" s="35"/>
      <c r="H69" s="35">
        <v>1</v>
      </c>
      <c r="I69"/>
      <c r="J69"/>
    </row>
    <row r="70" spans="1:12" ht="17" x14ac:dyDescent="0.4">
      <c r="A70" s="17" t="s">
        <v>175</v>
      </c>
      <c r="B70" s="35"/>
      <c r="C70" s="35"/>
      <c r="D70" s="35">
        <v>1</v>
      </c>
      <c r="E70" s="35"/>
      <c r="F70" s="35"/>
      <c r="G70" s="35"/>
      <c r="H70" s="35">
        <v>1</v>
      </c>
      <c r="I70"/>
      <c r="J70"/>
    </row>
    <row r="71" spans="1:12" ht="17" x14ac:dyDescent="0.4">
      <c r="A71" s="15" t="s">
        <v>145</v>
      </c>
      <c r="B71" s="35">
        <v>10</v>
      </c>
      <c r="C71" s="35">
        <v>4</v>
      </c>
      <c r="D71" s="35">
        <v>9</v>
      </c>
      <c r="E71" s="35">
        <v>2</v>
      </c>
      <c r="F71" s="35"/>
      <c r="G71" s="35"/>
      <c r="H71" s="35">
        <v>25</v>
      </c>
      <c r="I71"/>
      <c r="J71"/>
    </row>
    <row r="72" spans="1:12" ht="17" x14ac:dyDescent="0.4">
      <c r="A72" s="17" t="s">
        <v>176</v>
      </c>
      <c r="B72" s="35">
        <v>10</v>
      </c>
      <c r="C72" s="35"/>
      <c r="D72" s="35"/>
      <c r="E72" s="35"/>
      <c r="F72" s="35"/>
      <c r="G72" s="35"/>
      <c r="H72" s="35">
        <v>10</v>
      </c>
      <c r="I72"/>
      <c r="J72"/>
    </row>
    <row r="73" spans="1:12" ht="17" x14ac:dyDescent="0.4">
      <c r="A73" s="17" t="s">
        <v>177</v>
      </c>
      <c r="B73" s="35"/>
      <c r="C73" s="35">
        <v>4</v>
      </c>
      <c r="D73" s="35">
        <v>7</v>
      </c>
      <c r="E73" s="35">
        <v>1</v>
      </c>
      <c r="F73" s="35"/>
      <c r="G73" s="35"/>
      <c r="H73" s="35">
        <v>12</v>
      </c>
      <c r="I73"/>
      <c r="J73"/>
    </row>
    <row r="74" spans="1:12" ht="17" x14ac:dyDescent="0.4">
      <c r="A74" s="17" t="s">
        <v>173</v>
      </c>
      <c r="B74" s="35"/>
      <c r="C74" s="35"/>
      <c r="D74" s="35">
        <v>2</v>
      </c>
      <c r="E74" s="35">
        <v>1</v>
      </c>
      <c r="F74" s="35"/>
      <c r="G74" s="35"/>
      <c r="H74" s="35">
        <v>3</v>
      </c>
      <c r="I74"/>
      <c r="J74"/>
    </row>
    <row r="75" spans="1:12" ht="17" x14ac:dyDescent="0.4">
      <c r="A75" s="15" t="s">
        <v>150</v>
      </c>
      <c r="B75" s="35"/>
      <c r="C75" s="35"/>
      <c r="D75" s="35"/>
      <c r="E75" s="35"/>
      <c r="F75" s="35"/>
      <c r="G75" s="35"/>
      <c r="H75" s="35"/>
      <c r="I75"/>
      <c r="J75"/>
    </row>
    <row r="76" spans="1:12" ht="17" x14ac:dyDescent="0.4">
      <c r="A76" s="17" t="s">
        <v>150</v>
      </c>
      <c r="B76" s="35"/>
      <c r="C76" s="35"/>
      <c r="D76" s="35"/>
      <c r="E76" s="35"/>
      <c r="F76" s="35"/>
      <c r="G76" s="35"/>
      <c r="H76" s="35"/>
      <c r="I76"/>
      <c r="J76"/>
    </row>
    <row r="77" spans="1:12" ht="17" x14ac:dyDescent="0.4">
      <c r="A77" s="37" t="s">
        <v>146</v>
      </c>
      <c r="B77" s="35">
        <v>10</v>
      </c>
      <c r="C77" s="35">
        <v>7</v>
      </c>
      <c r="D77" s="35">
        <v>10</v>
      </c>
      <c r="E77" s="35">
        <v>2</v>
      </c>
      <c r="F77" s="35">
        <v>5</v>
      </c>
      <c r="G77" s="35">
        <v>4</v>
      </c>
      <c r="H77" s="35">
        <v>38</v>
      </c>
      <c r="I77"/>
      <c r="J77"/>
    </row>
    <row r="78" spans="1:12" ht="17" x14ac:dyDescent="0.4">
      <c r="A78"/>
      <c r="B78"/>
      <c r="C78"/>
      <c r="D78"/>
      <c r="E78"/>
      <c r="F78"/>
      <c r="G78"/>
      <c r="H78"/>
      <c r="I78"/>
      <c r="J78"/>
    </row>
    <row r="79" spans="1:12" ht="17" x14ac:dyDescent="0.4">
      <c r="A79"/>
      <c r="B79"/>
      <c r="C79"/>
      <c r="D79"/>
      <c r="E79"/>
    </row>
    <row r="80" spans="1:12" ht="17" x14ac:dyDescent="0.4">
      <c r="A80"/>
      <c r="B80"/>
      <c r="C80"/>
      <c r="D80"/>
      <c r="E80"/>
    </row>
    <row r="81" spans="1:5" ht="17" x14ac:dyDescent="0.4">
      <c r="A81"/>
      <c r="B81"/>
      <c r="C81"/>
      <c r="D81"/>
      <c r="E81"/>
    </row>
    <row r="82" spans="1:5" ht="17" x14ac:dyDescent="0.4">
      <c r="A82"/>
      <c r="B82"/>
      <c r="C82"/>
      <c r="D82"/>
      <c r="E82"/>
    </row>
    <row r="83" spans="1:5" ht="17" x14ac:dyDescent="0.4">
      <c r="A83"/>
      <c r="B83"/>
      <c r="C83"/>
      <c r="D83"/>
      <c r="E83"/>
    </row>
    <row r="84" spans="1:5" ht="17" x14ac:dyDescent="0.4">
      <c r="A84"/>
      <c r="B84"/>
      <c r="C84"/>
      <c r="D84"/>
      <c r="E84"/>
    </row>
    <row r="85" spans="1:5" ht="17" x14ac:dyDescent="0.4">
      <c r="A85"/>
      <c r="B85"/>
      <c r="C85"/>
      <c r="D85"/>
      <c r="E85"/>
    </row>
    <row r="86" spans="1:5" ht="17" x14ac:dyDescent="0.4">
      <c r="A86"/>
      <c r="B86"/>
      <c r="C86"/>
      <c r="D86"/>
      <c r="E86"/>
    </row>
    <row r="87" spans="1:5" ht="17" x14ac:dyDescent="0.4">
      <c r="A87"/>
      <c r="B87"/>
      <c r="C87"/>
      <c r="D87"/>
      <c r="E87"/>
    </row>
    <row r="88" spans="1:5" ht="17" x14ac:dyDescent="0.4">
      <c r="A88"/>
      <c r="B88"/>
      <c r="C88"/>
      <c r="D88"/>
      <c r="E88"/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C0F-03BD-407D-8F0B-39E621C04736}">
  <dimension ref="A1:W24"/>
  <sheetViews>
    <sheetView tabSelected="1" workbookViewId="0">
      <selection activeCell="Q12" sqref="Q12"/>
    </sheetView>
  </sheetViews>
  <sheetFormatPr defaultRowHeight="17" x14ac:dyDescent="0.4"/>
  <cols>
    <col min="1" max="1" width="10.26953125" bestFit="1" customWidth="1"/>
    <col min="2" max="2" width="5.08984375" customWidth="1"/>
    <col min="3" max="3" width="5.1796875" customWidth="1"/>
    <col min="4" max="19" width="5.81640625" bestFit="1" customWidth="1"/>
    <col min="20" max="20" width="5.08984375" customWidth="1"/>
    <col min="21" max="21" width="6.453125" customWidth="1"/>
    <col min="22" max="24" width="5.6328125" customWidth="1"/>
    <col min="25" max="25" width="13" bestFit="1" customWidth="1"/>
  </cols>
  <sheetData>
    <row r="1" spans="1:22" x14ac:dyDescent="0.4">
      <c r="A1" s="31" t="s">
        <v>201</v>
      </c>
      <c r="B1" s="10" t="s">
        <v>189</v>
      </c>
      <c r="C1" s="10"/>
      <c r="D1" s="10"/>
      <c r="E1" s="11" t="str">
        <f t="shared" ref="E1:E8" si="0">B17</f>
        <v>說明會議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4">
      <c r="A2" s="10"/>
      <c r="B2" s="10" t="s">
        <v>203</v>
      </c>
      <c r="C2" s="10" t="s">
        <v>190</v>
      </c>
      <c r="D2" s="10" t="s">
        <v>191</v>
      </c>
      <c r="E2" s="30" t="str">
        <f t="shared" si="0"/>
        <v>5/24</v>
      </c>
      <c r="F2" s="30"/>
      <c r="G2" s="30" t="str">
        <f t="shared" ref="G2:G8" si="1">D18</f>
        <v>5/26</v>
      </c>
      <c r="H2" s="30"/>
      <c r="I2" s="30" t="str">
        <f t="shared" ref="I2:I8" si="2">F18</f>
        <v>5/28</v>
      </c>
      <c r="J2" s="30"/>
      <c r="K2" s="30" t="str">
        <f t="shared" ref="K2:K8" si="3">H18</f>
        <v>6/2</v>
      </c>
      <c r="L2" s="30"/>
      <c r="M2" s="30" t="str">
        <f t="shared" ref="M2:M8" si="4">J18</f>
        <v>6/4</v>
      </c>
      <c r="N2" s="30"/>
      <c r="O2" s="30" t="str">
        <f t="shared" ref="O2:O8" si="5">L18</f>
        <v>6/16</v>
      </c>
      <c r="P2" s="30"/>
      <c r="Q2" s="30" t="str">
        <f t="shared" ref="Q2:Q8" si="6">N18</f>
        <v>6/21</v>
      </c>
      <c r="R2" s="30"/>
      <c r="S2" s="30" t="str">
        <f t="shared" ref="S2:S8" si="7">P18</f>
        <v>6/23</v>
      </c>
      <c r="T2" s="30"/>
      <c r="U2" s="30" t="str">
        <f t="shared" ref="U2:U8" si="8">R18</f>
        <v>6/25</v>
      </c>
      <c r="V2" s="30"/>
    </row>
    <row r="3" spans="1:22" x14ac:dyDescent="0.4">
      <c r="A3" s="10" t="str">
        <f t="shared" ref="A3" si="9">A19</f>
        <v>負責人</v>
      </c>
      <c r="B3" s="6"/>
      <c r="C3" s="6"/>
      <c r="D3" s="6"/>
      <c r="E3" s="11" t="str">
        <f t="shared" si="0"/>
        <v>預計</v>
      </c>
      <c r="F3" s="11" t="str">
        <f t="shared" ref="F3:F8" si="10">C19</f>
        <v>實際</v>
      </c>
      <c r="G3" s="11" t="str">
        <f t="shared" si="1"/>
        <v>預計</v>
      </c>
      <c r="H3" s="11" t="str">
        <f t="shared" ref="H3:H8" si="11">E19</f>
        <v>實際</v>
      </c>
      <c r="I3" s="11" t="str">
        <f t="shared" si="2"/>
        <v>預計</v>
      </c>
      <c r="J3" s="11" t="str">
        <f t="shared" ref="J3:J8" si="12">G19</f>
        <v>實際</v>
      </c>
      <c r="K3" s="11" t="str">
        <f t="shared" si="3"/>
        <v>預計</v>
      </c>
      <c r="L3" s="11" t="str">
        <f t="shared" ref="L3:L8" si="13">I19</f>
        <v>實際</v>
      </c>
      <c r="M3" s="11" t="str">
        <f t="shared" si="4"/>
        <v>預計</v>
      </c>
      <c r="N3" s="11" t="str">
        <f t="shared" ref="N3:N8" si="14">K19</f>
        <v>實際</v>
      </c>
      <c r="O3" s="11" t="str">
        <f t="shared" si="5"/>
        <v>預計</v>
      </c>
      <c r="P3" s="11" t="str">
        <f t="shared" ref="P3:P8" si="15">M19</f>
        <v>實際</v>
      </c>
      <c r="Q3" s="11" t="str">
        <f t="shared" si="6"/>
        <v>預計</v>
      </c>
      <c r="R3" s="11" t="str">
        <f t="shared" ref="R3:R8" si="16">O19</f>
        <v>實際</v>
      </c>
      <c r="S3" s="11" t="str">
        <f t="shared" si="7"/>
        <v>預計</v>
      </c>
      <c r="T3" s="11" t="str">
        <f t="shared" ref="T3:T8" si="17">Q19</f>
        <v>實際</v>
      </c>
      <c r="U3" s="11" t="str">
        <f t="shared" si="8"/>
        <v>預計</v>
      </c>
      <c r="V3" s="11" t="str">
        <f t="shared" ref="V3:V8" si="18">S19</f>
        <v>實際</v>
      </c>
    </row>
    <row r="4" spans="1:22" x14ac:dyDescent="0.4">
      <c r="A4" s="28" t="str">
        <f t="shared" ref="A4" si="19">A20</f>
        <v>張金龍</v>
      </c>
      <c r="B4" s="6">
        <f t="shared" ref="B4:C8" si="20">T20</f>
        <v>8</v>
      </c>
      <c r="C4" s="6">
        <f t="shared" si="20"/>
        <v>8</v>
      </c>
      <c r="D4" s="7">
        <f t="shared" ref="D4:D8" si="21">C4/B4</f>
        <v>1</v>
      </c>
      <c r="E4" s="29">
        <f t="shared" si="0"/>
        <v>0</v>
      </c>
      <c r="F4" s="29">
        <f t="shared" si="10"/>
        <v>0</v>
      </c>
      <c r="G4" s="29">
        <f t="shared" si="1"/>
        <v>0</v>
      </c>
      <c r="H4" s="29">
        <f t="shared" si="11"/>
        <v>0</v>
      </c>
      <c r="I4" s="29">
        <f t="shared" si="2"/>
        <v>0</v>
      </c>
      <c r="J4" s="29">
        <f t="shared" si="12"/>
        <v>0</v>
      </c>
      <c r="K4" s="29">
        <f t="shared" si="3"/>
        <v>0</v>
      </c>
      <c r="L4" s="29">
        <f t="shared" si="13"/>
        <v>0</v>
      </c>
      <c r="M4" s="29">
        <f t="shared" si="4"/>
        <v>0</v>
      </c>
      <c r="N4" s="29">
        <f t="shared" si="14"/>
        <v>0</v>
      </c>
      <c r="O4" s="29">
        <f t="shared" si="5"/>
        <v>0</v>
      </c>
      <c r="P4" s="29">
        <f t="shared" si="15"/>
        <v>0</v>
      </c>
      <c r="Q4" s="29">
        <f t="shared" si="6"/>
        <v>4</v>
      </c>
      <c r="R4" s="29">
        <f t="shared" si="16"/>
        <v>4</v>
      </c>
      <c r="S4" s="29">
        <f t="shared" si="7"/>
        <v>4</v>
      </c>
      <c r="T4" s="29">
        <f t="shared" si="17"/>
        <v>4</v>
      </c>
      <c r="U4" s="29">
        <f t="shared" si="8"/>
        <v>0</v>
      </c>
      <c r="V4" s="29">
        <f t="shared" si="18"/>
        <v>0</v>
      </c>
    </row>
    <row r="5" spans="1:22" x14ac:dyDescent="0.4">
      <c r="A5" s="28" t="str">
        <f t="shared" ref="A5" si="22">A21</f>
        <v>黃梓峻</v>
      </c>
      <c r="B5" s="6">
        <f t="shared" si="20"/>
        <v>4</v>
      </c>
      <c r="C5" s="6">
        <f t="shared" si="20"/>
        <v>4</v>
      </c>
      <c r="D5" s="7">
        <f t="shared" si="21"/>
        <v>1</v>
      </c>
      <c r="E5" s="29">
        <f t="shared" si="0"/>
        <v>0</v>
      </c>
      <c r="F5" s="29">
        <f t="shared" si="10"/>
        <v>0</v>
      </c>
      <c r="G5" s="29">
        <f t="shared" si="1"/>
        <v>0</v>
      </c>
      <c r="H5" s="29">
        <f t="shared" si="11"/>
        <v>0</v>
      </c>
      <c r="I5" s="29">
        <f t="shared" si="2"/>
        <v>0</v>
      </c>
      <c r="J5" s="29">
        <f t="shared" si="12"/>
        <v>0</v>
      </c>
      <c r="K5" s="29">
        <f t="shared" si="3"/>
        <v>0</v>
      </c>
      <c r="L5" s="29">
        <f t="shared" si="13"/>
        <v>0</v>
      </c>
      <c r="M5" s="29">
        <f t="shared" si="4"/>
        <v>0</v>
      </c>
      <c r="N5" s="29">
        <f t="shared" si="14"/>
        <v>0</v>
      </c>
      <c r="O5" s="29">
        <f t="shared" si="5"/>
        <v>2</v>
      </c>
      <c r="P5" s="29">
        <f t="shared" si="15"/>
        <v>2</v>
      </c>
      <c r="Q5" s="29">
        <f t="shared" si="6"/>
        <v>0</v>
      </c>
      <c r="R5" s="29">
        <f t="shared" si="16"/>
        <v>0</v>
      </c>
      <c r="S5" s="29">
        <f t="shared" si="7"/>
        <v>0</v>
      </c>
      <c r="T5" s="29">
        <f t="shared" si="17"/>
        <v>0</v>
      </c>
      <c r="U5" s="29">
        <f t="shared" si="8"/>
        <v>2</v>
      </c>
      <c r="V5" s="29">
        <f t="shared" si="18"/>
        <v>2</v>
      </c>
    </row>
    <row r="6" spans="1:22" x14ac:dyDescent="0.4">
      <c r="A6" s="28" t="str">
        <f t="shared" ref="A6" si="23">A22</f>
        <v>黃智偉</v>
      </c>
      <c r="B6" s="6">
        <f t="shared" si="20"/>
        <v>1</v>
      </c>
      <c r="C6" s="6">
        <f t="shared" si="20"/>
        <v>1</v>
      </c>
      <c r="D6" s="7">
        <f t="shared" si="21"/>
        <v>1</v>
      </c>
      <c r="E6" s="29">
        <f t="shared" si="0"/>
        <v>0</v>
      </c>
      <c r="F6" s="29">
        <f t="shared" si="10"/>
        <v>0</v>
      </c>
      <c r="G6" s="29">
        <f t="shared" si="1"/>
        <v>0</v>
      </c>
      <c r="H6" s="29">
        <f t="shared" si="11"/>
        <v>0</v>
      </c>
      <c r="I6" s="29">
        <f t="shared" si="2"/>
        <v>0</v>
      </c>
      <c r="J6" s="29">
        <f t="shared" si="12"/>
        <v>0</v>
      </c>
      <c r="K6" s="29">
        <f t="shared" si="3"/>
        <v>0</v>
      </c>
      <c r="L6" s="29">
        <f t="shared" si="13"/>
        <v>0</v>
      </c>
      <c r="M6" s="29">
        <f t="shared" si="4"/>
        <v>0</v>
      </c>
      <c r="N6" s="29">
        <f t="shared" si="14"/>
        <v>0</v>
      </c>
      <c r="O6" s="29">
        <f t="shared" si="5"/>
        <v>0</v>
      </c>
      <c r="P6" s="29">
        <f t="shared" si="15"/>
        <v>0</v>
      </c>
      <c r="Q6" s="29">
        <f t="shared" si="6"/>
        <v>1</v>
      </c>
      <c r="R6" s="29">
        <f t="shared" si="16"/>
        <v>1</v>
      </c>
      <c r="S6" s="29">
        <f t="shared" si="7"/>
        <v>0</v>
      </c>
      <c r="T6" s="29">
        <f t="shared" si="17"/>
        <v>0</v>
      </c>
      <c r="U6" s="29">
        <f t="shared" si="8"/>
        <v>0</v>
      </c>
      <c r="V6" s="29">
        <f t="shared" si="18"/>
        <v>0</v>
      </c>
    </row>
    <row r="7" spans="1:22" x14ac:dyDescent="0.4">
      <c r="A7" s="28" t="str">
        <f t="shared" ref="A7" si="24">A23</f>
        <v>賴文育</v>
      </c>
      <c r="B7" s="6">
        <f t="shared" si="20"/>
        <v>25</v>
      </c>
      <c r="C7" s="6">
        <f t="shared" si="20"/>
        <v>25</v>
      </c>
      <c r="D7" s="7">
        <f t="shared" si="21"/>
        <v>1</v>
      </c>
      <c r="E7" s="29">
        <f t="shared" si="0"/>
        <v>8</v>
      </c>
      <c r="F7" s="29">
        <f t="shared" si="10"/>
        <v>8</v>
      </c>
      <c r="G7" s="29">
        <f t="shared" si="1"/>
        <v>3</v>
      </c>
      <c r="H7" s="29">
        <f t="shared" si="11"/>
        <v>3</v>
      </c>
      <c r="I7" s="29">
        <f t="shared" si="2"/>
        <v>4</v>
      </c>
      <c r="J7" s="29">
        <f t="shared" si="12"/>
        <v>4</v>
      </c>
      <c r="K7" s="29">
        <f t="shared" si="3"/>
        <v>5</v>
      </c>
      <c r="L7" s="29">
        <f t="shared" si="13"/>
        <v>5</v>
      </c>
      <c r="M7" s="29">
        <f t="shared" si="4"/>
        <v>5</v>
      </c>
      <c r="N7" s="29">
        <f t="shared" si="14"/>
        <v>5</v>
      </c>
      <c r="O7" s="29">
        <f t="shared" si="5"/>
        <v>0</v>
      </c>
      <c r="P7" s="29">
        <f t="shared" si="15"/>
        <v>0</v>
      </c>
      <c r="Q7" s="29">
        <f t="shared" si="6"/>
        <v>0</v>
      </c>
      <c r="R7" s="29">
        <f t="shared" si="16"/>
        <v>0</v>
      </c>
      <c r="S7" s="29">
        <f t="shared" si="7"/>
        <v>0</v>
      </c>
      <c r="T7" s="29">
        <f t="shared" si="17"/>
        <v>0</v>
      </c>
      <c r="U7" s="29">
        <f t="shared" si="8"/>
        <v>0</v>
      </c>
      <c r="V7" s="29">
        <f t="shared" si="18"/>
        <v>0</v>
      </c>
    </row>
    <row r="8" spans="1:22" x14ac:dyDescent="0.4">
      <c r="A8" s="10" t="str">
        <f t="shared" ref="A8" si="25">A24</f>
        <v>總計</v>
      </c>
      <c r="B8" s="10">
        <f t="shared" si="20"/>
        <v>38</v>
      </c>
      <c r="C8" s="10">
        <f t="shared" si="20"/>
        <v>38</v>
      </c>
      <c r="D8" s="22">
        <f t="shared" si="21"/>
        <v>1</v>
      </c>
      <c r="E8" s="11">
        <f t="shared" si="0"/>
        <v>8</v>
      </c>
      <c r="F8" s="11">
        <f t="shared" si="10"/>
        <v>8</v>
      </c>
      <c r="G8" s="11">
        <f t="shared" si="1"/>
        <v>3</v>
      </c>
      <c r="H8" s="11">
        <f t="shared" si="11"/>
        <v>3</v>
      </c>
      <c r="I8" s="11">
        <f t="shared" si="2"/>
        <v>4</v>
      </c>
      <c r="J8" s="11">
        <f t="shared" si="12"/>
        <v>4</v>
      </c>
      <c r="K8" s="11">
        <f t="shared" si="3"/>
        <v>5</v>
      </c>
      <c r="L8" s="11">
        <f t="shared" si="13"/>
        <v>5</v>
      </c>
      <c r="M8" s="11">
        <f t="shared" si="4"/>
        <v>5</v>
      </c>
      <c r="N8" s="11">
        <f t="shared" si="14"/>
        <v>5</v>
      </c>
      <c r="O8" s="11">
        <f t="shared" si="5"/>
        <v>2</v>
      </c>
      <c r="P8" s="11">
        <f t="shared" si="15"/>
        <v>2</v>
      </c>
      <c r="Q8" s="11">
        <f t="shared" si="6"/>
        <v>5</v>
      </c>
      <c r="R8" s="11">
        <f t="shared" si="16"/>
        <v>5</v>
      </c>
      <c r="S8" s="11">
        <f t="shared" si="7"/>
        <v>4</v>
      </c>
      <c r="T8" s="11">
        <f t="shared" si="17"/>
        <v>4</v>
      </c>
      <c r="U8" s="11">
        <f t="shared" si="8"/>
        <v>2</v>
      </c>
      <c r="V8" s="11">
        <f t="shared" si="18"/>
        <v>2</v>
      </c>
    </row>
    <row r="16" spans="1:22" ht="20.5" customHeight="1" x14ac:dyDescent="0.4"/>
    <row r="17" spans="1:23" x14ac:dyDescent="0.4">
      <c r="A17" s="36"/>
      <c r="B17" s="38" t="s">
        <v>188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3" s="26" customFormat="1" x14ac:dyDescent="0.4">
      <c r="A18" s="36"/>
      <c r="B18" s="27" t="s">
        <v>192</v>
      </c>
      <c r="C18" s="36"/>
      <c r="D18" s="27" t="s">
        <v>193</v>
      </c>
      <c r="E18" s="36"/>
      <c r="F18" s="27" t="s">
        <v>194</v>
      </c>
      <c r="G18" s="36"/>
      <c r="H18" s="27" t="s">
        <v>195</v>
      </c>
      <c r="I18" s="36"/>
      <c r="J18" s="27" t="s">
        <v>196</v>
      </c>
      <c r="K18" s="36"/>
      <c r="L18" s="27" t="s">
        <v>197</v>
      </c>
      <c r="M18" s="36"/>
      <c r="N18" s="27" t="s">
        <v>198</v>
      </c>
      <c r="O18" s="36"/>
      <c r="P18" s="27" t="s">
        <v>199</v>
      </c>
      <c r="Q18" s="36"/>
      <c r="R18" s="27" t="s">
        <v>200</v>
      </c>
      <c r="S18" s="36"/>
      <c r="T18" s="27" t="s">
        <v>180</v>
      </c>
      <c r="U18" s="27" t="s">
        <v>182</v>
      </c>
      <c r="V18"/>
      <c r="W18"/>
    </row>
    <row r="19" spans="1:23" x14ac:dyDescent="0.4">
      <c r="A19" s="34" t="s">
        <v>184</v>
      </c>
      <c r="B19" s="36" t="s">
        <v>181</v>
      </c>
      <c r="C19" s="36" t="s">
        <v>183</v>
      </c>
      <c r="D19" s="36" t="s">
        <v>181</v>
      </c>
      <c r="E19" s="36" t="s">
        <v>183</v>
      </c>
      <c r="F19" s="36" t="s">
        <v>181</v>
      </c>
      <c r="G19" s="36" t="s">
        <v>183</v>
      </c>
      <c r="H19" s="36" t="s">
        <v>181</v>
      </c>
      <c r="I19" s="36" t="s">
        <v>183</v>
      </c>
      <c r="J19" s="36" t="s">
        <v>181</v>
      </c>
      <c r="K19" s="36" t="s">
        <v>183</v>
      </c>
      <c r="L19" s="36" t="s">
        <v>181</v>
      </c>
      <c r="M19" s="36" t="s">
        <v>183</v>
      </c>
      <c r="N19" s="36" t="s">
        <v>181</v>
      </c>
      <c r="O19" s="36" t="s">
        <v>183</v>
      </c>
      <c r="P19" s="36" t="s">
        <v>181</v>
      </c>
      <c r="Q19" s="36" t="s">
        <v>183</v>
      </c>
      <c r="R19" s="36" t="s">
        <v>181</v>
      </c>
      <c r="S19" s="36" t="s">
        <v>183</v>
      </c>
      <c r="T19" s="36"/>
      <c r="U19" s="36"/>
    </row>
    <row r="20" spans="1:23" x14ac:dyDescent="0.4">
      <c r="A20" s="15" t="s">
        <v>142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4</v>
      </c>
      <c r="O20" s="16">
        <v>4</v>
      </c>
      <c r="P20" s="16">
        <v>4</v>
      </c>
      <c r="Q20" s="16">
        <v>4</v>
      </c>
      <c r="R20" s="16"/>
      <c r="S20" s="16"/>
      <c r="T20" s="16">
        <v>8</v>
      </c>
      <c r="U20" s="16">
        <v>8</v>
      </c>
    </row>
    <row r="21" spans="1:23" x14ac:dyDescent="0.4">
      <c r="A21" s="15" t="s">
        <v>143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>
        <v>2</v>
      </c>
      <c r="M21" s="16">
        <v>2</v>
      </c>
      <c r="N21" s="16"/>
      <c r="O21" s="16"/>
      <c r="P21" s="16"/>
      <c r="Q21" s="16"/>
      <c r="R21" s="16">
        <v>2</v>
      </c>
      <c r="S21" s="16">
        <v>2</v>
      </c>
      <c r="T21" s="16">
        <v>4</v>
      </c>
      <c r="U21" s="16">
        <v>4</v>
      </c>
    </row>
    <row r="22" spans="1:23" x14ac:dyDescent="0.4">
      <c r="A22" s="15" t="s">
        <v>144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>
        <v>1</v>
      </c>
      <c r="O22" s="16">
        <v>1</v>
      </c>
      <c r="P22" s="16"/>
      <c r="Q22" s="16"/>
      <c r="R22" s="16"/>
      <c r="S22" s="16"/>
      <c r="T22" s="16">
        <v>1</v>
      </c>
      <c r="U22" s="16">
        <v>1</v>
      </c>
    </row>
    <row r="23" spans="1:23" x14ac:dyDescent="0.4">
      <c r="A23" s="15" t="s">
        <v>145</v>
      </c>
      <c r="B23" s="16">
        <v>8</v>
      </c>
      <c r="C23" s="16">
        <v>8</v>
      </c>
      <c r="D23" s="16">
        <v>3</v>
      </c>
      <c r="E23" s="16">
        <v>3</v>
      </c>
      <c r="F23" s="16">
        <v>4</v>
      </c>
      <c r="G23" s="16">
        <v>4</v>
      </c>
      <c r="H23" s="16">
        <v>5</v>
      </c>
      <c r="I23" s="16">
        <v>5</v>
      </c>
      <c r="J23" s="16">
        <v>5</v>
      </c>
      <c r="K23" s="16">
        <v>5</v>
      </c>
      <c r="L23" s="16"/>
      <c r="M23" s="16"/>
      <c r="N23" s="16"/>
      <c r="O23" s="16"/>
      <c r="P23" s="16"/>
      <c r="Q23" s="16"/>
      <c r="R23" s="16"/>
      <c r="S23" s="16"/>
      <c r="T23" s="16">
        <v>25</v>
      </c>
      <c r="U23" s="16">
        <v>25</v>
      </c>
    </row>
    <row r="24" spans="1:23" x14ac:dyDescent="0.4">
      <c r="A24" s="15" t="s">
        <v>146</v>
      </c>
      <c r="B24" s="16">
        <v>8</v>
      </c>
      <c r="C24" s="16">
        <v>8</v>
      </c>
      <c r="D24" s="16">
        <v>3</v>
      </c>
      <c r="E24" s="16">
        <v>3</v>
      </c>
      <c r="F24" s="16">
        <v>4</v>
      </c>
      <c r="G24" s="16">
        <v>4</v>
      </c>
      <c r="H24" s="16">
        <v>5</v>
      </c>
      <c r="I24" s="16">
        <v>5</v>
      </c>
      <c r="J24" s="16">
        <v>5</v>
      </c>
      <c r="K24" s="16">
        <v>5</v>
      </c>
      <c r="L24" s="16">
        <v>2</v>
      </c>
      <c r="M24" s="16">
        <v>2</v>
      </c>
      <c r="N24" s="16">
        <v>5</v>
      </c>
      <c r="O24" s="16">
        <v>5</v>
      </c>
      <c r="P24" s="16">
        <v>4</v>
      </c>
      <c r="Q24" s="16">
        <v>4</v>
      </c>
      <c r="R24" s="16">
        <v>2</v>
      </c>
      <c r="S24" s="16">
        <v>2</v>
      </c>
      <c r="T24" s="16">
        <v>38</v>
      </c>
      <c r="U24" s="16">
        <v>38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topLeftCell="A22" workbookViewId="0">
      <selection activeCell="C39" sqref="C39"/>
    </sheetView>
  </sheetViews>
  <sheetFormatPr defaultColWidth="8.81640625" defaultRowHeight="15.5" x14ac:dyDescent="0.4"/>
  <cols>
    <col min="1" max="1" width="10" style="8" bestFit="1" customWidth="1"/>
    <col min="2" max="2" width="8.81640625" style="8"/>
    <col min="3" max="3" width="46.36328125" style="8" bestFit="1" customWidth="1"/>
    <col min="4" max="16384" width="8.81640625" style="8"/>
  </cols>
  <sheetData>
    <row r="1" spans="1:4" x14ac:dyDescent="0.4">
      <c r="A1" s="8" t="s">
        <v>96</v>
      </c>
      <c r="B1" s="12" t="s">
        <v>126</v>
      </c>
      <c r="C1" s="12" t="s">
        <v>128</v>
      </c>
      <c r="D1" s="12" t="s">
        <v>127</v>
      </c>
    </row>
    <row r="2" spans="1:4" x14ac:dyDescent="0.4">
      <c r="B2" s="8">
        <v>4.0999999999999996</v>
      </c>
      <c r="C2" s="8" t="s">
        <v>97</v>
      </c>
      <c r="D2" s="8">
        <v>8</v>
      </c>
    </row>
    <row r="3" spans="1:4" x14ac:dyDescent="0.4">
      <c r="B3" s="8">
        <v>4.2</v>
      </c>
      <c r="C3" s="8" t="s">
        <v>98</v>
      </c>
      <c r="D3" s="8">
        <v>12</v>
      </c>
    </row>
    <row r="4" spans="1:4" x14ac:dyDescent="0.4">
      <c r="B4" s="8">
        <v>4.3</v>
      </c>
      <c r="C4" s="8" t="s">
        <v>99</v>
      </c>
      <c r="D4" s="8">
        <v>16</v>
      </c>
    </row>
    <row r="5" spans="1:4" x14ac:dyDescent="0.4">
      <c r="B5" s="8">
        <v>4.4000000000000004</v>
      </c>
      <c r="C5" s="8" t="s">
        <v>100</v>
      </c>
      <c r="D5" s="8">
        <v>19</v>
      </c>
    </row>
    <row r="6" spans="1:4" x14ac:dyDescent="0.4">
      <c r="B6" s="8">
        <v>4.5</v>
      </c>
      <c r="C6" s="8" t="s">
        <v>101</v>
      </c>
      <c r="D6" s="8">
        <v>26</v>
      </c>
    </row>
    <row r="7" spans="1:4" x14ac:dyDescent="0.4">
      <c r="B7" s="8">
        <v>4.5999999999999996</v>
      </c>
      <c r="C7" s="8" t="s">
        <v>102</v>
      </c>
      <c r="D7" s="8">
        <v>31</v>
      </c>
    </row>
    <row r="8" spans="1:4" x14ac:dyDescent="0.4">
      <c r="B8" s="8">
        <v>4.7</v>
      </c>
      <c r="C8" s="8" t="s">
        <v>103</v>
      </c>
      <c r="D8" s="8">
        <v>34</v>
      </c>
    </row>
    <row r="9" spans="1:4" x14ac:dyDescent="0.4">
      <c r="B9" s="8">
        <v>4.8</v>
      </c>
      <c r="C9" s="8" t="s">
        <v>104</v>
      </c>
      <c r="D9" s="8">
        <v>38</v>
      </c>
    </row>
    <row r="10" spans="1:4" x14ac:dyDescent="0.4">
      <c r="B10" s="8">
        <v>4.9000000000000004</v>
      </c>
      <c r="C10" s="8" t="s">
        <v>105</v>
      </c>
      <c r="D10" s="8">
        <v>43</v>
      </c>
    </row>
    <row r="11" spans="1:4" x14ac:dyDescent="0.4">
      <c r="B11" s="13" t="s">
        <v>94</v>
      </c>
      <c r="C11" s="8" t="s">
        <v>106</v>
      </c>
      <c r="D11" s="8">
        <v>48</v>
      </c>
    </row>
    <row r="12" spans="1:4" x14ac:dyDescent="0.4">
      <c r="B12" s="8">
        <v>4.1100000000000003</v>
      </c>
      <c r="C12" s="8" t="s">
        <v>107</v>
      </c>
      <c r="D12" s="8">
        <v>52</v>
      </c>
    </row>
    <row r="13" spans="1:4" x14ac:dyDescent="0.4">
      <c r="B13" s="8">
        <v>4.12</v>
      </c>
      <c r="C13" s="8" t="s">
        <v>108</v>
      </c>
      <c r="D13" s="8">
        <v>54</v>
      </c>
    </row>
    <row r="14" spans="1:4" x14ac:dyDescent="0.4">
      <c r="B14" s="8">
        <v>4.13</v>
      </c>
      <c r="C14" s="8" t="s">
        <v>109</v>
      </c>
      <c r="D14" s="8">
        <v>57</v>
      </c>
    </row>
    <row r="15" spans="1:4" x14ac:dyDescent="0.4">
      <c r="B15" s="8">
        <v>4.1399999999999997</v>
      </c>
      <c r="C15" s="8" t="s">
        <v>110</v>
      </c>
      <c r="D15" s="8">
        <v>66</v>
      </c>
    </row>
    <row r="16" spans="1:4" x14ac:dyDescent="0.4">
      <c r="B16" s="8">
        <v>4.1500000000000004</v>
      </c>
      <c r="C16" s="8" t="s">
        <v>111</v>
      </c>
      <c r="D16" s="8">
        <v>69</v>
      </c>
    </row>
    <row r="17" spans="2:4" x14ac:dyDescent="0.4">
      <c r="B17" s="8">
        <v>4.16</v>
      </c>
      <c r="C17" s="8" t="s">
        <v>112</v>
      </c>
      <c r="D17" s="8">
        <v>71</v>
      </c>
    </row>
    <row r="18" spans="2:4" x14ac:dyDescent="0.4">
      <c r="B18" s="8">
        <v>4.17</v>
      </c>
      <c r="C18" s="8" t="s">
        <v>113</v>
      </c>
      <c r="D18" s="8">
        <v>73</v>
      </c>
    </row>
    <row r="19" spans="2:4" x14ac:dyDescent="0.4">
      <c r="B19" s="8">
        <v>4.18</v>
      </c>
      <c r="C19" s="8" t="s">
        <v>114</v>
      </c>
      <c r="D19" s="8">
        <v>77</v>
      </c>
    </row>
    <row r="20" spans="2:4" x14ac:dyDescent="0.4">
      <c r="B20" s="8">
        <v>4.1900000000000004</v>
      </c>
      <c r="C20" s="8" t="s">
        <v>115</v>
      </c>
      <c r="D20" s="8">
        <v>80</v>
      </c>
    </row>
    <row r="21" spans="2:4" x14ac:dyDescent="0.4">
      <c r="B21" s="13" t="s">
        <v>95</v>
      </c>
      <c r="C21" s="8" t="s">
        <v>116</v>
      </c>
      <c r="D21" s="8">
        <v>92</v>
      </c>
    </row>
    <row r="22" spans="2:4" x14ac:dyDescent="0.4">
      <c r="B22" s="8">
        <v>4.21</v>
      </c>
      <c r="C22" s="8" t="s">
        <v>117</v>
      </c>
      <c r="D22" s="8">
        <v>94</v>
      </c>
    </row>
    <row r="23" spans="2:4" x14ac:dyDescent="0.4">
      <c r="B23" s="8">
        <v>4.22</v>
      </c>
      <c r="C23" s="8" t="s">
        <v>118</v>
      </c>
      <c r="D23" s="8">
        <v>97</v>
      </c>
    </row>
    <row r="24" spans="2:4" x14ac:dyDescent="0.4">
      <c r="B24" s="8">
        <v>4.2300000000000004</v>
      </c>
      <c r="C24" s="8" t="s">
        <v>119</v>
      </c>
      <c r="D24" s="8">
        <v>105</v>
      </c>
    </row>
    <row r="25" spans="2:4" x14ac:dyDescent="0.4">
      <c r="B25" s="8">
        <v>4.24</v>
      </c>
      <c r="C25" s="8" t="s">
        <v>120</v>
      </c>
      <c r="D25" s="8">
        <v>112</v>
      </c>
    </row>
    <row r="26" spans="2:4" x14ac:dyDescent="0.4">
      <c r="B26" s="8">
        <v>4.25</v>
      </c>
      <c r="C26" s="8" t="s">
        <v>121</v>
      </c>
      <c r="D26" s="8">
        <v>117</v>
      </c>
    </row>
    <row r="27" spans="2:4" x14ac:dyDescent="0.4">
      <c r="B27" s="8">
        <v>4.26</v>
      </c>
      <c r="C27" s="8" t="s">
        <v>122</v>
      </c>
      <c r="D27" s="8">
        <v>125</v>
      </c>
    </row>
    <row r="28" spans="2:4" x14ac:dyDescent="0.4">
      <c r="B28" s="8">
        <v>4.2699999999999996</v>
      </c>
      <c r="C28" s="8" t="s">
        <v>123</v>
      </c>
      <c r="D28" s="8">
        <v>126</v>
      </c>
    </row>
    <row r="29" spans="2:4" x14ac:dyDescent="0.4">
      <c r="B29" s="8">
        <v>4.28</v>
      </c>
      <c r="C29" s="8" t="s">
        <v>124</v>
      </c>
      <c r="D29" s="8">
        <v>146</v>
      </c>
    </row>
    <row r="30" spans="2:4" x14ac:dyDescent="0.4">
      <c r="B30" s="8">
        <v>4.29</v>
      </c>
      <c r="C30" s="8" t="s">
        <v>125</v>
      </c>
      <c r="D30" s="8">
        <v>154</v>
      </c>
    </row>
    <row r="31" spans="2:4" x14ac:dyDescent="0.4">
      <c r="B31" s="13" t="s">
        <v>165</v>
      </c>
      <c r="C31" s="8" t="s">
        <v>162</v>
      </c>
      <c r="D31" s="8">
        <v>177</v>
      </c>
    </row>
    <row r="32" spans="2:4" x14ac:dyDescent="0.4">
      <c r="B32" s="8">
        <v>4.3099999999999996</v>
      </c>
      <c r="C32" s="8" t="s">
        <v>163</v>
      </c>
      <c r="D32" s="8">
        <v>181</v>
      </c>
    </row>
    <row r="33" spans="2:4" x14ac:dyDescent="0.4">
      <c r="B33" s="8">
        <v>4.32</v>
      </c>
      <c r="C33" s="8" t="s">
        <v>164</v>
      </c>
      <c r="D33" s="8">
        <v>187</v>
      </c>
    </row>
    <row r="34" spans="2:4" x14ac:dyDescent="0.4">
      <c r="B34" s="8">
        <v>4.33</v>
      </c>
      <c r="C34" s="8" t="s">
        <v>167</v>
      </c>
      <c r="D34" s="8">
        <v>191</v>
      </c>
    </row>
    <row r="35" spans="2:4" x14ac:dyDescent="0.4">
      <c r="B35" s="8">
        <v>4.34</v>
      </c>
      <c r="C35" s="8" t="s">
        <v>168</v>
      </c>
      <c r="D35" s="8">
        <v>197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共用程式</vt:lpstr>
      <vt:lpstr>統計</vt:lpstr>
      <vt:lpstr>說明會議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2021-04-16T02:31:32Z</dcterms:created>
  <dcterms:modified xsi:type="dcterms:W3CDTF">2021-07-09T06:26:11Z</dcterms:modified>
</cp:coreProperties>
</file>