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D57C1975-3EE9-46E2-A915-F6A0D7228E9D}" xr6:coauthVersionLast="46" xr6:coauthVersionMax="46" xr10:uidLastSave="{00000000-0000-0000-0000-000000000000}"/>
  <bookViews>
    <workbookView xWindow="-108" yWindow="-108" windowWidth="23256" windowHeight="12576" xr2:uid="{B50B7979-97DD-44E6-B1C4-A6E1266EFB36}"/>
  </bookViews>
  <sheets>
    <sheet name="FO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AB7" i="1" s="1"/>
  <c r="T7" i="1"/>
  <c r="X7" i="1"/>
  <c r="M8" i="1"/>
  <c r="N8" i="1"/>
  <c r="O8" i="1"/>
  <c r="X8" i="1" s="1"/>
  <c r="P8" i="1"/>
  <c r="Q8" i="1"/>
  <c r="R8" i="1"/>
  <c r="S8" i="1"/>
  <c r="AB8" i="1" s="1"/>
  <c r="T8" i="1"/>
  <c r="M9" i="1"/>
  <c r="N9" i="1"/>
  <c r="O9" i="1"/>
  <c r="X9" i="1" s="1"/>
  <c r="P9" i="1"/>
  <c r="Q9" i="1"/>
  <c r="R9" i="1"/>
  <c r="S9" i="1"/>
  <c r="AB9" i="1" s="1"/>
  <c r="T9" i="1"/>
  <c r="M10" i="1"/>
  <c r="N10" i="1"/>
  <c r="O10" i="1"/>
  <c r="X10" i="1" s="1"/>
  <c r="P10" i="1"/>
  <c r="Q10" i="1"/>
  <c r="R10" i="1"/>
  <c r="S10" i="1"/>
  <c r="AB10" i="1" s="1"/>
  <c r="T10" i="1"/>
  <c r="M11" i="1"/>
  <c r="N11" i="1"/>
  <c r="O11" i="1"/>
  <c r="X11" i="1" s="1"/>
  <c r="P11" i="1"/>
  <c r="Q11" i="1"/>
  <c r="R11" i="1"/>
  <c r="S11" i="1"/>
  <c r="AB11" i="1" s="1"/>
  <c r="T11" i="1"/>
  <c r="M12" i="1"/>
  <c r="N12" i="1"/>
  <c r="O12" i="1"/>
  <c r="X12" i="1" s="1"/>
  <c r="P12" i="1"/>
  <c r="Q12" i="1"/>
  <c r="R12" i="1"/>
  <c r="S12" i="1"/>
  <c r="AB12" i="1" s="1"/>
  <c r="T12" i="1"/>
  <c r="M13" i="1"/>
  <c r="N13" i="1"/>
  <c r="O13" i="1"/>
  <c r="X13" i="1" s="1"/>
  <c r="P13" i="1"/>
  <c r="Q13" i="1"/>
  <c r="R13" i="1"/>
  <c r="S13" i="1"/>
  <c r="AB13" i="1" s="1"/>
  <c r="T13" i="1"/>
  <c r="K13" i="1" l="1"/>
  <c r="K11" i="1"/>
  <c r="K7" i="1"/>
  <c r="K12" i="1"/>
  <c r="K9" i="1"/>
  <c r="K8" i="1"/>
  <c r="K10" i="1"/>
  <c r="H14" i="1" l="1"/>
  <c r="J14" i="1" s="1"/>
  <c r="T14" i="1" s="1"/>
  <c r="AC14" i="1" s="1"/>
  <c r="G14" i="1"/>
  <c r="Q14" i="1" s="1"/>
  <c r="Z14" i="1" s="1"/>
  <c r="D14" i="1"/>
  <c r="F14" i="1" s="1"/>
  <c r="P14" i="1" s="1"/>
  <c r="Y14" i="1" s="1"/>
  <c r="C14" i="1"/>
  <c r="M14" i="1" s="1"/>
  <c r="BA1" i="1"/>
  <c r="BB1" i="1" s="1"/>
  <c r="V14" i="1" l="1"/>
  <c r="BC1" i="1"/>
  <c r="BE1" i="1" s="1"/>
  <c r="E14" i="1"/>
  <c r="O14" i="1" s="1"/>
  <c r="X14" i="1" s="1"/>
  <c r="N14" i="1"/>
  <c r="W14" i="1" s="1"/>
  <c r="BD1" i="1"/>
  <c r="I14" i="1"/>
  <c r="S14" i="1" s="1"/>
  <c r="AB14" i="1" s="1"/>
  <c r="R14" i="1"/>
  <c r="AA14" i="1" s="1"/>
  <c r="K14" i="1" l="1"/>
  <c r="A1" i="1" s="1"/>
</calcChain>
</file>

<file path=xl/sharedStrings.xml><?xml version="1.0" encoding="utf-8"?>
<sst xmlns="http://schemas.openxmlformats.org/spreadsheetml/2006/main" count="76" uniqueCount="49">
  <si>
    <r>
      <t>B040-</t>
    </r>
    <r>
      <rPr>
        <b/>
        <sz val="16"/>
        <rFont val="標楷體"/>
        <family val="4"/>
        <charset val="136"/>
      </rPr>
      <t>金融機構承作</t>
    </r>
    <r>
      <rPr>
        <b/>
        <sz val="16"/>
        <rFont val="新細明體"/>
        <family val="1"/>
        <charset val="136"/>
      </rPr>
      <t>「</t>
    </r>
    <r>
      <rPr>
        <b/>
        <sz val="16"/>
        <rFont val="標楷體"/>
        <family val="4"/>
        <charset val="136"/>
      </rPr>
      <t>公司法人購置住宅貸款」統計表</t>
    </r>
    <r>
      <rPr>
        <sz val="12"/>
        <color theme="1"/>
        <rFont val="Times New Roman"/>
        <family val="1"/>
      </rPr>
      <t/>
    </r>
    <phoneticPr fontId="2" type="noConversion"/>
  </si>
  <si>
    <t>年月</t>
    <phoneticPr fontId="3" type="noConversion"/>
  </si>
  <si>
    <t>B040</t>
    <phoneticPr fontId="2" type="noConversion"/>
  </si>
  <si>
    <t>編號</t>
    <phoneticPr fontId="3" type="noConversion"/>
  </si>
  <si>
    <t>版次</t>
    <phoneticPr fontId="3" type="noConversion"/>
  </si>
  <si>
    <t>填報機構：</t>
    <phoneticPr fontId="2" type="noConversion"/>
  </si>
  <si>
    <r>
      <rPr>
        <sz val="14"/>
        <rFont val="標楷體"/>
        <family val="4"/>
        <charset val="136"/>
      </rPr>
      <t>資料期間：</t>
    </r>
  </si>
  <si>
    <t>民國    年    月</t>
    <phoneticPr fontId="2" type="noConversion"/>
  </si>
  <si>
    <t>[位數檢核]</t>
    <phoneticPr fontId="2" type="noConversion"/>
  </si>
  <si>
    <r>
      <rPr>
        <sz val="12"/>
        <rFont val="標楷體"/>
        <family val="4"/>
        <charset val="136"/>
      </rPr>
      <t>地區別</t>
    </r>
    <phoneticPr fontId="2" type="noConversion"/>
  </si>
  <si>
    <t>項目
代號</t>
    <phoneticPr fontId="2" type="noConversion"/>
  </si>
  <si>
    <r>
      <rPr>
        <sz val="12"/>
        <rFont val="標楷體"/>
        <family val="4"/>
        <charset val="136"/>
      </rPr>
      <t>公司法人第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戶</t>
    </r>
    <phoneticPr fontId="2" type="noConversion"/>
  </si>
  <si>
    <t>公司法人第2戶以上</t>
    <phoneticPr fontId="2" type="noConversion"/>
  </si>
  <si>
    <t>檢核註記</t>
    <phoneticPr fontId="2" type="noConversion"/>
  </si>
  <si>
    <t>新承作
撥款戶數</t>
    <phoneticPr fontId="2" type="noConversion"/>
  </si>
  <si>
    <t>新承作
撥款金額(億元)</t>
    <phoneticPr fontId="2" type="noConversion"/>
  </si>
  <si>
    <t>加權平均
貸款成數(%)</t>
    <phoneticPr fontId="2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</si>
  <si>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2" type="noConversion"/>
  </si>
  <si>
    <r>
      <rPr>
        <sz val="9"/>
        <rFont val="標楷體"/>
        <family val="4"/>
        <charset val="136"/>
      </rPr>
      <t>加權平均
貸款利率</t>
    </r>
    <r>
      <rPr>
        <sz val="9"/>
        <rFont val="Times New Roman"/>
        <family val="1"/>
      </rPr>
      <t>(%)</t>
    </r>
    <phoneticPr fontId="2" type="noConversion"/>
  </si>
  <si>
    <r>
      <rPr>
        <sz val="12"/>
        <rFont val="標楷體"/>
        <family val="4"/>
        <charset val="136"/>
      </rPr>
      <t>台北市</t>
    </r>
    <phoneticPr fontId="2" type="noConversion"/>
  </si>
  <si>
    <t>001</t>
    <phoneticPr fontId="2" type="noConversion"/>
  </si>
  <si>
    <r>
      <rPr>
        <sz val="12"/>
        <rFont val="標楷體"/>
        <family val="4"/>
        <charset val="136"/>
      </rPr>
      <t>新北市</t>
    </r>
    <phoneticPr fontId="2" type="noConversion"/>
  </si>
  <si>
    <t>002</t>
    <phoneticPr fontId="2" type="noConversion"/>
  </si>
  <si>
    <r>
      <rPr>
        <sz val="12"/>
        <rFont val="標楷體"/>
        <family val="4"/>
        <charset val="136"/>
      </rPr>
      <t>桃園市</t>
    </r>
    <phoneticPr fontId="2" type="noConversion"/>
  </si>
  <si>
    <t>003</t>
  </si>
  <si>
    <r>
      <rPr>
        <sz val="12"/>
        <rFont val="標楷體"/>
        <family val="4"/>
        <charset val="136"/>
      </rPr>
      <t>台中市</t>
    </r>
    <phoneticPr fontId="2" type="noConversion"/>
  </si>
  <si>
    <t>004</t>
  </si>
  <si>
    <r>
      <rPr>
        <sz val="12"/>
        <rFont val="標楷體"/>
        <family val="4"/>
        <charset val="136"/>
      </rPr>
      <t>台南市</t>
    </r>
    <phoneticPr fontId="2" type="noConversion"/>
  </si>
  <si>
    <t>005</t>
  </si>
  <si>
    <r>
      <rPr>
        <sz val="12"/>
        <rFont val="標楷體"/>
        <family val="4"/>
        <charset val="136"/>
      </rPr>
      <t>高雄市</t>
    </r>
    <phoneticPr fontId="2" type="noConversion"/>
  </si>
  <si>
    <t>006</t>
  </si>
  <si>
    <r>
      <rPr>
        <sz val="12"/>
        <rFont val="標楷體"/>
        <family val="4"/>
        <charset val="136"/>
      </rPr>
      <t>其他地區</t>
    </r>
    <phoneticPr fontId="2" type="noConversion"/>
  </si>
  <si>
    <t>007</t>
  </si>
  <si>
    <t>全國(合計數)</t>
    <phoneticPr fontId="2" type="noConversion"/>
  </si>
  <si>
    <t>008</t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</si>
  <si>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分次動撥案件，僅需於首次撥款申報核准之貸款額度。</t>
    </r>
    <r>
      <rPr>
        <sz val="12"/>
        <rFont val="Times New Roman"/>
        <family val="1"/>
      </rPr>
      <t/>
    </r>
    <phoneticPr fontId="2" type="noConversion"/>
  </si>
  <si>
    <r>
      <t>製表人</t>
    </r>
    <r>
      <rPr>
        <b/>
        <sz val="14"/>
        <rFont val="標楷體"/>
        <family val="4"/>
        <charset val="136"/>
      </rPr>
      <t>：</t>
    </r>
  </si>
  <si>
    <t>覆　核：</t>
  </si>
  <si>
    <t>部門主管：</t>
  </si>
  <si>
    <t>電　話：</t>
  </si>
  <si>
    <t>E-mail：</t>
  </si>
  <si>
    <t>【說明】</t>
    <phoneticPr fontId="2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</si>
  <si>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110.1.5</t>
    </r>
    <r>
      <rPr>
        <sz val="12"/>
        <rFont val="標楷體"/>
        <family val="4"/>
        <charset val="136"/>
      </rPr>
      <t>，遇假日順延。</t>
    </r>
    <phoneticPr fontId="2" type="noConversion"/>
  </si>
  <si>
    <t>二、報送方式（以網路申報為主，電子郵件傳送為輔）：</t>
    <phoneticPr fontId="2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</si>
  <si>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2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</si>
  <si>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2" type="noConversion"/>
  </si>
  <si>
    <r>
      <rPr>
        <sz val="12"/>
        <rFont val="標楷體"/>
        <family val="4"/>
        <charset val="136"/>
      </rPr>
      <t>三、本行窗口：徐心傳專員</t>
    </r>
    <r>
      <rPr>
        <sz val="12"/>
        <rFont val="Times New Roman"/>
        <family val="1"/>
      </rPr>
      <t>(02-23571364)</t>
    </r>
    <r>
      <rPr>
        <sz val="12"/>
        <rFont val="標楷體"/>
        <family val="4"/>
        <charset val="136"/>
      </rPr>
      <t>。</t>
    </r>
    <phoneticPr fontId="2" type="noConversion"/>
  </si>
  <si>
    <r>
      <rPr>
        <sz val="12"/>
        <rFont val="標楷體"/>
        <family val="4"/>
        <charset val="136"/>
      </rPr>
      <t>（按：貴機構目前如未承作，本表得免予填報，請儘速電話洽知本行窗口，並以書面傳真確認【</t>
    </r>
    <r>
      <rPr>
        <sz val="12"/>
        <rFont val="Times New Roman"/>
        <family val="1"/>
      </rPr>
      <t>Fax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02-23571952</t>
    </r>
    <r>
      <rPr>
        <sz val="12"/>
        <rFont val="標楷體"/>
        <family val="4"/>
        <charset val="136"/>
      </rPr>
      <t>】；惟日後</t>
    </r>
    <phoneticPr fontId="2" type="noConversion"/>
  </si>
  <si>
    <r>
      <rPr>
        <sz val="12"/>
        <rFont val="標楷體"/>
        <family val="4"/>
        <charset val="136"/>
      </rPr>
      <t>如有承作，則應定期填報。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</si>
</sst>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23">
    <font>
      <sz val="12"/>
      <color theme="1"/>
      <name val="新細明體"/>
      <family val="2"/>
      <charset val="136"/>
      <scheme val="minor"/>
    </font>
    <font>
      <b/>
      <sz val="16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b/>
      <sz val="14"/>
      <name val="標楷體"/>
      <family val="4"/>
      <charset val="136"/>
    </font>
    <font>
      <sz val="12"/>
      <name val="新細明體"/>
      <family val="2"/>
      <charset val="136"/>
      <scheme val="minor"/>
    </font>
    <font>
      <sz val="9"/>
      <name val="標楷體"/>
      <family val="4"/>
      <charset val="136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2"/>
      <color theme="3" tint="-0.499984740745262"/>
      <name val="Times New Roman"/>
      <family val="1"/>
    </font>
    <font>
      <sz val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7" fillId="0" borderId="0"/>
    <xf numFmtId="0" fontId="1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49" fontId="3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0" borderId="6" xfId="0" applyFont="1" applyBorder="1">
      <alignment vertical="center"/>
    </xf>
    <xf numFmtId="176" fontId="16" fillId="5" borderId="6" xfId="0" applyNumberFormat="1" applyFont="1" applyFill="1" applyBorder="1">
      <alignment vertical="center"/>
    </xf>
    <xf numFmtId="177" fontId="16" fillId="5" borderId="6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3" fillId="0" borderId="0" xfId="0" quotePrefix="1" applyFont="1">
      <alignment vertical="center"/>
    </xf>
    <xf numFmtId="0" fontId="9" fillId="0" borderId="0" xfId="2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176" fontId="3" fillId="8" borderId="6" xfId="0" applyNumberFormat="1" applyFont="1" applyFill="1" applyBorder="1" applyProtection="1">
      <alignment vertical="center"/>
      <protection locked="0"/>
    </xf>
    <xf numFmtId="177" fontId="3" fillId="8" borderId="6" xfId="0" applyNumberFormat="1" applyFont="1" applyFill="1" applyBorder="1" applyProtection="1">
      <alignment vertical="center"/>
      <protection locked="0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9" fillId="0" borderId="0" xfId="2" applyFont="1" applyAlignment="1">
      <alignment horizontal="right" vertical="center"/>
    </xf>
    <xf numFmtId="0" fontId="9" fillId="0" borderId="9" xfId="2" applyFont="1" applyBorder="1" applyAlignment="1">
      <alignment horizontal="right" vertical="center"/>
    </xf>
    <xf numFmtId="0" fontId="9" fillId="7" borderId="10" xfId="2" applyFont="1" applyFill="1" applyBorder="1" applyAlignment="1" applyProtection="1">
      <alignment horizontal="center" vertical="center"/>
      <protection locked="0"/>
    </xf>
    <xf numFmtId="0" fontId="9" fillId="7" borderId="11" xfId="2" applyFont="1" applyFill="1" applyBorder="1" applyAlignment="1" applyProtection="1">
      <alignment horizontal="center" vertical="center"/>
      <protection locked="0"/>
    </xf>
    <xf numFmtId="0" fontId="19" fillId="7" borderId="10" xfId="3" applyFont="1" applyFill="1" applyBorder="1" applyAlignment="1" applyProtection="1">
      <alignment horizontal="center" vertical="center"/>
      <protection locked="0"/>
    </xf>
  </cellXfs>
  <cellStyles count="4">
    <cellStyle name="一般" xfId="0" builtinId="0"/>
    <cellStyle name="一般_(B010)金融機構承作土地抵押貸款統計表" xfId="2" xr:uid="{56330AC0-88F5-40A8-8E2A-91C71BC5CAFB}"/>
    <cellStyle name="一般_FOA001D" xfId="1" xr:uid="{D094F4BE-9373-4F03-BF06-3274F3924131}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A6AA-E9E5-4642-AD6A-549D32817E3E}">
  <dimension ref="A1:BK27"/>
  <sheetViews>
    <sheetView tabSelected="1" workbookViewId="0">
      <selection activeCell="C5" sqref="C5:F5"/>
    </sheetView>
  </sheetViews>
  <sheetFormatPr defaultRowHeight="16.2"/>
  <cols>
    <col min="1" max="1" width="14.109375" customWidth="1"/>
    <col min="2" max="2" width="6" bestFit="1" customWidth="1"/>
    <col min="3" max="3" width="11.21875" customWidth="1"/>
    <col min="4" max="4" width="18.33203125" customWidth="1"/>
    <col min="5" max="5" width="15.44140625" customWidth="1"/>
    <col min="6" max="6" width="16.88671875" customWidth="1"/>
    <col min="7" max="7" width="11.5546875" customWidth="1"/>
    <col min="8" max="8" width="18.21875" customWidth="1"/>
    <col min="9" max="9" width="15.77734375" customWidth="1"/>
    <col min="10" max="10" width="14.88671875" customWidth="1"/>
    <col min="11" max="11" width="30.33203125" customWidth="1"/>
    <col min="13" max="20" width="8.44140625" hidden="1" customWidth="1"/>
    <col min="21" max="21" width="0" hidden="1" customWidth="1"/>
    <col min="22" max="29" width="8.44140625" hidden="1" customWidth="1"/>
    <col min="53" max="54" width="10.44140625" bestFit="1" customWidth="1"/>
    <col min="57" max="57" width="9.33203125" bestFit="1" customWidth="1"/>
    <col min="58" max="60" width="6" bestFit="1" customWidth="1"/>
    <col min="61" max="61" width="2.6640625" bestFit="1" customWidth="1"/>
    <col min="62" max="62" width="6" bestFit="1" customWidth="1"/>
  </cols>
  <sheetData>
    <row r="1" spans="1:63" ht="30" customHeight="1">
      <c r="A1" s="1" t="str">
        <f>IF(COUNTBLANK(K7:K14)=8,"","本表有誤")</f>
        <v/>
      </c>
      <c r="B1" s="2"/>
      <c r="C1" s="29" t="s">
        <v>0</v>
      </c>
      <c r="D1" s="29"/>
      <c r="E1" s="29"/>
      <c r="F1" s="29"/>
      <c r="G1" s="29"/>
      <c r="H1" s="29"/>
      <c r="I1" s="2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3" t="str">
        <f>SUBSTITUTE(SUBSTITUTE(E3," ",""),"　","")</f>
        <v>民國年月</v>
      </c>
      <c r="BB1" s="3" t="str">
        <f>LEFT(BA1,FIND("月",BA1,1))</f>
        <v>民國年月</v>
      </c>
      <c r="BC1" s="4" t="str">
        <f>MID(BA1,FIND("民國",BA1,1)+2,FIND("年",BA1,1)-FIND("民國",BA1,1)-2)</f>
        <v/>
      </c>
      <c r="BD1" s="4" t="str">
        <f>MID(BA1,FIND("年",BA1,1)+1,FIND("月",BA1,1)-FIND("年",BA1,1)-1)</f>
        <v/>
      </c>
      <c r="BE1" s="4" t="e">
        <f>(BC1+1911) &amp; RIGHT("0" &amp; BD1,2)</f>
        <v>#VALUE!</v>
      </c>
      <c r="BF1" s="3" t="s">
        <v>1</v>
      </c>
      <c r="BG1" s="5" t="s">
        <v>2</v>
      </c>
      <c r="BH1" s="3" t="s">
        <v>3</v>
      </c>
      <c r="BI1" s="4">
        <v>4</v>
      </c>
      <c r="BJ1" s="3" t="s">
        <v>4</v>
      </c>
      <c r="BK1" s="2"/>
    </row>
    <row r="2" spans="1:63" ht="30" customHeight="1">
      <c r="A2" s="2"/>
      <c r="B2" s="2"/>
      <c r="C2" s="2"/>
      <c r="D2" s="6" t="s">
        <v>5</v>
      </c>
      <c r="E2" s="30"/>
      <c r="F2" s="30"/>
      <c r="G2" s="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2"/>
      <c r="B3" s="2"/>
      <c r="C3" s="2"/>
      <c r="D3" s="7" t="s">
        <v>6</v>
      </c>
      <c r="E3" s="31" t="s">
        <v>7</v>
      </c>
      <c r="F3" s="31"/>
      <c r="G3" s="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9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2" t="s">
        <v>8</v>
      </c>
      <c r="N4" s="3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>
      <c r="A5" s="33" t="s">
        <v>9</v>
      </c>
      <c r="B5" s="35" t="s">
        <v>10</v>
      </c>
      <c r="C5" s="37" t="s">
        <v>11</v>
      </c>
      <c r="D5" s="38"/>
      <c r="E5" s="38"/>
      <c r="F5" s="39"/>
      <c r="G5" s="40" t="s">
        <v>12</v>
      </c>
      <c r="H5" s="38"/>
      <c r="I5" s="38"/>
      <c r="J5" s="39"/>
      <c r="K5" s="41" t="s">
        <v>13</v>
      </c>
      <c r="L5" s="2"/>
      <c r="M5" s="37" t="s">
        <v>11</v>
      </c>
      <c r="N5" s="38"/>
      <c r="O5" s="38"/>
      <c r="P5" s="39"/>
      <c r="Q5" s="40" t="s">
        <v>12</v>
      </c>
      <c r="R5" s="38"/>
      <c r="S5" s="38"/>
      <c r="T5" s="39"/>
      <c r="U5" s="2"/>
      <c r="V5" s="37" t="s">
        <v>11</v>
      </c>
      <c r="W5" s="38"/>
      <c r="X5" s="38"/>
      <c r="Y5" s="39"/>
      <c r="Z5" s="40" t="s">
        <v>12</v>
      </c>
      <c r="AA5" s="38"/>
      <c r="AB5" s="38"/>
      <c r="AC5" s="3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37.799999999999997">
      <c r="A6" s="34"/>
      <c r="B6" s="36"/>
      <c r="C6" s="8" t="s">
        <v>14</v>
      </c>
      <c r="D6" s="8" t="s">
        <v>15</v>
      </c>
      <c r="E6" s="8" t="s">
        <v>16</v>
      </c>
      <c r="F6" s="9" t="s">
        <v>17</v>
      </c>
      <c r="G6" s="8" t="s">
        <v>14</v>
      </c>
      <c r="H6" s="8" t="s">
        <v>15</v>
      </c>
      <c r="I6" s="8" t="s">
        <v>16</v>
      </c>
      <c r="J6" s="9" t="s">
        <v>17</v>
      </c>
      <c r="K6" s="41"/>
      <c r="L6" s="10"/>
      <c r="M6" s="11" t="s">
        <v>14</v>
      </c>
      <c r="N6" s="11" t="s">
        <v>15</v>
      </c>
      <c r="O6" s="11" t="s">
        <v>16</v>
      </c>
      <c r="P6" s="12" t="s">
        <v>18</v>
      </c>
      <c r="Q6" s="11" t="s">
        <v>14</v>
      </c>
      <c r="R6" s="11" t="s">
        <v>15</v>
      </c>
      <c r="S6" s="11" t="s">
        <v>16</v>
      </c>
      <c r="T6" s="12" t="s">
        <v>18</v>
      </c>
      <c r="U6" s="10"/>
      <c r="V6" s="11" t="s">
        <v>14</v>
      </c>
      <c r="W6" s="11" t="s">
        <v>15</v>
      </c>
      <c r="X6" s="11" t="s">
        <v>16</v>
      </c>
      <c r="Y6" s="12" t="s">
        <v>18</v>
      </c>
      <c r="Z6" s="11" t="s">
        <v>14</v>
      </c>
      <c r="AA6" s="11" t="s">
        <v>15</v>
      </c>
      <c r="AB6" s="11" t="s">
        <v>16</v>
      </c>
      <c r="AC6" s="12" t="s">
        <v>18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</row>
    <row r="7" spans="1:63" ht="30" customHeight="1">
      <c r="A7" s="13" t="s">
        <v>19</v>
      </c>
      <c r="B7" s="14" t="s">
        <v>20</v>
      </c>
      <c r="C7" s="27"/>
      <c r="D7" s="28"/>
      <c r="E7" s="28"/>
      <c r="F7" s="28"/>
      <c r="G7" s="27"/>
      <c r="H7" s="28"/>
      <c r="I7" s="28"/>
      <c r="J7" s="28"/>
      <c r="K7" s="15" t="str">
        <f>M7&amp;N7&amp;O7&amp;P7&amp;Q7&amp;R7&amp;S7&amp;T7&amp;X7&amp;AB7</f>
        <v/>
      </c>
      <c r="L7" s="16"/>
      <c r="M7" s="17" t="str">
        <f t="shared" ref="M7:M14" si="0">IF(C7="","",IF(OR(C7&lt;0,C7&gt;99999999),"[法1-撥款戶數]須為小於9位之正數,",IF(C7&lt;&gt;INT(C7),"[法1-撥款戶數]須為整數,","")))</f>
        <v/>
      </c>
      <c r="N7" s="17" t="str">
        <f t="shared" ref="N7:N14" si="1">IF(D7="","",IF(OR(D7&lt;0,D7&gt;99999999.99),"[法1-撥款金額]須為小於9位之正數,",IF(D7&lt;&gt;ROUND(D7,2),"[法1-撥款金額]須四捨五入至小數下2位,","")))</f>
        <v/>
      </c>
      <c r="O7" s="17" t="str">
        <f t="shared" ref="O7:O14" si="2">IF(E7="","",IF(E7&gt;99.99,"[法1-加權平均貸款成數]整數位數須小於3位數,",IF(E7&lt;&gt;ROUND(E7,2),"[法1-加權平均貸款成數]小數位數至多為2位,","")))</f>
        <v/>
      </c>
      <c r="P7" s="17" t="str">
        <f t="shared" ref="P7:P14" si="3">IF(F7="","",IF(F7&gt;99.99,"[法1-加權平均貸款利率]整數位數須小於3位數,",IF(F7&lt;&gt;ROUND(F7,2),"[法1-加權平均貸款利率]小數位數至多為2位,","")))</f>
        <v/>
      </c>
      <c r="Q7" s="17" t="str">
        <f t="shared" ref="Q7:Q14" si="4">IF(G7="","",IF(OR(G7&lt;0,G7&gt;99999999),"[法2-撥款戶數]須為小於9位之正數,",IF(G7&lt;&gt;INT(G7),"[法2-撥款戶數]須為整數,","")))</f>
        <v/>
      </c>
      <c r="R7" s="17" t="str">
        <f t="shared" ref="R7:R14" si="5">IF(H7="","",IF(OR(H7&lt;0,H7&gt;99999999.99),"[法2-撥款金額]須為小於9位之正數,",IF(H7&lt;&gt;ROUND(H7,2),"[法2-撥款金額]須四捨五入至小數下2位,","")))</f>
        <v/>
      </c>
      <c r="S7" s="17" t="str">
        <f t="shared" ref="S7:S14" si="6">IF(I7="","",IF(I7&gt;99.99,"[法2-加權平均貸款成數]整數位數須小於3位數,",IF(I7&lt;&gt;ROUND(I7,2),"[法2-加權平均貸款成數]小數位數至多為2位,","")))</f>
        <v/>
      </c>
      <c r="T7" s="17" t="str">
        <f t="shared" ref="T7:T14" si="7">IF(J7="","",IF(J7&gt;99.99,"[法2-加權平均貸款利率]整數位數須小於3位數,",IF(J7&lt;&gt;ROUND(J7,2),"[法2-加權平均貸款利率]小數位數至多為2位,","")))</f>
        <v/>
      </c>
      <c r="U7" s="16"/>
      <c r="V7" s="16"/>
      <c r="W7" s="16"/>
      <c r="X7" s="18" t="str">
        <f t="shared" ref="X7:X13" si="8">IF(O7="",IF(E7&gt;60,"公司法人第1戶貸款成數最高為6成,",""),"")</f>
        <v/>
      </c>
      <c r="Y7" s="16"/>
      <c r="Z7" s="16"/>
      <c r="AA7" s="16"/>
      <c r="AB7" s="18" t="str">
        <f t="shared" ref="AB7:AB13" si="9">IF(S7="",IF(I7&gt;50,"公司法人第2戶以上貸款成數最高為5成,",""),"")</f>
        <v/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0" customHeight="1">
      <c r="A8" s="13" t="s">
        <v>21</v>
      </c>
      <c r="B8" s="14" t="s">
        <v>22</v>
      </c>
      <c r="C8" s="27"/>
      <c r="D8" s="28"/>
      <c r="E8" s="28"/>
      <c r="F8" s="28"/>
      <c r="G8" s="27"/>
      <c r="H8" s="28"/>
      <c r="I8" s="28"/>
      <c r="J8" s="28"/>
      <c r="K8" s="15" t="str">
        <f t="shared" ref="K8:K13" si="10">M8&amp;N8&amp;O8&amp;P8&amp;Q8&amp;R8&amp;S8&amp;T8&amp;X8&amp;AB8</f>
        <v/>
      </c>
      <c r="L8" s="2"/>
      <c r="M8" s="17" t="str">
        <f t="shared" si="0"/>
        <v/>
      </c>
      <c r="N8" s="17" t="str">
        <f t="shared" si="1"/>
        <v/>
      </c>
      <c r="O8" s="17" t="str">
        <f t="shared" si="2"/>
        <v/>
      </c>
      <c r="P8" s="17" t="str">
        <f t="shared" si="3"/>
        <v/>
      </c>
      <c r="Q8" s="17" t="str">
        <f t="shared" si="4"/>
        <v/>
      </c>
      <c r="R8" s="17" t="str">
        <f t="shared" si="5"/>
        <v/>
      </c>
      <c r="S8" s="17" t="str">
        <f t="shared" si="6"/>
        <v/>
      </c>
      <c r="T8" s="17" t="str">
        <f t="shared" si="7"/>
        <v/>
      </c>
      <c r="U8" s="2"/>
      <c r="V8" s="2"/>
      <c r="W8" s="2"/>
      <c r="X8" s="18" t="str">
        <f t="shared" si="8"/>
        <v/>
      </c>
      <c r="Y8" s="2"/>
      <c r="Z8" s="2"/>
      <c r="AA8" s="2"/>
      <c r="AB8" s="18" t="str">
        <f t="shared" si="9"/>
        <v/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30" customHeight="1">
      <c r="A9" s="13" t="s">
        <v>23</v>
      </c>
      <c r="B9" s="14" t="s">
        <v>24</v>
      </c>
      <c r="C9" s="27"/>
      <c r="D9" s="28"/>
      <c r="E9" s="28"/>
      <c r="F9" s="28"/>
      <c r="G9" s="27"/>
      <c r="H9" s="28"/>
      <c r="I9" s="28"/>
      <c r="J9" s="28"/>
      <c r="K9" s="15" t="str">
        <f t="shared" si="10"/>
        <v/>
      </c>
      <c r="L9" s="2"/>
      <c r="M9" s="17" t="str">
        <f t="shared" si="0"/>
        <v/>
      </c>
      <c r="N9" s="17" t="str">
        <f t="shared" si="1"/>
        <v/>
      </c>
      <c r="O9" s="17" t="str">
        <f t="shared" si="2"/>
        <v/>
      </c>
      <c r="P9" s="17" t="str">
        <f t="shared" si="3"/>
        <v/>
      </c>
      <c r="Q9" s="17" t="str">
        <f t="shared" si="4"/>
        <v/>
      </c>
      <c r="R9" s="17" t="str">
        <f t="shared" si="5"/>
        <v/>
      </c>
      <c r="S9" s="17" t="str">
        <f t="shared" si="6"/>
        <v/>
      </c>
      <c r="T9" s="17" t="str">
        <f t="shared" si="7"/>
        <v/>
      </c>
      <c r="U9" s="2"/>
      <c r="V9" s="2"/>
      <c r="W9" s="2"/>
      <c r="X9" s="18" t="str">
        <f t="shared" si="8"/>
        <v/>
      </c>
      <c r="Y9" s="2"/>
      <c r="Z9" s="2"/>
      <c r="AA9" s="2"/>
      <c r="AB9" s="18" t="str">
        <f t="shared" si="9"/>
        <v/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30" customHeight="1">
      <c r="A10" s="13" t="s">
        <v>25</v>
      </c>
      <c r="B10" s="14" t="s">
        <v>26</v>
      </c>
      <c r="C10" s="27"/>
      <c r="D10" s="28"/>
      <c r="E10" s="28"/>
      <c r="F10" s="28"/>
      <c r="G10" s="27"/>
      <c r="H10" s="28"/>
      <c r="I10" s="28"/>
      <c r="J10" s="28"/>
      <c r="K10" s="15" t="str">
        <f t="shared" si="10"/>
        <v/>
      </c>
      <c r="L10" s="2"/>
      <c r="M10" s="17" t="str">
        <f t="shared" si="0"/>
        <v/>
      </c>
      <c r="N10" s="17" t="str">
        <f t="shared" si="1"/>
        <v/>
      </c>
      <c r="O10" s="17" t="str">
        <f t="shared" si="2"/>
        <v/>
      </c>
      <c r="P10" s="17" t="str">
        <f t="shared" si="3"/>
        <v/>
      </c>
      <c r="Q10" s="17" t="str">
        <f t="shared" si="4"/>
        <v/>
      </c>
      <c r="R10" s="17" t="str">
        <f t="shared" si="5"/>
        <v/>
      </c>
      <c r="S10" s="17" t="str">
        <f t="shared" si="6"/>
        <v/>
      </c>
      <c r="T10" s="17" t="str">
        <f t="shared" si="7"/>
        <v/>
      </c>
      <c r="U10" s="2"/>
      <c r="V10" s="2"/>
      <c r="W10" s="2"/>
      <c r="X10" s="18" t="str">
        <f t="shared" si="8"/>
        <v/>
      </c>
      <c r="Y10" s="2"/>
      <c r="Z10" s="2"/>
      <c r="AA10" s="2"/>
      <c r="AB10" s="18" t="str">
        <f t="shared" si="9"/>
        <v/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30" customHeight="1">
      <c r="A11" s="13" t="s">
        <v>27</v>
      </c>
      <c r="B11" s="14" t="s">
        <v>28</v>
      </c>
      <c r="C11" s="27"/>
      <c r="D11" s="28"/>
      <c r="E11" s="28"/>
      <c r="F11" s="28"/>
      <c r="G11" s="27"/>
      <c r="H11" s="28"/>
      <c r="I11" s="28"/>
      <c r="J11" s="28"/>
      <c r="K11" s="15" t="str">
        <f t="shared" si="10"/>
        <v/>
      </c>
      <c r="L11" s="2"/>
      <c r="M11" s="17" t="str">
        <f t="shared" si="0"/>
        <v/>
      </c>
      <c r="N11" s="17" t="str">
        <f t="shared" si="1"/>
        <v/>
      </c>
      <c r="O11" s="17" t="str">
        <f t="shared" si="2"/>
        <v/>
      </c>
      <c r="P11" s="17" t="str">
        <f t="shared" si="3"/>
        <v/>
      </c>
      <c r="Q11" s="17" t="str">
        <f t="shared" si="4"/>
        <v/>
      </c>
      <c r="R11" s="17" t="str">
        <f t="shared" si="5"/>
        <v/>
      </c>
      <c r="S11" s="17" t="str">
        <f t="shared" si="6"/>
        <v/>
      </c>
      <c r="T11" s="17" t="str">
        <f t="shared" si="7"/>
        <v/>
      </c>
      <c r="U11" s="2"/>
      <c r="V11" s="2"/>
      <c r="W11" s="2"/>
      <c r="X11" s="18" t="str">
        <f t="shared" si="8"/>
        <v/>
      </c>
      <c r="Y11" s="2"/>
      <c r="Z11" s="2"/>
      <c r="AA11" s="2"/>
      <c r="AB11" s="18" t="str">
        <f t="shared" si="9"/>
        <v/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30" customHeight="1">
      <c r="A12" s="13" t="s">
        <v>29</v>
      </c>
      <c r="B12" s="14" t="s">
        <v>30</v>
      </c>
      <c r="C12" s="27"/>
      <c r="D12" s="28"/>
      <c r="E12" s="28"/>
      <c r="F12" s="28"/>
      <c r="G12" s="27"/>
      <c r="H12" s="28"/>
      <c r="I12" s="28"/>
      <c r="J12" s="28"/>
      <c r="K12" s="15" t="str">
        <f t="shared" si="10"/>
        <v/>
      </c>
      <c r="L12" s="2"/>
      <c r="M12" s="17" t="str">
        <f t="shared" si="0"/>
        <v/>
      </c>
      <c r="N12" s="17" t="str">
        <f t="shared" si="1"/>
        <v/>
      </c>
      <c r="O12" s="17" t="str">
        <f t="shared" si="2"/>
        <v/>
      </c>
      <c r="P12" s="17" t="str">
        <f t="shared" si="3"/>
        <v/>
      </c>
      <c r="Q12" s="17" t="str">
        <f t="shared" si="4"/>
        <v/>
      </c>
      <c r="R12" s="17" t="str">
        <f t="shared" si="5"/>
        <v/>
      </c>
      <c r="S12" s="17" t="str">
        <f t="shared" si="6"/>
        <v/>
      </c>
      <c r="T12" s="17" t="str">
        <f t="shared" si="7"/>
        <v/>
      </c>
      <c r="U12" s="2"/>
      <c r="V12" s="2"/>
      <c r="W12" s="2"/>
      <c r="X12" s="18" t="str">
        <f t="shared" si="8"/>
        <v/>
      </c>
      <c r="Y12" s="2"/>
      <c r="Z12" s="2"/>
      <c r="AA12" s="2"/>
      <c r="AB12" s="18" t="str">
        <f t="shared" si="9"/>
        <v/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ht="30" customHeight="1">
      <c r="A13" s="13" t="s">
        <v>31</v>
      </c>
      <c r="B13" s="14" t="s">
        <v>32</v>
      </c>
      <c r="C13" s="27"/>
      <c r="D13" s="28"/>
      <c r="E13" s="28"/>
      <c r="F13" s="28"/>
      <c r="G13" s="27"/>
      <c r="H13" s="28"/>
      <c r="I13" s="28"/>
      <c r="J13" s="28"/>
      <c r="K13" s="15" t="str">
        <f t="shared" si="10"/>
        <v/>
      </c>
      <c r="L13" s="2"/>
      <c r="M13" s="17" t="str">
        <f t="shared" si="0"/>
        <v/>
      </c>
      <c r="N13" s="17" t="str">
        <f t="shared" si="1"/>
        <v/>
      </c>
      <c r="O13" s="17" t="str">
        <f t="shared" si="2"/>
        <v/>
      </c>
      <c r="P13" s="17" t="str">
        <f t="shared" si="3"/>
        <v/>
      </c>
      <c r="Q13" s="17" t="str">
        <f t="shared" si="4"/>
        <v/>
      </c>
      <c r="R13" s="17" t="str">
        <f t="shared" si="5"/>
        <v/>
      </c>
      <c r="S13" s="17" t="str">
        <f t="shared" si="6"/>
        <v/>
      </c>
      <c r="T13" s="17" t="str">
        <f t="shared" si="7"/>
        <v/>
      </c>
      <c r="U13" s="2"/>
      <c r="V13" s="2"/>
      <c r="W13" s="2"/>
      <c r="X13" s="18" t="str">
        <f t="shared" si="8"/>
        <v/>
      </c>
      <c r="Y13" s="2"/>
      <c r="Z13" s="2"/>
      <c r="AA13" s="2"/>
      <c r="AB13" s="18" t="str">
        <f t="shared" si="9"/>
        <v/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ht="30" customHeight="1">
      <c r="A14" s="19" t="s">
        <v>33</v>
      </c>
      <c r="B14" s="14" t="s">
        <v>34</v>
      </c>
      <c r="C14" s="20">
        <f>SUM(C7:C13)</f>
        <v>0</v>
      </c>
      <c r="D14" s="21">
        <f>SUM(D7:D13)</f>
        <v>0</v>
      </c>
      <c r="E14" s="21">
        <f>IF(D14=0,0,ROUND(SUMPRODUCT(D7:D13,E7:E13)/D14,2))</f>
        <v>0</v>
      </c>
      <c r="F14" s="21">
        <f>IF(D14=0,0,ROUND(SUMPRODUCT(D7:D13,F7:F13)/D14,2))</f>
        <v>0</v>
      </c>
      <c r="G14" s="20">
        <f>SUM(G7:G13)</f>
        <v>0</v>
      </c>
      <c r="H14" s="21">
        <f>SUM(H7:H13)</f>
        <v>0</v>
      </c>
      <c r="I14" s="21">
        <f>IF(H14=0,0,ROUND(SUMPRODUCT(H7:H13,I7:I13)/H14,2))</f>
        <v>0</v>
      </c>
      <c r="J14" s="21">
        <f>IF(H14=0,0,ROUND(SUMPRODUCT(H7:H13,J7:J13)/H14,2))</f>
        <v>0</v>
      </c>
      <c r="K14" s="15" t="str">
        <f>M14&amp;N14&amp;O14&amp;P14&amp;Q14&amp;R14&amp;S14&amp;T14&amp;X14&amp;AB14&amp;V14&amp;W14&amp;Y14&amp;Z14&amp;AA14&amp;AC14</f>
        <v/>
      </c>
      <c r="L14" s="2"/>
      <c r="M14" s="17" t="str">
        <f t="shared" si="0"/>
        <v/>
      </c>
      <c r="N14" s="17" t="str">
        <f t="shared" si="1"/>
        <v/>
      </c>
      <c r="O14" s="17" t="str">
        <f t="shared" si="2"/>
        <v/>
      </c>
      <c r="P14" s="17" t="str">
        <f t="shared" si="3"/>
        <v/>
      </c>
      <c r="Q14" s="17" t="str">
        <f t="shared" si="4"/>
        <v/>
      </c>
      <c r="R14" s="17" t="str">
        <f t="shared" si="5"/>
        <v/>
      </c>
      <c r="S14" s="17" t="str">
        <f t="shared" si="6"/>
        <v/>
      </c>
      <c r="T14" s="17" t="str">
        <f t="shared" si="7"/>
        <v/>
      </c>
      <c r="U14" s="2"/>
      <c r="V14" s="22" t="str">
        <f>IF(M14="",IF(C14&lt;&gt;SUM(C7:C13),"公司法人第1戶新承作撥款戶數_全國(合計數)錯誤,",""),"")</f>
        <v/>
      </c>
      <c r="W14" s="22" t="str">
        <f>IF(N14="",IF(D14&lt;&gt;SUM(D7:D13),"公司法人第1戶新承作撥款戶數_全國(合計數)錯誤,",""),"")</f>
        <v/>
      </c>
      <c r="X14" s="18" t="str">
        <f>IF(O14="",IF(E14&gt;60,"公司法人第1戶貸款成數最高為6成,",IF(D14=0,"",IF(E14&lt;&gt;ROUND(SUMPRODUCT(D7:D13,E7:E13)/D14,2),"公司法人第1戶加權平均貸款成數_全國(合計數)錯誤,",""))),"")</f>
        <v/>
      </c>
      <c r="Y14" s="22" t="str">
        <f>IF(P14="",IF(D14=0,"",IF(F14&lt;&gt;ROUND(SUMPRODUCT(D7:D13,F7:F13)/D14,2),"公司法人第1戶加權平均貸款利率_全國(合計數)錯誤,","")),"")</f>
        <v/>
      </c>
      <c r="Z14" s="22" t="str">
        <f>IF(Q14="",IF(G14&lt;&gt;SUM(G7:G13),"公司法人第2戶以上新承作撥款戶數_全國(合計數)錯誤,",""),"")</f>
        <v/>
      </c>
      <c r="AA14" s="22" t="str">
        <f>IF(R14="",IF(H14&lt;&gt;SUM(H7:H13),"公司法人第2戶以上新承作撥款戶數_全國(合計數)錯誤,",""),"")</f>
        <v/>
      </c>
      <c r="AB14" s="18" t="str">
        <f>IF(S14="",IF(I14&gt;50,"公司法人第2戶以上貸款成數最高為5成,",IF(H14=0,"",IF(I14&lt;&gt;ROUND(SUMPRODUCT(H7:H13,I7:I13)/H14,2),"公司法人第2戶以上貸款成數_全國(合計數)錯誤,",""))),"")</f>
        <v/>
      </c>
      <c r="AC14" s="22" t="str">
        <f>IF(T14="",IF(H14=0,"",IF(J14&lt;&gt;ROUND(SUMPRODUCT(H7:H13,J7:J13)/H14,2),"公司法人第2戶以上新承作撥款戶數_全國(合計數)錯誤,","")),"")</f>
        <v/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>
      <c r="A15" s="42" t="s">
        <v>35</v>
      </c>
      <c r="B15" s="42"/>
      <c r="C15" s="42"/>
      <c r="D15" s="42"/>
      <c r="E15" s="42"/>
      <c r="F15" s="42"/>
      <c r="G15" s="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3"/>
      <c r="Y15" s="2"/>
      <c r="Z15" s="2"/>
      <c r="AA15" s="2"/>
      <c r="AB15" s="23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ht="30" customHeight="1">
      <c r="A16" s="43" t="s">
        <v>36</v>
      </c>
      <c r="B16" s="44"/>
      <c r="C16" s="45"/>
      <c r="D16" s="46"/>
      <c r="E16" s="24" t="s">
        <v>37</v>
      </c>
      <c r="F16" s="45"/>
      <c r="G16" s="46"/>
      <c r="H16" s="24" t="s">
        <v>38</v>
      </c>
      <c r="I16" s="45"/>
      <c r="J16" s="4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ht="30" customHeight="1">
      <c r="A17" s="43" t="s">
        <v>39</v>
      </c>
      <c r="B17" s="44"/>
      <c r="C17" s="45"/>
      <c r="D17" s="46"/>
      <c r="E17" s="24" t="s">
        <v>39</v>
      </c>
      <c r="F17" s="45"/>
      <c r="G17" s="46"/>
      <c r="H17" s="24" t="s">
        <v>39</v>
      </c>
      <c r="I17" s="45"/>
      <c r="J17" s="46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ht="30" customHeight="1">
      <c r="A18" s="43" t="s">
        <v>40</v>
      </c>
      <c r="B18" s="44"/>
      <c r="C18" s="47"/>
      <c r="D18" s="46"/>
      <c r="E18" s="24" t="s">
        <v>40</v>
      </c>
      <c r="F18" s="45"/>
      <c r="G18" s="46"/>
      <c r="H18" s="24" t="s">
        <v>40</v>
      </c>
      <c r="I18" s="45"/>
      <c r="J18" s="4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>
      <c r="A20" s="26" t="s">
        <v>41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>
      <c r="A21" s="2" t="s">
        <v>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>
      <c r="A22" s="26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>
      <c r="A23" s="2" t="s">
        <v>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>
      <c r="A24" s="2" t="s">
        <v>45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2" t="s">
        <v>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>
      <c r="A26" s="2" t="s">
        <v>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>
      <c r="A27" s="2" t="s">
        <v>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</sheetData>
  <mergeCells count="26">
    <mergeCell ref="A17:B17"/>
    <mergeCell ref="C17:D17"/>
    <mergeCell ref="F17:G17"/>
    <mergeCell ref="I17:J17"/>
    <mergeCell ref="A18:B18"/>
    <mergeCell ref="C18:D18"/>
    <mergeCell ref="F18:G18"/>
    <mergeCell ref="I18:J18"/>
    <mergeCell ref="Q5:T5"/>
    <mergeCell ref="V5:Y5"/>
    <mergeCell ref="Z5:AC5"/>
    <mergeCell ref="A15:G15"/>
    <mergeCell ref="A16:B16"/>
    <mergeCell ref="C16:D16"/>
    <mergeCell ref="F16:G16"/>
    <mergeCell ref="I16:J16"/>
    <mergeCell ref="C1:I1"/>
    <mergeCell ref="E2:G2"/>
    <mergeCell ref="E3:G3"/>
    <mergeCell ref="M4:N4"/>
    <mergeCell ref="A5:A6"/>
    <mergeCell ref="B5:B6"/>
    <mergeCell ref="C5:F5"/>
    <mergeCell ref="G5:J5"/>
    <mergeCell ref="K5:K6"/>
    <mergeCell ref="M5:P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</dc:creator>
  <cp:lastModifiedBy>st1</cp:lastModifiedBy>
  <dcterms:created xsi:type="dcterms:W3CDTF">2021-05-03T04:06:16Z</dcterms:created>
  <dcterms:modified xsi:type="dcterms:W3CDTF">2021-05-03T05:30:32Z</dcterms:modified>
</cp:coreProperties>
</file>